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defaultThemeVersion="166925"/>
  <mc:AlternateContent xmlns:mc="http://schemas.openxmlformats.org/markup-compatibility/2006">
    <mc:Choice Requires="x15">
      <x15ac:absPath xmlns:x15ac="http://schemas.microsoft.com/office/spreadsheetml/2010/11/ac" url="T:\agnl\data - R-schijf op Fil07\IN\Taakveld projecten\Programmas\SBV\Innovatiemodule\Beheer\Format kostenoverzicht\"/>
    </mc:Choice>
  </mc:AlternateContent>
  <xr:revisionPtr revIDLastSave="0" documentId="8_{EFB04258-84FA-46BE-B5AF-82482DFE17F5}" xr6:coauthVersionLast="47" xr6:coauthVersionMax="47" xr10:uidLastSave="{00000000-0000-0000-0000-000000000000}"/>
  <bookViews>
    <workbookView xWindow="-120" yWindow="-120" windowWidth="29040" windowHeight="15840" xr2:uid="{078D4C5E-CA8B-4621-98F4-C80E25DC91DB}"/>
  </bookViews>
  <sheets>
    <sheet name="Toelichting" sheetId="11" r:id="rId1"/>
    <sheet name="Penvoerder, deelnemer 1" sheetId="1" r:id="rId2"/>
    <sheet name="Deelnemer 2" sheetId="19" r:id="rId3"/>
    <sheet name="Deelnemer 3" sheetId="23" r:id="rId4"/>
    <sheet name="Deelnemer 4" sheetId="22" r:id="rId5"/>
    <sheet name="Deelnemer 5" sheetId="21" r:id="rId6"/>
    <sheet name="Deelnemer 6" sheetId="20" r:id="rId7"/>
    <sheet name="Subsidievaststelling" sheetId="13" r:id="rId8"/>
    <sheet name="Keuzelijst" sheetId="18" state="hidden" r:id="rId9"/>
  </sheets>
  <definedNames>
    <definedName name="_Hlk36734259" localSheetId="0">Toelichting!#REF!</definedName>
    <definedName name="_Hlk36735838" localSheetId="0">Toelichting!$B$15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8" i="23" l="1"/>
  <c r="N31" i="1"/>
  <c r="N32" i="1"/>
  <c r="N33" i="1"/>
  <c r="N34" i="1"/>
  <c r="N35" i="1"/>
  <c r="N36" i="1"/>
  <c r="N37" i="1"/>
  <c r="N38" i="1"/>
  <c r="N39" i="1"/>
  <c r="N40" i="1"/>
  <c r="N41" i="1"/>
  <c r="N42" i="1"/>
  <c r="N43" i="1"/>
  <c r="N44" i="1"/>
  <c r="N45" i="1"/>
  <c r="N30" i="1"/>
  <c r="N29" i="1"/>
  <c r="N28" i="1"/>
  <c r="L28" i="19"/>
  <c r="L29" i="19"/>
  <c r="L30" i="19"/>
  <c r="L31" i="19"/>
  <c r="L32" i="19"/>
  <c r="L33" i="19"/>
  <c r="L34" i="19"/>
  <c r="L35" i="19"/>
  <c r="L36" i="19"/>
  <c r="L37" i="19"/>
  <c r="L38" i="19"/>
  <c r="L39" i="19"/>
  <c r="L40" i="19"/>
  <c r="L41" i="19"/>
  <c r="L42" i="19"/>
  <c r="L43" i="19"/>
  <c r="L44" i="19"/>
  <c r="H80" i="23"/>
  <c r="H72" i="19"/>
  <c r="H72" i="1"/>
  <c r="L39" i="1"/>
  <c r="L40" i="1"/>
  <c r="L28" i="1"/>
  <c r="L29" i="1"/>
  <c r="L30" i="1"/>
  <c r="H76" i="20"/>
  <c r="H84" i="21"/>
  <c r="H84" i="22"/>
  <c r="H84" i="23"/>
  <c r="H76" i="19"/>
  <c r="H76" i="1"/>
  <c r="L28" i="20" l="1"/>
  <c r="L28" i="21"/>
  <c r="L28" i="22"/>
  <c r="L45" i="20"/>
  <c r="L44" i="20"/>
  <c r="L43" i="20"/>
  <c r="L42" i="20"/>
  <c r="L41" i="20"/>
  <c r="L40" i="20"/>
  <c r="L39" i="20"/>
  <c r="L38" i="20"/>
  <c r="L37" i="20"/>
  <c r="L36" i="20"/>
  <c r="L35" i="20"/>
  <c r="L34" i="20"/>
  <c r="L33" i="20"/>
  <c r="L32" i="20"/>
  <c r="L31" i="20"/>
  <c r="L30" i="20"/>
  <c r="L29" i="20"/>
  <c r="L45" i="21"/>
  <c r="L44" i="21"/>
  <c r="L43" i="21"/>
  <c r="L42" i="21"/>
  <c r="L41" i="21"/>
  <c r="L40" i="21"/>
  <c r="L39" i="21"/>
  <c r="L38" i="21"/>
  <c r="L37" i="21"/>
  <c r="L36" i="21"/>
  <c r="L35" i="21"/>
  <c r="L34" i="21"/>
  <c r="L33" i="21"/>
  <c r="L32" i="21"/>
  <c r="L31" i="21"/>
  <c r="L30" i="21"/>
  <c r="L29" i="21"/>
  <c r="L45" i="22"/>
  <c r="L44" i="22"/>
  <c r="L43" i="22"/>
  <c r="L42" i="22"/>
  <c r="L41" i="22"/>
  <c r="L40" i="22"/>
  <c r="L39" i="22"/>
  <c r="L38" i="22"/>
  <c r="L37" i="22"/>
  <c r="L36" i="22"/>
  <c r="L35" i="22"/>
  <c r="L34" i="22"/>
  <c r="L33" i="22"/>
  <c r="L32" i="22"/>
  <c r="L31" i="22"/>
  <c r="L30" i="22"/>
  <c r="L29" i="22"/>
  <c r="L45" i="23"/>
  <c r="L44" i="23"/>
  <c r="L43" i="23"/>
  <c r="L42" i="23"/>
  <c r="L41" i="23"/>
  <c r="L40" i="23"/>
  <c r="L39" i="23"/>
  <c r="L38" i="23"/>
  <c r="L37" i="23"/>
  <c r="L36" i="23"/>
  <c r="L35" i="23"/>
  <c r="L34" i="23"/>
  <c r="L33" i="23"/>
  <c r="L32" i="23"/>
  <c r="L31" i="23"/>
  <c r="L30" i="23"/>
  <c r="L29" i="23"/>
  <c r="L45" i="19"/>
  <c r="L45" i="1"/>
  <c r="L44" i="1"/>
  <c r="L43" i="1"/>
  <c r="L42" i="1"/>
  <c r="L41" i="1"/>
  <c r="L38" i="1"/>
  <c r="L37" i="1"/>
  <c r="L36" i="1"/>
  <c r="L35" i="1"/>
  <c r="L34" i="1"/>
  <c r="L33" i="1"/>
  <c r="L32" i="1"/>
  <c r="L31" i="1"/>
  <c r="D10" i="13"/>
  <c r="D9" i="13"/>
  <c r="D8" i="13"/>
  <c r="D7" i="13"/>
  <c r="D6" i="13"/>
  <c r="D5" i="13"/>
  <c r="B10" i="13"/>
  <c r="B9" i="13"/>
  <c r="B8" i="13"/>
  <c r="B7" i="13"/>
  <c r="B6" i="13"/>
  <c r="B5" i="13"/>
  <c r="I82" i="21"/>
  <c r="G79" i="21"/>
  <c r="H79" i="21"/>
  <c r="H82" i="22"/>
  <c r="I82" i="23"/>
  <c r="H79" i="23"/>
  <c r="G79" i="23"/>
  <c r="H78" i="23"/>
  <c r="G78" i="23"/>
  <c r="H77" i="23"/>
  <c r="G77" i="23"/>
  <c r="I76" i="23"/>
  <c r="G76" i="23"/>
  <c r="I75" i="23"/>
  <c r="I80" i="23" s="1"/>
  <c r="G75" i="23"/>
  <c r="G80" i="23" s="1"/>
  <c r="G81" i="23" s="1"/>
  <c r="O45" i="23"/>
  <c r="O44" i="23"/>
  <c r="O43" i="23"/>
  <c r="O42" i="23"/>
  <c r="O41" i="23"/>
  <c r="O40" i="23"/>
  <c r="O39" i="23"/>
  <c r="O38" i="23"/>
  <c r="O37" i="23"/>
  <c r="O36" i="23"/>
  <c r="O35" i="23"/>
  <c r="O34" i="23"/>
  <c r="O33" i="23"/>
  <c r="O32" i="23"/>
  <c r="O31" i="23"/>
  <c r="O30" i="23"/>
  <c r="O29" i="23"/>
  <c r="O28" i="23"/>
  <c r="I19" i="23"/>
  <c r="B19" i="23"/>
  <c r="I18" i="23"/>
  <c r="B18" i="23"/>
  <c r="G17" i="23"/>
  <c r="I16" i="23"/>
  <c r="H16" i="23"/>
  <c r="C11" i="23"/>
  <c r="C10" i="23"/>
  <c r="C9" i="23"/>
  <c r="C8" i="23"/>
  <c r="C7" i="23"/>
  <c r="C6" i="23"/>
  <c r="C5" i="23"/>
  <c r="I4" i="23"/>
  <c r="H4" i="23"/>
  <c r="H21" i="23" s="1"/>
  <c r="H82" i="23" s="1"/>
  <c r="G4" i="23"/>
  <c r="C4" i="23"/>
  <c r="C3" i="23"/>
  <c r="C2" i="23"/>
  <c r="H79" i="22"/>
  <c r="G79" i="22"/>
  <c r="H78" i="22"/>
  <c r="G78" i="22"/>
  <c r="H77" i="22"/>
  <c r="H80" i="22" s="1"/>
  <c r="G77" i="22"/>
  <c r="I76" i="22"/>
  <c r="G76" i="22"/>
  <c r="I75" i="22"/>
  <c r="I80" i="22" s="1"/>
  <c r="G75" i="22"/>
  <c r="G80" i="22" s="1"/>
  <c r="G81" i="22" s="1"/>
  <c r="O45" i="22"/>
  <c r="O44" i="22"/>
  <c r="O43" i="22"/>
  <c r="O42" i="22"/>
  <c r="O41" i="22"/>
  <c r="O40" i="22"/>
  <c r="O39" i="22"/>
  <c r="O38" i="22"/>
  <c r="O37" i="22"/>
  <c r="O36" i="22"/>
  <c r="O35" i="22"/>
  <c r="O34" i="22"/>
  <c r="O33" i="22"/>
  <c r="O32" i="22"/>
  <c r="O31" i="22"/>
  <c r="O30" i="22"/>
  <c r="O29" i="22"/>
  <c r="O28" i="22"/>
  <c r="I19" i="22"/>
  <c r="B19" i="22"/>
  <c r="I18" i="22"/>
  <c r="B18" i="22"/>
  <c r="G17" i="22"/>
  <c r="I16" i="22"/>
  <c r="H16" i="22"/>
  <c r="C11" i="22"/>
  <c r="C10" i="22"/>
  <c r="C9" i="22"/>
  <c r="C8" i="22"/>
  <c r="C7" i="22"/>
  <c r="C6" i="22"/>
  <c r="C5" i="22"/>
  <c r="I4" i="22"/>
  <c r="H4" i="22"/>
  <c r="H21" i="22" s="1"/>
  <c r="G4" i="22"/>
  <c r="C4" i="22"/>
  <c r="C3" i="22"/>
  <c r="C2" i="22"/>
  <c r="H78" i="21"/>
  <c r="G78" i="21"/>
  <c r="H77" i="21"/>
  <c r="H80" i="21" s="1"/>
  <c r="G77" i="21"/>
  <c r="I76" i="21"/>
  <c r="G76" i="21"/>
  <c r="I75" i="21"/>
  <c r="I80" i="21" s="1"/>
  <c r="G75" i="21"/>
  <c r="G80" i="21" s="1"/>
  <c r="G81" i="21" s="1"/>
  <c r="O45" i="21"/>
  <c r="O44" i="21"/>
  <c r="O43" i="21"/>
  <c r="O42" i="21"/>
  <c r="O41" i="21"/>
  <c r="O40" i="21"/>
  <c r="O39" i="21"/>
  <c r="O38" i="21"/>
  <c r="O37" i="21"/>
  <c r="O36" i="21"/>
  <c r="O35" i="21"/>
  <c r="O34" i="21"/>
  <c r="O33" i="21"/>
  <c r="O32" i="21"/>
  <c r="O31" i="21"/>
  <c r="O30" i="21"/>
  <c r="O29" i="21"/>
  <c r="O28" i="21"/>
  <c r="I19" i="21"/>
  <c r="B19" i="21"/>
  <c r="I18" i="21"/>
  <c r="B18" i="21"/>
  <c r="G17" i="21"/>
  <c r="I16" i="21"/>
  <c r="H16" i="21"/>
  <c r="C11" i="21"/>
  <c r="C10" i="21"/>
  <c r="C9" i="21"/>
  <c r="C8" i="21"/>
  <c r="C7" i="21"/>
  <c r="C6" i="21"/>
  <c r="C5" i="21"/>
  <c r="I4" i="21"/>
  <c r="H4" i="21"/>
  <c r="H21" i="21" s="1"/>
  <c r="H82" i="21" s="1"/>
  <c r="G4" i="21"/>
  <c r="C4" i="21"/>
  <c r="C3" i="21"/>
  <c r="C2" i="21"/>
  <c r="H71" i="20"/>
  <c r="G71" i="20"/>
  <c r="H70" i="20"/>
  <c r="G70" i="20"/>
  <c r="H69" i="20"/>
  <c r="H72" i="20" s="1"/>
  <c r="G69" i="20"/>
  <c r="I68" i="20"/>
  <c r="G68" i="20"/>
  <c r="I67" i="20"/>
  <c r="I72" i="20" s="1"/>
  <c r="G67" i="20"/>
  <c r="G72" i="20" s="1"/>
  <c r="G73" i="20" s="1"/>
  <c r="O45" i="20"/>
  <c r="O44" i="20"/>
  <c r="O43" i="20"/>
  <c r="O42" i="20"/>
  <c r="O41" i="20"/>
  <c r="O40" i="20"/>
  <c r="O39" i="20"/>
  <c r="O38" i="20"/>
  <c r="O37" i="20"/>
  <c r="O36" i="20"/>
  <c r="O35" i="20"/>
  <c r="O34" i="20"/>
  <c r="O33" i="20"/>
  <c r="O32" i="20"/>
  <c r="O31" i="20"/>
  <c r="O30" i="20"/>
  <c r="O29" i="20"/>
  <c r="O28" i="20"/>
  <c r="I19" i="20"/>
  <c r="B19" i="20"/>
  <c r="I18" i="20"/>
  <c r="B18" i="20"/>
  <c r="G17" i="20"/>
  <c r="I16" i="20"/>
  <c r="H16" i="20"/>
  <c r="C11" i="20"/>
  <c r="C10" i="20"/>
  <c r="C9" i="20"/>
  <c r="C8" i="20"/>
  <c r="C7" i="20"/>
  <c r="C6" i="20"/>
  <c r="C5" i="20"/>
  <c r="I4" i="20"/>
  <c r="H4" i="20"/>
  <c r="H21" i="20" s="1"/>
  <c r="H74" i="20" s="1"/>
  <c r="G4" i="20"/>
  <c r="C4" i="20"/>
  <c r="C3" i="20"/>
  <c r="C2" i="20"/>
  <c r="C11" i="19"/>
  <c r="C10" i="19"/>
  <c r="C9" i="19"/>
  <c r="C8" i="19"/>
  <c r="C7" i="19"/>
  <c r="C6" i="19"/>
  <c r="C5" i="19"/>
  <c r="C4" i="19"/>
  <c r="C3" i="19"/>
  <c r="C2" i="19"/>
  <c r="H71" i="19"/>
  <c r="G71" i="19"/>
  <c r="H70" i="19"/>
  <c r="G70" i="19"/>
  <c r="H69" i="19"/>
  <c r="G69" i="19"/>
  <c r="O45" i="19"/>
  <c r="O44" i="19"/>
  <c r="O43" i="19"/>
  <c r="O42" i="19"/>
  <c r="O41" i="19"/>
  <c r="O40" i="19"/>
  <c r="O39" i="19"/>
  <c r="O38" i="19"/>
  <c r="O37" i="19"/>
  <c r="O36" i="19"/>
  <c r="O35" i="19"/>
  <c r="O34" i="19"/>
  <c r="O33" i="19"/>
  <c r="O32" i="19"/>
  <c r="O31" i="19"/>
  <c r="O30" i="19"/>
  <c r="O29" i="19"/>
  <c r="O28" i="19"/>
  <c r="I19" i="19"/>
  <c r="B19" i="19"/>
  <c r="I18" i="19"/>
  <c r="B18" i="19"/>
  <c r="G17" i="19"/>
  <c r="I16" i="19"/>
  <c r="H16" i="19"/>
  <c r="I4" i="19"/>
  <c r="H4" i="19"/>
  <c r="H21" i="19" s="1"/>
  <c r="G4" i="19"/>
  <c r="O29" i="1"/>
  <c r="O30" i="1"/>
  <c r="O31" i="1"/>
  <c r="O32" i="1"/>
  <c r="O33" i="1"/>
  <c r="O34" i="1"/>
  <c r="O35" i="1"/>
  <c r="O36" i="1"/>
  <c r="O37" i="1"/>
  <c r="O38" i="1"/>
  <c r="O39" i="1"/>
  <c r="O40" i="1"/>
  <c r="O41" i="1"/>
  <c r="O42" i="1"/>
  <c r="O43" i="1"/>
  <c r="O44" i="1"/>
  <c r="O45" i="1"/>
  <c r="I16" i="1"/>
  <c r="H16" i="1"/>
  <c r="G11" i="1"/>
  <c r="G4" i="1"/>
  <c r="N29" i="19" l="1"/>
  <c r="N30" i="19"/>
  <c r="N31" i="19"/>
  <c r="N32" i="19"/>
  <c r="N33" i="19"/>
  <c r="N34" i="19"/>
  <c r="N35" i="19"/>
  <c r="N36" i="19"/>
  <c r="N37" i="19"/>
  <c r="N38" i="19"/>
  <c r="N39" i="19"/>
  <c r="N40" i="19"/>
  <c r="N41" i="19"/>
  <c r="N42" i="19"/>
  <c r="N43" i="19"/>
  <c r="N44" i="19"/>
  <c r="N45" i="19"/>
  <c r="N28" i="19"/>
  <c r="N29" i="20"/>
  <c r="N30" i="20"/>
  <c r="N31" i="20"/>
  <c r="N32" i="20"/>
  <c r="N33" i="20"/>
  <c r="N34" i="20"/>
  <c r="N35" i="20"/>
  <c r="N36" i="20"/>
  <c r="N37" i="20"/>
  <c r="N38" i="20"/>
  <c r="N39" i="20"/>
  <c r="N40" i="20"/>
  <c r="N41" i="20"/>
  <c r="N42" i="20"/>
  <c r="N43" i="20"/>
  <c r="N44" i="20"/>
  <c r="N45" i="20"/>
  <c r="N28" i="20"/>
  <c r="N29" i="21"/>
  <c r="N30" i="21"/>
  <c r="N31" i="21"/>
  <c r="N32" i="21"/>
  <c r="N33" i="21"/>
  <c r="N34" i="21"/>
  <c r="N35" i="21"/>
  <c r="N36" i="21"/>
  <c r="N37" i="21"/>
  <c r="N38" i="21"/>
  <c r="N39" i="21"/>
  <c r="N40" i="21"/>
  <c r="N41" i="21"/>
  <c r="N42" i="21"/>
  <c r="N43" i="21"/>
  <c r="N44" i="21"/>
  <c r="N45" i="21"/>
  <c r="N28" i="21"/>
  <c r="N29" i="22"/>
  <c r="N30" i="22"/>
  <c r="N31" i="22"/>
  <c r="N32" i="22"/>
  <c r="N33" i="22"/>
  <c r="N34" i="22"/>
  <c r="N35" i="22"/>
  <c r="N36" i="22"/>
  <c r="N37" i="22"/>
  <c r="N38" i="22"/>
  <c r="N39" i="22"/>
  <c r="N40" i="22"/>
  <c r="N41" i="22"/>
  <c r="N42" i="22"/>
  <c r="N43" i="22"/>
  <c r="N44" i="22"/>
  <c r="N45" i="22"/>
  <c r="N28" i="22"/>
  <c r="N29" i="23"/>
  <c r="N30" i="23"/>
  <c r="N31" i="23"/>
  <c r="N32" i="23"/>
  <c r="N33" i="23"/>
  <c r="N34" i="23"/>
  <c r="N35" i="23"/>
  <c r="N36" i="23"/>
  <c r="N37" i="23"/>
  <c r="N38" i="23"/>
  <c r="N39" i="23"/>
  <c r="N40" i="23"/>
  <c r="N41" i="23"/>
  <c r="N42" i="23"/>
  <c r="N43" i="23"/>
  <c r="N44" i="23"/>
  <c r="N45" i="23"/>
  <c r="N28" i="23"/>
  <c r="D11" i="13"/>
  <c r="H74" i="19"/>
  <c r="P28" i="22"/>
  <c r="P43" i="20"/>
  <c r="G43" i="20" s="1"/>
  <c r="P41" i="19"/>
  <c r="G41" i="19" s="1"/>
  <c r="G11" i="20"/>
  <c r="G21" i="20" s="1"/>
  <c r="G11" i="21"/>
  <c r="G21" i="21" s="1"/>
  <c r="G11" i="22"/>
  <c r="G21" i="22" s="1"/>
  <c r="G11" i="23"/>
  <c r="G21" i="23" s="1"/>
  <c r="P37" i="1"/>
  <c r="P29" i="19"/>
  <c r="P37" i="19"/>
  <c r="P45" i="19"/>
  <c r="G45" i="19" s="1"/>
  <c r="P39" i="20"/>
  <c r="G39" i="20" s="1"/>
  <c r="P36" i="20"/>
  <c r="G36" i="20" s="1"/>
  <c r="P28" i="20"/>
  <c r="G28" i="20" s="1"/>
  <c r="P39" i="21"/>
  <c r="G39" i="21" s="1"/>
  <c r="P43" i="22"/>
  <c r="G43" i="22" s="1"/>
  <c r="P31" i="19"/>
  <c r="P35" i="19"/>
  <c r="G35" i="19" s="1"/>
  <c r="P39" i="19"/>
  <c r="G39" i="19" s="1"/>
  <c r="P43" i="19"/>
  <c r="G43" i="19" s="1"/>
  <c r="P32" i="20"/>
  <c r="P28" i="21"/>
  <c r="G28" i="21" s="1"/>
  <c r="P36" i="21"/>
  <c r="G36" i="21" s="1"/>
  <c r="P43" i="21"/>
  <c r="G43" i="21" s="1"/>
  <c r="P32" i="22"/>
  <c r="G32" i="22" s="1"/>
  <c r="P39" i="22"/>
  <c r="G39" i="22" s="1"/>
  <c r="P32" i="21"/>
  <c r="G32" i="21" s="1"/>
  <c r="P36" i="22"/>
  <c r="G36" i="22" s="1"/>
  <c r="G11" i="19"/>
  <c r="G21" i="19" s="1"/>
  <c r="P28" i="23"/>
  <c r="G28" i="23" s="1"/>
  <c r="P30" i="23"/>
  <c r="G30" i="23" s="1"/>
  <c r="P32" i="23"/>
  <c r="G32" i="23" s="1"/>
  <c r="P34" i="23"/>
  <c r="G34" i="23" s="1"/>
  <c r="P36" i="23"/>
  <c r="G36" i="23" s="1"/>
  <c r="P37" i="23"/>
  <c r="P39" i="23"/>
  <c r="G39" i="23" s="1"/>
  <c r="P41" i="23"/>
  <c r="G41" i="23" s="1"/>
  <c r="P43" i="23"/>
  <c r="G43" i="23" s="1"/>
  <c r="P45" i="23"/>
  <c r="G45" i="23" s="1"/>
  <c r="P29" i="23"/>
  <c r="G29" i="23" s="1"/>
  <c r="P31" i="23"/>
  <c r="G31" i="23" s="1"/>
  <c r="P33" i="23"/>
  <c r="G33" i="23" s="1"/>
  <c r="P35" i="23"/>
  <c r="G35" i="23" s="1"/>
  <c r="P38" i="23"/>
  <c r="G38" i="23" s="1"/>
  <c r="P40" i="23"/>
  <c r="G40" i="23" s="1"/>
  <c r="P42" i="23"/>
  <c r="G42" i="23" s="1"/>
  <c r="P44" i="23"/>
  <c r="G44" i="23" s="1"/>
  <c r="Q36" i="22"/>
  <c r="I36" i="22" s="1"/>
  <c r="Q43" i="22"/>
  <c r="I43" i="22" s="1"/>
  <c r="Q39" i="22"/>
  <c r="I39" i="22" s="1"/>
  <c r="P44" i="22"/>
  <c r="G44" i="22" s="1"/>
  <c r="P42" i="22"/>
  <c r="G42" i="22" s="1"/>
  <c r="P40" i="22"/>
  <c r="G40" i="22" s="1"/>
  <c r="P38" i="22"/>
  <c r="G38" i="22" s="1"/>
  <c r="P35" i="22"/>
  <c r="G35" i="22" s="1"/>
  <c r="P33" i="22"/>
  <c r="G33" i="22" s="1"/>
  <c r="P31" i="22"/>
  <c r="G31" i="22" s="1"/>
  <c r="P29" i="22"/>
  <c r="G29" i="22" s="1"/>
  <c r="P30" i="22"/>
  <c r="G30" i="22" s="1"/>
  <c r="P34" i="22"/>
  <c r="G34" i="22" s="1"/>
  <c r="P37" i="22"/>
  <c r="P41" i="22"/>
  <c r="G41" i="22" s="1"/>
  <c r="P45" i="22"/>
  <c r="G45" i="22" s="1"/>
  <c r="Q28" i="21"/>
  <c r="I28" i="21" s="1"/>
  <c r="Q36" i="21"/>
  <c r="I36" i="21" s="1"/>
  <c r="Q43" i="21"/>
  <c r="I43" i="21" s="1"/>
  <c r="Q39" i="21"/>
  <c r="I39" i="21" s="1"/>
  <c r="P44" i="21"/>
  <c r="G44" i="21" s="1"/>
  <c r="P42" i="21"/>
  <c r="G42" i="21" s="1"/>
  <c r="P40" i="21"/>
  <c r="G40" i="21" s="1"/>
  <c r="P38" i="21"/>
  <c r="G38" i="21" s="1"/>
  <c r="P35" i="21"/>
  <c r="G35" i="21" s="1"/>
  <c r="P33" i="21"/>
  <c r="G33" i="21" s="1"/>
  <c r="P31" i="21"/>
  <c r="G31" i="21" s="1"/>
  <c r="P29" i="21"/>
  <c r="G29" i="21" s="1"/>
  <c r="P30" i="21"/>
  <c r="G30" i="21" s="1"/>
  <c r="P34" i="21"/>
  <c r="G34" i="21" s="1"/>
  <c r="P37" i="21"/>
  <c r="P41" i="21"/>
  <c r="G41" i="21" s="1"/>
  <c r="P45" i="21"/>
  <c r="G45" i="21" s="1"/>
  <c r="Q28" i="20"/>
  <c r="I28" i="20" s="1"/>
  <c r="Q36" i="20"/>
  <c r="I36" i="20" s="1"/>
  <c r="Q43" i="20"/>
  <c r="I43" i="20" s="1"/>
  <c r="I21" i="20"/>
  <c r="I74" i="20" s="1"/>
  <c r="P44" i="20"/>
  <c r="G44" i="20" s="1"/>
  <c r="P42" i="20"/>
  <c r="G42" i="20" s="1"/>
  <c r="P40" i="20"/>
  <c r="G40" i="20" s="1"/>
  <c r="P38" i="20"/>
  <c r="G38" i="20" s="1"/>
  <c r="P35" i="20"/>
  <c r="G35" i="20" s="1"/>
  <c r="P33" i="20"/>
  <c r="G33" i="20" s="1"/>
  <c r="P31" i="20"/>
  <c r="G31" i="20" s="1"/>
  <c r="P29" i="20"/>
  <c r="G29" i="20" s="1"/>
  <c r="P30" i="20"/>
  <c r="G30" i="20" s="1"/>
  <c r="P34" i="20"/>
  <c r="G34" i="20" s="1"/>
  <c r="P37" i="20"/>
  <c r="P41" i="20"/>
  <c r="G41" i="20" s="1"/>
  <c r="P45" i="20"/>
  <c r="G45" i="20" s="1"/>
  <c r="P28" i="19"/>
  <c r="G28" i="19" s="1"/>
  <c r="P30" i="19"/>
  <c r="G30" i="19" s="1"/>
  <c r="P32" i="19"/>
  <c r="G32" i="19" s="1"/>
  <c r="P33" i="19"/>
  <c r="P34" i="19"/>
  <c r="G34" i="19" s="1"/>
  <c r="P36" i="19"/>
  <c r="G36" i="19" s="1"/>
  <c r="P38" i="19"/>
  <c r="G38" i="19" s="1"/>
  <c r="P40" i="19"/>
  <c r="G40" i="19" s="1"/>
  <c r="P42" i="19"/>
  <c r="G42" i="19" s="1"/>
  <c r="P44" i="19"/>
  <c r="G44" i="19" s="1"/>
  <c r="Q39" i="19"/>
  <c r="I39" i="19" s="1"/>
  <c r="Q41" i="19"/>
  <c r="I41" i="19" s="1"/>
  <c r="Q43" i="19"/>
  <c r="I43" i="19" s="1"/>
  <c r="Q45" i="19"/>
  <c r="I45" i="19" s="1"/>
  <c r="Q37" i="20" l="1"/>
  <c r="I37" i="20" s="1"/>
  <c r="G37" i="20"/>
  <c r="Q37" i="21"/>
  <c r="I37" i="21" s="1"/>
  <c r="G37" i="21"/>
  <c r="Q37" i="22"/>
  <c r="I37" i="22" s="1"/>
  <c r="G37" i="22"/>
  <c r="Q37" i="23"/>
  <c r="I37" i="23" s="1"/>
  <c r="G37" i="23"/>
  <c r="Q37" i="1"/>
  <c r="I37" i="1" s="1"/>
  <c r="G37" i="1"/>
  <c r="Q37" i="19"/>
  <c r="I37" i="19" s="1"/>
  <c r="G37" i="19"/>
  <c r="G67" i="19" s="1"/>
  <c r="Q28" i="22"/>
  <c r="I28" i="22" s="1"/>
  <c r="Q32" i="20"/>
  <c r="I32" i="20" s="1"/>
  <c r="G32" i="20"/>
  <c r="Q39" i="20"/>
  <c r="I39" i="20" s="1"/>
  <c r="Q32" i="21"/>
  <c r="I32" i="21" s="1"/>
  <c r="Q32" i="22"/>
  <c r="I32" i="22" s="1"/>
  <c r="Q33" i="19"/>
  <c r="I33" i="19" s="1"/>
  <c r="G33" i="19"/>
  <c r="Q31" i="19"/>
  <c r="I31" i="19" s="1"/>
  <c r="G31" i="19"/>
  <c r="Q29" i="19"/>
  <c r="I29" i="19" s="1"/>
  <c r="G29" i="19"/>
  <c r="G68" i="19" s="1"/>
  <c r="I21" i="21"/>
  <c r="Q30" i="19"/>
  <c r="I30" i="19" s="1"/>
  <c r="I21" i="23"/>
  <c r="I21" i="19"/>
  <c r="Q35" i="19"/>
  <c r="I35" i="19" s="1"/>
  <c r="I21" i="22"/>
  <c r="I82" i="22" s="1"/>
  <c r="Q32" i="19"/>
  <c r="I32" i="19" s="1"/>
  <c r="Q28" i="19"/>
  <c r="I28" i="19" s="1"/>
  <c r="Q40" i="19"/>
  <c r="I40" i="19" s="1"/>
  <c r="Q44" i="19"/>
  <c r="I44" i="19" s="1"/>
  <c r="Q36" i="19"/>
  <c r="I36" i="19" s="1"/>
  <c r="Q44" i="23"/>
  <c r="I44" i="23" s="1"/>
  <c r="Q40" i="23"/>
  <c r="I40" i="23" s="1"/>
  <c r="Q35" i="23"/>
  <c r="I35" i="23" s="1"/>
  <c r="Q31" i="23"/>
  <c r="I31" i="23" s="1"/>
  <c r="Q42" i="23"/>
  <c r="I42" i="23" s="1"/>
  <c r="Q38" i="23"/>
  <c r="I38" i="23" s="1"/>
  <c r="Q33" i="23"/>
  <c r="I33" i="23" s="1"/>
  <c r="Q29" i="23"/>
  <c r="I29" i="23" s="1"/>
  <c r="Q45" i="23"/>
  <c r="I45" i="23" s="1"/>
  <c r="Q41" i="23"/>
  <c r="I41" i="23" s="1"/>
  <c r="Q34" i="23"/>
  <c r="I34" i="23" s="1"/>
  <c r="Q30" i="23"/>
  <c r="I30" i="23" s="1"/>
  <c r="Q43" i="23"/>
  <c r="I43" i="23" s="1"/>
  <c r="Q39" i="23"/>
  <c r="I39" i="23" s="1"/>
  <c r="Q36" i="23"/>
  <c r="I36" i="23" s="1"/>
  <c r="Q32" i="23"/>
  <c r="I32" i="23" s="1"/>
  <c r="Q28" i="23"/>
  <c r="I28" i="23" s="1"/>
  <c r="Q35" i="22"/>
  <c r="I35" i="22" s="1"/>
  <c r="Q29" i="22"/>
  <c r="I29" i="22" s="1"/>
  <c r="Q33" i="22"/>
  <c r="I33" i="22" s="1"/>
  <c r="Q38" i="22"/>
  <c r="I38" i="22" s="1"/>
  <c r="Q42" i="22"/>
  <c r="I42" i="22" s="1"/>
  <c r="Q44" i="22"/>
  <c r="I44" i="22" s="1"/>
  <c r="Q40" i="22"/>
  <c r="I40" i="22" s="1"/>
  <c r="Q34" i="22"/>
  <c r="I34" i="22" s="1"/>
  <c r="Q30" i="22"/>
  <c r="I30" i="22" s="1"/>
  <c r="Q31" i="22"/>
  <c r="I31" i="22" s="1"/>
  <c r="Q45" i="22"/>
  <c r="I45" i="22" s="1"/>
  <c r="Q41" i="22"/>
  <c r="I41" i="22" s="1"/>
  <c r="Q35" i="21"/>
  <c r="I35" i="21" s="1"/>
  <c r="Q29" i="21"/>
  <c r="I29" i="21" s="1"/>
  <c r="Q33" i="21"/>
  <c r="I33" i="21" s="1"/>
  <c r="Q38" i="21"/>
  <c r="I38" i="21" s="1"/>
  <c r="Q42" i="21"/>
  <c r="I42" i="21" s="1"/>
  <c r="Q44" i="21"/>
  <c r="I44" i="21" s="1"/>
  <c r="Q40" i="21"/>
  <c r="I40" i="21" s="1"/>
  <c r="Q34" i="21"/>
  <c r="I34" i="21" s="1"/>
  <c r="Q30" i="21"/>
  <c r="I30" i="21" s="1"/>
  <c r="Q31" i="21"/>
  <c r="I31" i="21" s="1"/>
  <c r="Q45" i="21"/>
  <c r="I45" i="21" s="1"/>
  <c r="Q41" i="21"/>
  <c r="I41" i="21" s="1"/>
  <c r="Q35" i="20"/>
  <c r="I35" i="20" s="1"/>
  <c r="Q29" i="20"/>
  <c r="I29" i="20" s="1"/>
  <c r="Q33" i="20"/>
  <c r="I33" i="20" s="1"/>
  <c r="Q38" i="20"/>
  <c r="I38" i="20" s="1"/>
  <c r="Q42" i="20"/>
  <c r="I42" i="20" s="1"/>
  <c r="Q44" i="20"/>
  <c r="I44" i="20" s="1"/>
  <c r="Q40" i="20"/>
  <c r="I40" i="20" s="1"/>
  <c r="Q34" i="20"/>
  <c r="I34" i="20" s="1"/>
  <c r="Q30" i="20"/>
  <c r="I30" i="20" s="1"/>
  <c r="Q31" i="20"/>
  <c r="I31" i="20" s="1"/>
  <c r="Q45" i="20"/>
  <c r="I45" i="20" s="1"/>
  <c r="Q41" i="20"/>
  <c r="I41" i="20" s="1"/>
  <c r="Q42" i="19"/>
  <c r="I42" i="19" s="1"/>
  <c r="Q38" i="19"/>
  <c r="I38" i="19" s="1"/>
  <c r="Q34" i="19"/>
  <c r="I34" i="19" s="1"/>
  <c r="G72" i="19" l="1"/>
  <c r="I67" i="19"/>
  <c r="I68" i="19"/>
  <c r="G82" i="21"/>
  <c r="I74" i="19"/>
  <c r="I72" i="19" l="1"/>
  <c r="G73" i="19"/>
  <c r="C9" i="13"/>
  <c r="C10" i="13"/>
  <c r="C8" i="13"/>
  <c r="G74" i="20"/>
  <c r="G76" i="20" s="1"/>
  <c r="E10" i="13" s="1"/>
  <c r="G82" i="22"/>
  <c r="G84" i="22" s="1"/>
  <c r="E8" i="13" s="1"/>
  <c r="G84" i="21"/>
  <c r="E9" i="13" s="1"/>
  <c r="G82" i="23"/>
  <c r="C7" i="13"/>
  <c r="G74" i="19"/>
  <c r="C6" i="13"/>
  <c r="P29" i="1"/>
  <c r="G29" i="1" s="1"/>
  <c r="P30" i="1"/>
  <c r="G30" i="1" s="1"/>
  <c r="P31" i="1"/>
  <c r="G31" i="1" s="1"/>
  <c r="P32" i="1"/>
  <c r="G32" i="1" s="1"/>
  <c r="P33" i="1"/>
  <c r="G33" i="1" s="1"/>
  <c r="P34" i="1"/>
  <c r="G34" i="1" s="1"/>
  <c r="P35" i="1"/>
  <c r="G35" i="1" s="1"/>
  <c r="P36" i="1"/>
  <c r="G36" i="1" s="1"/>
  <c r="P38" i="1"/>
  <c r="G38" i="1" s="1"/>
  <c r="P39" i="1"/>
  <c r="G39" i="1" s="1"/>
  <c r="P40" i="1"/>
  <c r="G40" i="1" s="1"/>
  <c r="P42" i="1"/>
  <c r="G42" i="1" s="1"/>
  <c r="P43" i="1"/>
  <c r="G43" i="1" s="1"/>
  <c r="P44" i="1"/>
  <c r="G44" i="1" s="1"/>
  <c r="I4" i="1"/>
  <c r="Q43" i="1" l="1"/>
  <c r="I43" i="1" s="1"/>
  <c r="Q40" i="1"/>
  <c r="I40" i="1" s="1"/>
  <c r="Q38" i="1"/>
  <c r="I38" i="1" s="1"/>
  <c r="Q35" i="1"/>
  <c r="I35" i="1" s="1"/>
  <c r="Q33" i="1"/>
  <c r="I33" i="1" s="1"/>
  <c r="Q31" i="1"/>
  <c r="I31" i="1" s="1"/>
  <c r="Q29" i="1"/>
  <c r="I29" i="1" s="1"/>
  <c r="Q44" i="1"/>
  <c r="I44" i="1" s="1"/>
  <c r="Q42" i="1"/>
  <c r="I42" i="1" s="1"/>
  <c r="Q39" i="1"/>
  <c r="I39" i="1" s="1"/>
  <c r="Q36" i="1"/>
  <c r="I36" i="1" s="1"/>
  <c r="Q34" i="1"/>
  <c r="I34" i="1" s="1"/>
  <c r="Q32" i="1"/>
  <c r="I32" i="1" s="1"/>
  <c r="Q30" i="1"/>
  <c r="I30" i="1" s="1"/>
  <c r="G84" i="23"/>
  <c r="E7" i="13" s="1"/>
  <c r="G76" i="19"/>
  <c r="E6" i="13" s="1"/>
  <c r="P45" i="1"/>
  <c r="G45" i="1" s="1"/>
  <c r="P41" i="1"/>
  <c r="G41" i="1" s="1"/>
  <c r="H4" i="1"/>
  <c r="O28" i="1"/>
  <c r="P28" i="1" s="1"/>
  <c r="H69" i="1"/>
  <c r="H70" i="1"/>
  <c r="Q45" i="1" l="1"/>
  <c r="I45" i="1" s="1"/>
  <c r="Q41" i="1"/>
  <c r="I41" i="1" s="1"/>
  <c r="G28" i="1"/>
  <c r="I19" i="1"/>
  <c r="I18" i="1"/>
  <c r="B18" i="1"/>
  <c r="B19" i="1"/>
  <c r="H71" i="1"/>
  <c r="G71" i="1"/>
  <c r="G70" i="1"/>
  <c r="G69" i="1"/>
  <c r="Q28" i="1" l="1"/>
  <c r="G67" i="1"/>
  <c r="H21" i="1"/>
  <c r="H74" i="1" s="1"/>
  <c r="I28" i="1" l="1"/>
  <c r="G68" i="1"/>
  <c r="G72" i="1" s="1"/>
  <c r="I67" i="1" l="1"/>
  <c r="I68" i="1"/>
  <c r="I72" i="1" l="1"/>
  <c r="G73" i="1" s="1"/>
  <c r="C5" i="13" s="1"/>
  <c r="C11" i="13" s="1"/>
  <c r="G17" i="1"/>
  <c r="G21" i="1" s="1"/>
  <c r="G74" i="1" s="1"/>
  <c r="I21" i="1" l="1"/>
  <c r="I74" i="1" s="1"/>
  <c r="G76" i="1" l="1"/>
  <c r="E5" i="13" s="1"/>
  <c r="E11" i="13" l="1"/>
  <c r="F11" i="13"/>
  <c r="E12"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Nijdam, dr. ir. E. (Edwin)</author>
    <author>Wollerich, L</author>
  </authors>
  <commentList>
    <comment ref="B27" authorId="0" shapeId="0" xr:uid="{009F98C2-C885-48B4-8832-C8E0554AAA1D}">
      <text>
        <r>
          <rPr>
            <sz val="9"/>
            <color indexed="81"/>
            <rFont val="Tahoma"/>
            <family val="2"/>
          </rPr>
          <t>Geef de omschrijving zoals in de goedgekeurde begroting en eventuele wijzigingen daarop</t>
        </r>
        <r>
          <rPr>
            <b/>
            <sz val="9"/>
            <color indexed="81"/>
            <rFont val="Tahoma"/>
            <family val="2"/>
          </rPr>
          <t>.</t>
        </r>
      </text>
    </comment>
    <comment ref="C27" authorId="0" shapeId="0" xr:uid="{392EBACF-1B22-4B1D-BE53-8FB600753847}">
      <text>
        <r>
          <rPr>
            <sz val="9"/>
            <color indexed="81"/>
            <rFont val="Tahoma"/>
            <family val="2"/>
          </rPr>
          <t>Kies één van de kostensoorten zoals dit ook is geaccordeerd door RVO in de goedgekeurde begroting.</t>
        </r>
      </text>
    </comment>
    <comment ref="D27" authorId="0" shapeId="0" xr:uid="{0A4FBAAF-F178-430D-B001-BA84D12DA88A}">
      <text>
        <r>
          <rPr>
            <sz val="9"/>
            <color indexed="81"/>
            <rFont val="Tahoma"/>
            <family val="2"/>
          </rPr>
          <t>Een factuur hoeft alleen meegestuurd te worden als de verleende subsidie minder dan € 125.000 per deelnemer is. Indien van toepassing; maak een duidelijke referentie naar de bijbehorende factuur. Markeer deze onderdelen in het document.</t>
        </r>
      </text>
    </comment>
    <comment ref="E27" authorId="0" shapeId="0" xr:uid="{D6EE5360-952A-4C3D-BDFB-D20430B2C65B}">
      <text>
        <r>
          <rPr>
            <sz val="9"/>
            <color indexed="81"/>
            <rFont val="Tahoma"/>
            <family val="2"/>
          </rPr>
          <t>Een betaalbewijs hoeft alleen meegestuurd te worden als de verleende subsidie minder dan € 125.000 per deelnemer is. Indien van toepassing; maak een duidelijke referentie naar het bijbehorende betaalbewijs. Markeer deze onderdelen in het document.</t>
        </r>
      </text>
    </comment>
    <comment ref="M27" authorId="0" shapeId="0" xr:uid="{35132316-76D0-48DB-A5FC-9304F6239712}">
      <text>
        <r>
          <rPr>
            <sz val="9"/>
            <color indexed="81"/>
            <rFont val="Tahoma"/>
            <family val="2"/>
          </rPr>
          <t xml:space="preserve">Hanteer de economische levensduur zoals deze door RVO akkoord is gegeven in de goedgekeurde begroting of evt wijzigingen daarop  </t>
        </r>
      </text>
    </comment>
    <comment ref="B48" authorId="0" shapeId="0" xr:uid="{BBF54355-62FF-4835-B6C5-0F5B2838FCB9}">
      <text>
        <r>
          <rPr>
            <sz val="9"/>
            <color indexed="81"/>
            <rFont val="Tahoma"/>
            <family val="2"/>
          </rPr>
          <t>Geef de omschrijving zoals in de goedgekeurde begroting en eventuele wijzigingen daarop</t>
        </r>
        <r>
          <rPr>
            <b/>
            <sz val="9"/>
            <color indexed="81"/>
            <rFont val="Tahoma"/>
            <family val="2"/>
          </rPr>
          <t>.</t>
        </r>
      </text>
    </comment>
    <comment ref="C48" authorId="0" shapeId="0" xr:uid="{71CECBDE-DABC-45F5-9AD0-C06C031B709D}">
      <text>
        <r>
          <rPr>
            <sz val="9"/>
            <color indexed="81"/>
            <rFont val="Tahoma"/>
            <family val="2"/>
          </rPr>
          <t>Kies één van de kostensoorten zoals dit ook is geaccordeerd door RVO in de goedgekeurde begroting.</t>
        </r>
      </text>
    </comment>
    <comment ref="D48" authorId="0" shapeId="0" xr:uid="{2FC404FC-D078-4E13-809A-69A90D83E5DD}">
      <text>
        <r>
          <rPr>
            <sz val="9"/>
            <color indexed="81"/>
            <rFont val="Tahoma"/>
            <family val="2"/>
          </rPr>
          <t xml:space="preserve">Een factuur of urenoverzicht hoeft alleen meegestuurd te worden als de verleende subsidie minder dan €125.000 per deelnemer is. Indien van toepassing, voeg dan enkel bij de kostensoort 'personeelskosten' een urenoverzicht bij, bij de andere kostensoorten voegt u een factuur bij. Maak een duidelijke referentie naar de bijbehorende factuur of het urenoverzicht. Markeer de onderdelen die van toepassing zijn in het document. </t>
        </r>
      </text>
    </comment>
    <comment ref="E48" authorId="0" shapeId="0" xr:uid="{CF03BF91-519B-4B9E-BEF0-87D0A514ABE1}">
      <text>
        <r>
          <rPr>
            <sz val="9"/>
            <color indexed="81"/>
            <rFont val="Tahoma"/>
            <family val="2"/>
          </rPr>
          <t>Een betaalbewijs hoeft alleen meegestuurd te worden als de verleende subsidie minder dan € 125.000 per deelnemer is. Indien van toepassing; maak een duidelijke referentie naar het bijbehorende betaalbewijs. Markeer deze onderdelen in het document.</t>
        </r>
      </text>
    </comment>
    <comment ref="G73" authorId="1" shapeId="0" xr:uid="{B34C0C43-A3E1-4D39-A9D3-7B3786CE311A}">
      <text>
        <r>
          <rPr>
            <sz val="9"/>
            <color indexed="81"/>
            <rFont val="Tahoma"/>
            <family val="2"/>
          </rPr>
          <t xml:space="preserve">Wijken de gemaakte subsidiabele projectkosten per kalenderjaar meer dan 25% af van de  begroting? Dien hiervoor dan een wijzigingsverzoek in bij RVO.
</t>
        </r>
      </text>
    </comment>
    <comment ref="D75" authorId="1" shapeId="0" xr:uid="{8DA77250-86FF-440C-86E7-D656D0CCE158}">
      <text>
        <r>
          <rPr>
            <b/>
            <sz val="9"/>
            <color indexed="81"/>
            <rFont val="Tahoma"/>
            <family val="2"/>
          </rPr>
          <t xml:space="preserve">Neem hierbij het verleende subsidiebedrag over zoals opgenomen in de beschikking. </t>
        </r>
      </text>
    </comment>
    <comment ref="B78" authorId="0" shapeId="0" xr:uid="{4E77BCDB-4709-47BD-A0DF-17291E5BE18B}">
      <text>
        <r>
          <rPr>
            <sz val="9"/>
            <color indexed="81"/>
            <rFont val="Tahoma"/>
            <family val="2"/>
          </rPr>
          <t>Hier kunt u eventuele bijzonderheden voor deze deelnemer toelichten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Nijdam, dr. ir. E. (Edwin)</author>
    <author>Wollerich, L</author>
  </authors>
  <commentList>
    <comment ref="B27" authorId="0" shapeId="0" xr:uid="{C8E3B449-09E9-4C25-BC43-A5857C64FF2E}">
      <text>
        <r>
          <rPr>
            <sz val="9"/>
            <color indexed="81"/>
            <rFont val="Tahoma"/>
            <family val="2"/>
          </rPr>
          <t>Geef de omschrijving zoals in de goedgekeurde begroting en eventuele wijzigingen daarop</t>
        </r>
        <r>
          <rPr>
            <b/>
            <sz val="9"/>
            <color indexed="81"/>
            <rFont val="Tahoma"/>
            <family val="2"/>
          </rPr>
          <t>.</t>
        </r>
      </text>
    </comment>
    <comment ref="C27" authorId="0" shapeId="0" xr:uid="{C359C455-CAED-4AF0-BF50-32AA4A1E0E25}">
      <text>
        <r>
          <rPr>
            <sz val="9"/>
            <color indexed="81"/>
            <rFont val="Tahoma"/>
            <family val="2"/>
          </rPr>
          <t>Kies één van de kostensoorten zoals dit ook is geaccordeerd door RVO in de goedgekeurde begroting.</t>
        </r>
      </text>
    </comment>
    <comment ref="D27" authorId="0" shapeId="0" xr:uid="{692FFA33-D11C-4D71-9E62-AC388256D0DF}">
      <text>
        <r>
          <rPr>
            <sz val="9"/>
            <color indexed="81"/>
            <rFont val="Tahoma"/>
            <family val="2"/>
          </rPr>
          <t>Een factuur hoeft alleen meegestuurd te worden als de verleende subsidie minder dan € 125.000 per deelnemer is. Indien van toepassing; maak een duidelijke referentie naar de bijbehorende factuur. Markeer deze onderdelen in het document.</t>
        </r>
      </text>
    </comment>
    <comment ref="E27" authorId="0" shapeId="0" xr:uid="{BCAA7685-29D4-4D39-B228-DA91BA7F8A2A}">
      <text>
        <r>
          <rPr>
            <sz val="9"/>
            <color indexed="81"/>
            <rFont val="Tahoma"/>
            <family val="2"/>
          </rPr>
          <t>Een betaalbewijs hoeft alleen meegestuurd te worden als de verleende subsidie minder dan € 125.000 per deelnemer is. Indien van toepassing; maak een duidelijke referentie naar het bijbehorende betaalbewijs. Markeer deze onderdelen in het document.</t>
        </r>
      </text>
    </comment>
    <comment ref="M27" authorId="0" shapeId="0" xr:uid="{858EBC39-80EA-4EFC-8667-DC5DC88522D8}">
      <text>
        <r>
          <rPr>
            <sz val="9"/>
            <color indexed="81"/>
            <rFont val="Tahoma"/>
            <family val="2"/>
          </rPr>
          <t xml:space="preserve">Hanteer de economische levensduur zoals deze door RVO akkoord is gegeven in de goedgekeurde begroting of evt wijzigingen daarop  </t>
        </r>
      </text>
    </comment>
    <comment ref="B48" authorId="0" shapeId="0" xr:uid="{A2E47C5F-E816-4996-AF95-D1F4DACA8E5A}">
      <text>
        <r>
          <rPr>
            <sz val="9"/>
            <color indexed="81"/>
            <rFont val="Tahoma"/>
            <family val="2"/>
          </rPr>
          <t>Geef de omschrijving zoals in de goedgekeurde begroting en eventuele wijzigingen daarop</t>
        </r>
        <r>
          <rPr>
            <b/>
            <sz val="9"/>
            <color indexed="81"/>
            <rFont val="Tahoma"/>
            <family val="2"/>
          </rPr>
          <t>.</t>
        </r>
      </text>
    </comment>
    <comment ref="C48" authorId="0" shapeId="0" xr:uid="{D07926A2-9FE2-4777-8085-3D770BC62530}">
      <text>
        <r>
          <rPr>
            <sz val="9"/>
            <color indexed="81"/>
            <rFont val="Tahoma"/>
            <family val="2"/>
          </rPr>
          <t>Kies één van de kostensoorten zoals dit ook is geaccordeerd door RVO in de goedgekeurde begroting.</t>
        </r>
      </text>
    </comment>
    <comment ref="D48" authorId="0" shapeId="0" xr:uid="{BB6E52A2-6035-4C71-8F34-6353A89F12D5}">
      <text>
        <r>
          <rPr>
            <sz val="9"/>
            <color indexed="81"/>
            <rFont val="Tahoma"/>
            <family val="2"/>
          </rPr>
          <t xml:space="preserve">Een factuur of urenoverzicht hoeft alleen meegestuurd te worden als de verleende subsidie minder dan €125.000 per deelnemer is. Indien van toepassing, voeg dan enkel bij de kostensoort 'personeelskosten' een urenoverzicht bij, bij de andere kostensoorten voegt u een factuur bij. Maak een duidelijke referentie naar de bijbehorende factuur of het urenoverzicht. Markeer de onderdelen die van toepassing zijn in het document. </t>
        </r>
      </text>
    </comment>
    <comment ref="E48" authorId="0" shapeId="0" xr:uid="{38BC7B16-9317-4915-A04F-E5DEEF5D123D}">
      <text>
        <r>
          <rPr>
            <sz val="9"/>
            <color indexed="81"/>
            <rFont val="Tahoma"/>
            <family val="2"/>
          </rPr>
          <t>Een betaalbewijs hoeft alleen meegestuurd te worden als de verleende subsidie minder dan € 125.000 per deelnemer is. Indien van toepassing; maak een duidelijke referentie naar het bijbehorende betaalbewijs. Markeer deze onderdelen in het document.</t>
        </r>
      </text>
    </comment>
    <comment ref="G73" authorId="1" shapeId="0" xr:uid="{C16267ED-9F6B-4557-A6BC-AD12481A3AC7}">
      <text>
        <r>
          <rPr>
            <sz val="9"/>
            <color indexed="81"/>
            <rFont val="Tahoma"/>
            <family val="2"/>
          </rPr>
          <t xml:space="preserve">Wijken de gemaakte subsidiabele projectkosten per kalenderjaar meer dan 25% af van de  begroting? Dien hiervoor dan een wijzigingsverzoek in bij RVO.
</t>
        </r>
      </text>
    </comment>
    <comment ref="D75" authorId="1" shapeId="0" xr:uid="{0FD32952-5184-4CA0-AE91-3869B4153DE8}">
      <text>
        <r>
          <rPr>
            <b/>
            <sz val="9"/>
            <color indexed="81"/>
            <rFont val="Tahoma"/>
            <family val="2"/>
          </rPr>
          <t xml:space="preserve">Neem hierbij het verleende subsidiebedrag over zoals opgenomen in de beschikking. </t>
        </r>
      </text>
    </comment>
    <comment ref="B78" authorId="0" shapeId="0" xr:uid="{545E8C7E-E541-4021-A195-5742BA9AEB78}">
      <text>
        <r>
          <rPr>
            <sz val="9"/>
            <color indexed="81"/>
            <rFont val="Tahoma"/>
            <family val="2"/>
          </rPr>
          <t>Hier kunt u eventuele bijzonderheden voor deze deelnemer toelichten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Nijdam, dr. ir. E. (Edwin)</author>
    <author>Wollerich, L</author>
  </authors>
  <commentList>
    <comment ref="B27" authorId="0" shapeId="0" xr:uid="{04323AC3-9735-4596-A126-053245BAD775}">
      <text>
        <r>
          <rPr>
            <sz val="9"/>
            <color indexed="81"/>
            <rFont val="Tahoma"/>
            <family val="2"/>
          </rPr>
          <t>Geef de omschrijving zoals in de goedgekeurde begroting en eventuele wijzigingen daarop</t>
        </r>
        <r>
          <rPr>
            <b/>
            <sz val="9"/>
            <color indexed="81"/>
            <rFont val="Tahoma"/>
            <family val="2"/>
          </rPr>
          <t>.</t>
        </r>
      </text>
    </comment>
    <comment ref="C27" authorId="0" shapeId="0" xr:uid="{75426D98-E6C1-49E5-ABC1-8728787B5C29}">
      <text>
        <r>
          <rPr>
            <sz val="9"/>
            <color indexed="81"/>
            <rFont val="Tahoma"/>
            <family val="2"/>
          </rPr>
          <t>Kies één van de kostensoorten zoals dit ook is geaccordeerd door RVO in de goedgekeurde begroting.</t>
        </r>
      </text>
    </comment>
    <comment ref="D27" authorId="0" shapeId="0" xr:uid="{ACB1B69E-BFE6-4CC8-BF85-E02ECC240DB8}">
      <text>
        <r>
          <rPr>
            <sz val="9"/>
            <color indexed="81"/>
            <rFont val="Tahoma"/>
            <family val="2"/>
          </rPr>
          <t>Een factuur hoeft alleen meegestuurd te worden als de verleende subsidie minder dan € 125.000 per deelnemer is. Indien van toepassing; maak een duidelijke referentie naar de bijbehorende factuur. Markeer deze onderdelen in het document.</t>
        </r>
      </text>
    </comment>
    <comment ref="E27" authorId="0" shapeId="0" xr:uid="{8F1767A1-CF49-4853-ABE5-E526FB58C7C7}">
      <text>
        <r>
          <rPr>
            <sz val="9"/>
            <color indexed="81"/>
            <rFont val="Tahoma"/>
            <family val="2"/>
          </rPr>
          <t>Een betaalbewijs hoeft alleen meegestuurd te worden als de verleende subsidie minder dan € 125.000 per deelnemer is. Indien van toepassing; maak een duidelijke referentie naar het bijbehorende betaalbewijs. Markeer deze onderdelen in het document.</t>
        </r>
      </text>
    </comment>
    <comment ref="M27" authorId="0" shapeId="0" xr:uid="{2E9F4EF0-8091-49CF-87C5-5A1368B65951}">
      <text>
        <r>
          <rPr>
            <sz val="9"/>
            <color indexed="81"/>
            <rFont val="Tahoma"/>
            <family val="2"/>
          </rPr>
          <t xml:space="preserve">Hanteer de economische levensduur zoals deze door RVO akkoord is gegeven in de goedgekeurde begroting of evt wijzigingen daarop  </t>
        </r>
      </text>
    </comment>
    <comment ref="B48" authorId="0" shapeId="0" xr:uid="{DC5FDB76-4C1E-4C24-ADC7-EE73B99ED50A}">
      <text>
        <r>
          <rPr>
            <sz val="9"/>
            <color indexed="81"/>
            <rFont val="Tahoma"/>
            <family val="2"/>
          </rPr>
          <t>Geef de omschrijving zoals in de goedgekeurde begroting en eventuele wijzigingen daarop</t>
        </r>
        <r>
          <rPr>
            <b/>
            <sz val="9"/>
            <color indexed="81"/>
            <rFont val="Tahoma"/>
            <family val="2"/>
          </rPr>
          <t>.</t>
        </r>
      </text>
    </comment>
    <comment ref="C48" authorId="0" shapeId="0" xr:uid="{D6B5A1AE-77E8-4092-91B7-8A5D501E542A}">
      <text>
        <r>
          <rPr>
            <sz val="9"/>
            <color indexed="81"/>
            <rFont val="Tahoma"/>
            <family val="2"/>
          </rPr>
          <t>Kies één van de kostensoorten zoals dit ook is geaccordeerd door RVO in de goedgekeurde begroting.</t>
        </r>
      </text>
    </comment>
    <comment ref="D48" authorId="0" shapeId="0" xr:uid="{27E46FC8-9AD7-4A8C-BE41-F13503A6A643}">
      <text>
        <r>
          <rPr>
            <sz val="9"/>
            <color indexed="81"/>
            <rFont val="Tahoma"/>
            <family val="2"/>
          </rPr>
          <t xml:space="preserve">Een factuur of urenoverzicht hoeft alleen meegestuurd te worden als de verleende subsidie minder dan €125.000 per deelnemer is. Indien van toepassing, voeg dan enkel bij de kostensoort 'personeelskosten' een urenoverzicht bij, bij de andere kostensoorten voegt u een factuur bij. Maak een duidelijke referentie naar de bijbehorende factuur of het urenoverzicht. Markeer de onderdelen die van toepassing zijn in het document. </t>
        </r>
      </text>
    </comment>
    <comment ref="E48" authorId="0" shapeId="0" xr:uid="{F36FB2DF-5DFA-41DA-91E0-35459B56A465}">
      <text>
        <r>
          <rPr>
            <sz val="9"/>
            <color indexed="81"/>
            <rFont val="Tahoma"/>
            <family val="2"/>
          </rPr>
          <t>Een betaalbewijs hoeft alleen meegestuurd te worden als de verleende subsidie minder dan € 125.000 per deelnemer is. Indien van toepassing; maak een duidelijke referentie naar het bijbehorende betaalbewijs. Markeer deze onderdelen in het document.</t>
        </r>
      </text>
    </comment>
    <comment ref="G81" authorId="1" shapeId="0" xr:uid="{909B1646-A2E6-42E8-9A2B-1288AFE2495B}">
      <text>
        <r>
          <rPr>
            <sz val="9"/>
            <color indexed="81"/>
            <rFont val="Tahoma"/>
            <family val="2"/>
          </rPr>
          <t xml:space="preserve">Wijken de gemaakte subsidiabele projectkosten per kalenderjaar meer dan 25% af van de  begroting? Dien hiervoor dan een wijzigingsverzoek in bij RVO.
</t>
        </r>
      </text>
    </comment>
    <comment ref="D83" authorId="1" shapeId="0" xr:uid="{1CB0E45B-EC66-4404-97F0-43C74782D31D}">
      <text>
        <r>
          <rPr>
            <b/>
            <sz val="9"/>
            <color indexed="81"/>
            <rFont val="Tahoma"/>
            <family val="2"/>
          </rPr>
          <t xml:space="preserve">Neem hierbij het verleende subsidiebedrag over zoals opgenomen in de beschikking. </t>
        </r>
      </text>
    </comment>
    <comment ref="B86" authorId="0" shapeId="0" xr:uid="{82650B00-CB79-4203-A5D5-AF01FC617DE9}">
      <text>
        <r>
          <rPr>
            <sz val="9"/>
            <color indexed="81"/>
            <rFont val="Tahoma"/>
            <family val="2"/>
          </rPr>
          <t>Hier kunt u eventuele bijzonderheden voor deze deelnemer toelichten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Nijdam, dr. ir. E. (Edwin)</author>
    <author>Wollerich, L</author>
  </authors>
  <commentList>
    <comment ref="B27" authorId="0" shapeId="0" xr:uid="{D4C2E3E3-0289-4480-816D-9B12B2FE1B24}">
      <text>
        <r>
          <rPr>
            <sz val="9"/>
            <color indexed="81"/>
            <rFont val="Tahoma"/>
            <family val="2"/>
          </rPr>
          <t>Geef de omschrijving zoals in de goedgekeurde begroting en eventuele wijzigingen daarop</t>
        </r>
        <r>
          <rPr>
            <b/>
            <sz val="9"/>
            <color indexed="81"/>
            <rFont val="Tahoma"/>
            <family val="2"/>
          </rPr>
          <t>.</t>
        </r>
      </text>
    </comment>
    <comment ref="C27" authorId="0" shapeId="0" xr:uid="{1C431EF0-7F22-47EF-906E-140444CB2717}">
      <text>
        <r>
          <rPr>
            <sz val="9"/>
            <color indexed="81"/>
            <rFont val="Tahoma"/>
            <family val="2"/>
          </rPr>
          <t>Kies één van de kostensoorten zoals dit ook is geaccordeerd door RVO in de goedgekeurde begroting.</t>
        </r>
      </text>
    </comment>
    <comment ref="D27" authorId="0" shapeId="0" xr:uid="{D35D3F53-FE6D-4C5A-9647-8A2EA2F97352}">
      <text>
        <r>
          <rPr>
            <sz val="9"/>
            <color indexed="81"/>
            <rFont val="Tahoma"/>
            <family val="2"/>
          </rPr>
          <t>Een factuur hoeft alleen meegestuurd te worden als de verleende subsidie minder dan € 125.000 per deelnemer is. Indien van toepassing; maak een duidelijke referentie naar de bijbehorende factuur. Markeer deze onderdelen in het document.</t>
        </r>
      </text>
    </comment>
    <comment ref="E27" authorId="0" shapeId="0" xr:uid="{36B592A1-2F8A-4075-BF73-FE0DA3AC1628}">
      <text>
        <r>
          <rPr>
            <sz val="9"/>
            <color indexed="81"/>
            <rFont val="Tahoma"/>
            <family val="2"/>
          </rPr>
          <t>Een betaalbewijs hoeft alleen meegestuurd te worden als de verleende subsidie minder dan € 125.000 per deelnemer is. Indien van toepassing; maak een duidelijke referentie naar het bijbehorende betaalbewijs. Markeer deze onderdelen in het document.</t>
        </r>
      </text>
    </comment>
    <comment ref="M27" authorId="0" shapeId="0" xr:uid="{914F3DAB-8C00-4685-AB34-5CF9A03D7FBC}">
      <text>
        <r>
          <rPr>
            <sz val="9"/>
            <color indexed="81"/>
            <rFont val="Tahoma"/>
            <family val="2"/>
          </rPr>
          <t xml:space="preserve">Hanteer de economische levensduur zoals deze door RVO akkoord is gegeven in de goedgekeurde begroting of evt wijzigingen daarop  </t>
        </r>
      </text>
    </comment>
    <comment ref="B48" authorId="0" shapeId="0" xr:uid="{DD775D84-F4F5-40E3-AD89-4EED2575E119}">
      <text>
        <r>
          <rPr>
            <sz val="9"/>
            <color indexed="81"/>
            <rFont val="Tahoma"/>
            <family val="2"/>
          </rPr>
          <t>Geef de omschrijving zoals in de goedgekeurde begroting en eventuele wijzigingen daarop</t>
        </r>
        <r>
          <rPr>
            <b/>
            <sz val="9"/>
            <color indexed="81"/>
            <rFont val="Tahoma"/>
            <family val="2"/>
          </rPr>
          <t>.</t>
        </r>
      </text>
    </comment>
    <comment ref="C48" authorId="0" shapeId="0" xr:uid="{7F2FAB04-A4F9-46E2-9B04-F021D6667E91}">
      <text>
        <r>
          <rPr>
            <sz val="9"/>
            <color indexed="81"/>
            <rFont val="Tahoma"/>
            <family val="2"/>
          </rPr>
          <t>Kies één van de kostensoorten zoals dit ook is geaccordeerd door RVO in de goedgekeurde begroting.</t>
        </r>
      </text>
    </comment>
    <comment ref="D48" authorId="0" shapeId="0" xr:uid="{6266872C-36A5-4366-9C87-9189BD49E4AC}">
      <text>
        <r>
          <rPr>
            <sz val="9"/>
            <color indexed="81"/>
            <rFont val="Tahoma"/>
            <family val="2"/>
          </rPr>
          <t xml:space="preserve">Een factuur of urenoverzicht hoeft alleen meegestuurd te worden als de verleende subsidie minder dan €125.000 per deelnemer is. Indien van toepassing, voeg dan enkel bij de kostensoort 'personeelskosten' een urenoverzicht bij, bij de andere kostensoorten voegt u een factuur bij. Maak een duidelijke referentie naar de bijbehorende factuur of het urenoverzicht. Markeer de onderdelen die van toepassing zijn in het document. </t>
        </r>
      </text>
    </comment>
    <comment ref="E48" authorId="0" shapeId="0" xr:uid="{EF128B9D-794F-4973-8842-CE2EB4031623}">
      <text>
        <r>
          <rPr>
            <sz val="9"/>
            <color indexed="81"/>
            <rFont val="Tahoma"/>
            <family val="2"/>
          </rPr>
          <t>Een betaalbewijs hoeft alleen meegestuurd te worden als de verleende subsidie minder dan € 125.000 per deelnemer is. Indien van toepassing; maak een duidelijke referentie naar het bijbehorende betaalbewijs. Markeer deze onderdelen in het document.</t>
        </r>
      </text>
    </comment>
    <comment ref="G81" authorId="1" shapeId="0" xr:uid="{834A3E77-A85D-4775-A2E0-DB8BE566D9C6}">
      <text>
        <r>
          <rPr>
            <sz val="9"/>
            <color indexed="81"/>
            <rFont val="Tahoma"/>
            <family val="2"/>
          </rPr>
          <t xml:space="preserve">Wijken de gemaakte subsidiabele projectkosten per kalenderjaar meer dan 25% af van de  begroting? Dien hiervoor dan een wijzigingsverzoek in bij RVO.
</t>
        </r>
      </text>
    </comment>
    <comment ref="D83" authorId="1" shapeId="0" xr:uid="{3F5EC076-746D-4F5F-9E49-DCBDF3F51155}">
      <text>
        <r>
          <rPr>
            <b/>
            <sz val="9"/>
            <color indexed="81"/>
            <rFont val="Tahoma"/>
            <family val="2"/>
          </rPr>
          <t xml:space="preserve">Neem hierbij het verleende subsidiebedrag over zoals opgenomen in de beschikking. </t>
        </r>
      </text>
    </comment>
    <comment ref="B86" authorId="0" shapeId="0" xr:uid="{AB726E2A-4B1D-4524-B6F6-84482CFDD7B7}">
      <text>
        <r>
          <rPr>
            <sz val="9"/>
            <color indexed="81"/>
            <rFont val="Tahoma"/>
            <family val="2"/>
          </rPr>
          <t>Hier kunt u eventuele bijzonderheden voor deze deelnemer toelichten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Nijdam, dr. ir. E. (Edwin)</author>
    <author>Wollerich, L</author>
  </authors>
  <commentList>
    <comment ref="B27" authorId="0" shapeId="0" xr:uid="{C2A43BAD-3807-4637-8BF0-F840A2646474}">
      <text>
        <r>
          <rPr>
            <sz val="9"/>
            <color indexed="81"/>
            <rFont val="Tahoma"/>
            <family val="2"/>
          </rPr>
          <t>Geef de omschrijving zoals in de goedgekeurde begroting en eventuele wijzigingen daarop</t>
        </r>
        <r>
          <rPr>
            <b/>
            <sz val="9"/>
            <color indexed="81"/>
            <rFont val="Tahoma"/>
            <family val="2"/>
          </rPr>
          <t>.</t>
        </r>
      </text>
    </comment>
    <comment ref="C27" authorId="0" shapeId="0" xr:uid="{899F1CC2-F0FC-4CAA-BBBA-40802D7170F8}">
      <text>
        <r>
          <rPr>
            <sz val="9"/>
            <color indexed="81"/>
            <rFont val="Tahoma"/>
            <family val="2"/>
          </rPr>
          <t>Kies één van de kostensoorten zoals dit ook is geaccordeerd door RVO in de goedgekeurde begroting.</t>
        </r>
      </text>
    </comment>
    <comment ref="D27" authorId="0" shapeId="0" xr:uid="{D08A98F5-7C45-4E62-84EC-F1AD678DD1DB}">
      <text>
        <r>
          <rPr>
            <sz val="9"/>
            <color indexed="81"/>
            <rFont val="Tahoma"/>
            <family val="2"/>
          </rPr>
          <t>Een factuur hoeft alleen meegestuurd te worden als de verleende subsidie minder dan € 125.000 per deelnemer is. Indien van toepassing; maak een duidelijke referentie naar de bijbehorende factuur. Markeer deze onderdelen in het document.</t>
        </r>
      </text>
    </comment>
    <comment ref="E27" authorId="0" shapeId="0" xr:uid="{6C16D6C7-7816-446D-8606-66C0719EB48B}">
      <text>
        <r>
          <rPr>
            <sz val="9"/>
            <color indexed="81"/>
            <rFont val="Tahoma"/>
            <family val="2"/>
          </rPr>
          <t>Een betaalbewijs hoeft alleen meegestuurd te worden als de verleende subsidie minder dan € 125.000 per deelnemer is. Indien van toepassing; maak een duidelijke referentie naar het bijbehorende betaalbewijs. Markeer deze onderdelen in het document.</t>
        </r>
      </text>
    </comment>
    <comment ref="M27" authorId="0" shapeId="0" xr:uid="{9041075D-7D36-4E80-9026-56C96042FA23}">
      <text>
        <r>
          <rPr>
            <sz val="9"/>
            <color indexed="81"/>
            <rFont val="Tahoma"/>
            <family val="2"/>
          </rPr>
          <t xml:space="preserve">Hanteer de economische levensduur zoals deze door RVO akkoord is gegeven in de goedgekeurde begroting of evt wijzigingen daarop  </t>
        </r>
      </text>
    </comment>
    <comment ref="B48" authorId="0" shapeId="0" xr:uid="{D35DE9BB-0FA8-49DA-9848-BCE1DB0D3B39}">
      <text>
        <r>
          <rPr>
            <sz val="9"/>
            <color indexed="81"/>
            <rFont val="Tahoma"/>
            <family val="2"/>
          </rPr>
          <t>Geef de omschrijving zoals in de goedgekeurde begroting en eventuele wijzigingen daarop</t>
        </r>
        <r>
          <rPr>
            <b/>
            <sz val="9"/>
            <color indexed="81"/>
            <rFont val="Tahoma"/>
            <family val="2"/>
          </rPr>
          <t>.</t>
        </r>
      </text>
    </comment>
    <comment ref="C48" authorId="0" shapeId="0" xr:uid="{44C9C32D-FA03-48BE-BA42-D76041344040}">
      <text>
        <r>
          <rPr>
            <sz val="9"/>
            <color indexed="81"/>
            <rFont val="Tahoma"/>
            <family val="2"/>
          </rPr>
          <t>Kies één van de kostensoorten zoals dit ook is geaccordeerd door RVO in de goedgekeurde begroting.</t>
        </r>
      </text>
    </comment>
    <comment ref="D48" authorId="0" shapeId="0" xr:uid="{B9C5EAEE-5DED-40A1-BA4C-E00465F163D9}">
      <text>
        <r>
          <rPr>
            <sz val="9"/>
            <color indexed="81"/>
            <rFont val="Tahoma"/>
            <family val="2"/>
          </rPr>
          <t xml:space="preserve">Een factuur of urenoverzicht hoeft alleen meegestuurd te worden als de verleende subsidie minder dan €125.000 per deelnemer is. Indien van toepassing, voeg dan enkel bij de kostensoort 'personeelskosten' een urenoverzicht bij, bij de andere kostensoorten voegt u een factuur bij. Maak een duidelijke referentie naar de bijbehorende factuur of het urenoverzicht. Markeer de onderdelen die van toepassing zijn in het document. </t>
        </r>
      </text>
    </comment>
    <comment ref="E48" authorId="0" shapeId="0" xr:uid="{FD01F198-BB82-4D54-A6B8-A702A158AA83}">
      <text>
        <r>
          <rPr>
            <sz val="9"/>
            <color indexed="81"/>
            <rFont val="Tahoma"/>
            <family val="2"/>
          </rPr>
          <t>Een betaalbewijs hoeft alleen meegestuurd te worden als de verleende subsidie minder dan € 125.000 per deelnemer is. Indien van toepassing; maak een duidelijke referentie naar het bijbehorende betaalbewijs. Markeer deze onderdelen in het document.</t>
        </r>
      </text>
    </comment>
    <comment ref="G81" authorId="1" shapeId="0" xr:uid="{568C3E80-8944-4DBF-B319-51BDBD2B1E25}">
      <text>
        <r>
          <rPr>
            <sz val="9"/>
            <color indexed="81"/>
            <rFont val="Tahoma"/>
            <family val="2"/>
          </rPr>
          <t xml:space="preserve">Wijken de gemaakte subsidiabele projectkosten per kalenderjaar meer dan 25% af van de  begroting? Dien hiervoor dan een wijzigingsverzoek in bij RVO.
</t>
        </r>
      </text>
    </comment>
    <comment ref="D83" authorId="1" shapeId="0" xr:uid="{9EAD19D4-64FE-496F-BFF1-09D5E6398B9D}">
      <text>
        <r>
          <rPr>
            <b/>
            <sz val="9"/>
            <color indexed="81"/>
            <rFont val="Tahoma"/>
            <family val="2"/>
          </rPr>
          <t xml:space="preserve">Neem hierbij het verleende subsidiebedrag over zoals opgenomen in de beschikking. </t>
        </r>
      </text>
    </comment>
    <comment ref="B86" authorId="0" shapeId="0" xr:uid="{47B71627-8CF9-477D-872F-6F082C4AF563}">
      <text>
        <r>
          <rPr>
            <sz val="9"/>
            <color indexed="81"/>
            <rFont val="Tahoma"/>
            <family val="2"/>
          </rPr>
          <t>Hier kunt u eventuele bijzonderheden voor deze deelnemer toelichten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Nijdam, dr. ir. E. (Edwin)</author>
    <author>Wollerich, L</author>
  </authors>
  <commentList>
    <comment ref="B27" authorId="0" shapeId="0" xr:uid="{A964EDBA-E587-4882-94B8-1422AA04955D}">
      <text>
        <r>
          <rPr>
            <sz val="9"/>
            <color indexed="81"/>
            <rFont val="Tahoma"/>
            <family val="2"/>
          </rPr>
          <t>Geef de omschrijving zoals in de goedgekeurde begroting en eventuele wijzigingen daarop</t>
        </r>
        <r>
          <rPr>
            <b/>
            <sz val="9"/>
            <color indexed="81"/>
            <rFont val="Tahoma"/>
            <family val="2"/>
          </rPr>
          <t>.</t>
        </r>
      </text>
    </comment>
    <comment ref="C27" authorId="0" shapeId="0" xr:uid="{D7F05650-3342-43FB-A7A8-88E929DF20E5}">
      <text>
        <r>
          <rPr>
            <sz val="9"/>
            <color indexed="81"/>
            <rFont val="Tahoma"/>
            <family val="2"/>
          </rPr>
          <t>Kies één van de kostensoorten zoals dit ook is geaccordeerd door RVO in de goedgekeurde begroting.</t>
        </r>
      </text>
    </comment>
    <comment ref="D27" authorId="0" shapeId="0" xr:uid="{B03C05DA-8C42-4F3B-8D37-7D7857FA8558}">
      <text>
        <r>
          <rPr>
            <sz val="9"/>
            <color indexed="81"/>
            <rFont val="Tahoma"/>
            <family val="2"/>
          </rPr>
          <t>Een factuur hoeft alleen meegestuurd te worden als de verleende subsidie minder dan € 125.000 per deelnemer is. Indien van toepassing; maak een duidelijke referentie naar de bijbehorende factuur. Markeer deze onderdelen in het document.</t>
        </r>
      </text>
    </comment>
    <comment ref="E27" authorId="0" shapeId="0" xr:uid="{A2D29BB8-48D8-46EE-A9A6-3C08C32B2322}">
      <text>
        <r>
          <rPr>
            <sz val="9"/>
            <color indexed="81"/>
            <rFont val="Tahoma"/>
            <family val="2"/>
          </rPr>
          <t>Een betaalbewijs hoeft alleen meegestuurd te worden als de verleende subsidie minder dan € 125.000 per deelnemer is. Indien van toepassing; maak een duidelijke referentie naar het bijbehorende betaalbewijs. Markeer deze onderdelen in het document.</t>
        </r>
      </text>
    </comment>
    <comment ref="M27" authorId="0" shapeId="0" xr:uid="{A805A14E-E2B4-4D95-8FCB-CB7DD6ED94AE}">
      <text>
        <r>
          <rPr>
            <sz val="9"/>
            <color indexed="81"/>
            <rFont val="Tahoma"/>
            <family val="2"/>
          </rPr>
          <t xml:space="preserve">Hanteer de economische levensduur zoals deze door RVO akkoord is gegeven in de goedgekeurde begroting of evt wijzigingen daarop  </t>
        </r>
      </text>
    </comment>
    <comment ref="B48" authorId="0" shapeId="0" xr:uid="{58F46125-0957-4454-99A2-95A337D3D5CC}">
      <text>
        <r>
          <rPr>
            <sz val="9"/>
            <color indexed="81"/>
            <rFont val="Tahoma"/>
            <family val="2"/>
          </rPr>
          <t>Geef de omschrijving zoals in de goedgekeurde begroting en eventuele wijzigingen daarop</t>
        </r>
        <r>
          <rPr>
            <b/>
            <sz val="9"/>
            <color indexed="81"/>
            <rFont val="Tahoma"/>
            <family val="2"/>
          </rPr>
          <t>.</t>
        </r>
      </text>
    </comment>
    <comment ref="C48" authorId="0" shapeId="0" xr:uid="{CF330C22-D0D1-4340-9A57-AB89D83A48B1}">
      <text>
        <r>
          <rPr>
            <sz val="9"/>
            <color indexed="81"/>
            <rFont val="Tahoma"/>
            <family val="2"/>
          </rPr>
          <t>Kies één van de kostensoorten zoals dit ook is geaccordeerd door RVO in de goedgekeurde begroting.</t>
        </r>
      </text>
    </comment>
    <comment ref="D48" authorId="0" shapeId="0" xr:uid="{04DE5C3E-7A62-42AF-B78B-67E6A926BE7A}">
      <text>
        <r>
          <rPr>
            <sz val="9"/>
            <color indexed="81"/>
            <rFont val="Tahoma"/>
            <family val="2"/>
          </rPr>
          <t xml:space="preserve">Een factuur of urenoverzicht hoeft alleen meegestuurd te worden als de verleende subsidie minder dan €125.000 per deelnemer is. Indien van toepassing, voeg dan enkel bij de kostensoort 'personeelskosten' een urenoverzicht bij, bij de andere kostensoorten voegt u een factuur bij. Maak een duidelijke referentie naar de bijbehorende factuur of het urenoverzicht. Markeer de onderdelen die van toepassing zijn in het document. </t>
        </r>
      </text>
    </comment>
    <comment ref="E48" authorId="0" shapeId="0" xr:uid="{683DDC10-A089-43DF-BB57-56C445C8D600}">
      <text>
        <r>
          <rPr>
            <sz val="9"/>
            <color indexed="81"/>
            <rFont val="Tahoma"/>
            <family val="2"/>
          </rPr>
          <t>Een betaalbewijs hoeft alleen meegestuurd te worden als de verleende subsidie minder dan € 125.000 per deelnemer is. Indien van toepassing; maak een duidelijke referentie naar het bijbehorende betaalbewijs. Markeer deze onderdelen in het document.</t>
        </r>
      </text>
    </comment>
    <comment ref="G73" authorId="1" shapeId="0" xr:uid="{B39EE216-2EF5-4C70-8BD9-A93C96892AE3}">
      <text>
        <r>
          <rPr>
            <sz val="9"/>
            <color indexed="81"/>
            <rFont val="Tahoma"/>
            <family val="2"/>
          </rPr>
          <t xml:space="preserve">Wijken de gemaakte subsidiabele projectkosten per kalenderjaar meer dan 25% af van de  begroting? Dien hiervoor dan een wijzigingsverzoek in bij RVO.
</t>
        </r>
      </text>
    </comment>
    <comment ref="D75" authorId="1" shapeId="0" xr:uid="{07460380-EE78-4EB9-A33E-A6E2A5432764}">
      <text>
        <r>
          <rPr>
            <b/>
            <sz val="9"/>
            <color indexed="81"/>
            <rFont val="Tahoma"/>
            <family val="2"/>
          </rPr>
          <t xml:space="preserve">Neem hierbij het verleende subsidiebedrag over zoals opgenomen in de beschikking. </t>
        </r>
      </text>
    </comment>
    <comment ref="B78" authorId="0" shapeId="0" xr:uid="{F167CBCD-D655-4C2E-B60B-E9412301674A}">
      <text>
        <r>
          <rPr>
            <sz val="9"/>
            <color indexed="81"/>
            <rFont val="Tahoma"/>
            <family val="2"/>
          </rPr>
          <t>Hier kunt u eventuele bijzonderheden voor deze deelnemer toelichten</t>
        </r>
      </text>
    </comment>
  </commentList>
</comments>
</file>

<file path=xl/sharedStrings.xml><?xml version="1.0" encoding="utf-8"?>
<sst xmlns="http://schemas.openxmlformats.org/spreadsheetml/2006/main" count="965" uniqueCount="164">
  <si>
    <t>[Maak een keuze]</t>
  </si>
  <si>
    <t>Projectinformatie</t>
  </si>
  <si>
    <t>Deelnemer 2</t>
  </si>
  <si>
    <t>Kostensoort</t>
  </si>
  <si>
    <t>Subsidiabele kosten fase 1</t>
  </si>
  <si>
    <t>Subsidiabele kosten fase 2</t>
  </si>
  <si>
    <t>Subsidiabele kosten fase 3</t>
  </si>
  <si>
    <t>[Maak een Keuze]</t>
  </si>
  <si>
    <t>Deelnemer 3</t>
  </si>
  <si>
    <t>Deelnemer 4</t>
  </si>
  <si>
    <t>Deelnemer 5</t>
  </si>
  <si>
    <t>Deelnemer 6</t>
  </si>
  <si>
    <t>Uw gegevens</t>
  </si>
  <si>
    <t>Investeringsbedrag</t>
  </si>
  <si>
    <t>Restwaarde</t>
  </si>
  <si>
    <t>Projectduur (in jaren)</t>
  </si>
  <si>
    <t>De veehouderijlocatie is een</t>
  </si>
  <si>
    <t>Hoeveel veehouderijlocaties nemen deel aan dit project?</t>
  </si>
  <si>
    <t>Begindatum project</t>
  </si>
  <si>
    <t>Deelnemer 1 is een</t>
  </si>
  <si>
    <t>Naam deelnemer</t>
  </si>
  <si>
    <t>Naam locatie</t>
  </si>
  <si>
    <t>Projectnaam</t>
  </si>
  <si>
    <t>Volgens de Mkb-toets is de organisatie van deelnemer 1</t>
  </si>
  <si>
    <t>Geef aan of u voor dit project BTW-plichtig bent of BTW-vrijgesteld</t>
  </si>
  <si>
    <t xml:space="preserve">Het project richt zich op   </t>
  </si>
  <si>
    <t>Toelichting</t>
  </si>
  <si>
    <t>Meer informatie, wetten en regels</t>
  </si>
  <si>
    <t>Onderzoeken en ontwikkelen van innovaties voor stalsystemen</t>
  </si>
  <si>
    <t>Onder andere de volgende wet- en regelgeving gelden voor uw project:</t>
  </si>
  <si>
    <t>Op onze volgende pagina's vindt u meer informatie voor uw innovatieproject:</t>
  </si>
  <si>
    <t xml:space="preserve">Toelichting </t>
  </si>
  <si>
    <t>Algemene Groepsvrijstellingsverordening</t>
  </si>
  <si>
    <t>Penvoerder/ deelnemer 1</t>
  </si>
  <si>
    <t>De projectresultaten uit de onderzoeks- en ontwikkelingsfase ruim worden verspreid via conferenties, publicaties, open access-repositories of gratis of opensource-software.</t>
  </si>
  <si>
    <t>De onderzoeks- en ontwikkelingsfase daadwerkelijke samenwerking behelst en voldaan wordt aan de voorwaarden, bedoeld in artikel 25, zesde lid, onderdeel b, onder i, van de algemene groepsvrijstellingsverordening.</t>
  </si>
  <si>
    <t xml:space="preserve">Subsidiabele kosten fase 3 </t>
  </si>
  <si>
    <t>verbergen</t>
  </si>
  <si>
    <t>Deelnemer 1</t>
  </si>
  <si>
    <t>Andere kosten/investeringen zonder afschrijving</t>
  </si>
  <si>
    <t>Subsidiepercentage totaal</t>
  </si>
  <si>
    <t>Bedragen onderstaand zelf vullen</t>
  </si>
  <si>
    <t>Totaal kosten Gebouwen en gronden</t>
  </si>
  <si>
    <t xml:space="preserve">Totaal kosten Apparatuur en uitrusting </t>
  </si>
  <si>
    <t>Totaal kosten Contractonderzoek</t>
  </si>
  <si>
    <t>Totaal kosten Personeelskosten</t>
  </si>
  <si>
    <t>Totale algemene kosten</t>
  </si>
  <si>
    <t>Niet subsidiabele kosten</t>
  </si>
  <si>
    <t>Kosten met afschrijvingen</t>
  </si>
  <si>
    <t>Economische levensduur in jaren</t>
  </si>
  <si>
    <t>Afschrijfbaar bedrag (investeringsbedrag -restwaarde)</t>
  </si>
  <si>
    <t>Subsidiabele kosten 
fase 3</t>
  </si>
  <si>
    <t>TOTAAL</t>
  </si>
  <si>
    <t>Rekentool veehouder</t>
  </si>
  <si>
    <t>Omschrijving kosten</t>
  </si>
  <si>
    <t xml:space="preserve">Landbouwvrijstellingsverordening </t>
  </si>
  <si>
    <t>Einddatum project (dit is eind fase 2.)</t>
  </si>
  <si>
    <t>Naam/referentie factuur</t>
  </si>
  <si>
    <t>Betaalbewijs</t>
  </si>
  <si>
    <t>Refentienummer</t>
  </si>
  <si>
    <t>Uw innovatieproject bestaat uit</t>
  </si>
  <si>
    <t>Omschrijving kosten (conform begroting verlening en evt goedgekeurde wijzigingen hierop)</t>
  </si>
  <si>
    <t>Onderbouw uw kosten met facturen en betaalbewijzen</t>
  </si>
  <si>
    <t>Subsidie vaststellen voor iedere deelnemer</t>
  </si>
  <si>
    <t>Subsidiespelregels ministerie van Landbouw, Natuur en Voedselkwaliteit</t>
  </si>
  <si>
    <t>Subsidiabele kosten tijdens looptijd</t>
  </si>
  <si>
    <t xml:space="preserve">Subsidievaststelling en Fase 3 </t>
  </si>
  <si>
    <t>Kostenoverzicht Onderzoeken en ontwikkelen van innovaties voor stal- en managementmaatregelen</t>
  </si>
  <si>
    <t>De personeelskosten worden berekend via standaardmethode (zie verlening en evt goedgekeurde wijzigingen)</t>
  </si>
  <si>
    <t>Naam/referentie factuur/urenoverzicht (personeelskosten)</t>
  </si>
  <si>
    <t>Subsidiepercentage</t>
  </si>
  <si>
    <t>Vraag alleen kosten aan die door RVO zijn verleend.</t>
  </si>
  <si>
    <t>Krijgt u na de voorschotten nog een subsidiebedrag voor fase 1 en 2? Dit betalen we uit  bij de subsidievaststelling. Net als de subsidie voor fase 3.</t>
  </si>
  <si>
    <t xml:space="preserve">Op het tabblad Subsidievaststelling vindt u een samenvatting van het kostenoverzicht. U vult hier zelf niets in. </t>
  </si>
  <si>
    <t>Samenvatting van uw kostenoverzicht</t>
  </si>
  <si>
    <t>Kaderbesluit nationale EZK- en LNV-subsidies, zie wetten.nl en voer hier de datum van subsidieaanvraag in</t>
  </si>
  <si>
    <t>Regeling Nationale EZK- en LNV-subsidies, zie wetten.nl en voer hier de datum van subsidieaanvraag in</t>
  </si>
  <si>
    <t>Alle drie de fasen</t>
  </si>
  <si>
    <t>Alleen de emissiemetingenfase</t>
  </si>
  <si>
    <t>Melkveehouderij</t>
  </si>
  <si>
    <t>Kalverhouderij</t>
  </si>
  <si>
    <t>Melkgeitenhouderij</t>
  </si>
  <si>
    <t>Varkenshouderij</t>
  </si>
  <si>
    <t>Pluimveehouderij</t>
  </si>
  <si>
    <t>Ja</t>
  </si>
  <si>
    <t>Nee</t>
  </si>
  <si>
    <t>Veehouderijonderneming</t>
  </si>
  <si>
    <t>Onderzoeksorganisatie</t>
  </si>
  <si>
    <t>Overige ondernemingen</t>
  </si>
  <si>
    <t>Klein</t>
  </si>
  <si>
    <t>Middel</t>
  </si>
  <si>
    <t>Overig</t>
  </si>
  <si>
    <t>Jonge landbouwer</t>
  </si>
  <si>
    <t>Productiecapaciteit/milieu</t>
  </si>
  <si>
    <t>Integrale kostensystematiek (IKS)</t>
  </si>
  <si>
    <t>Loonkosten plus vaste-opslag-systematiek</t>
  </si>
  <si>
    <t>Vaste uurtarief systematiek</t>
  </si>
  <si>
    <t>BTW-plichtig</t>
  </si>
  <si>
    <t>BTW-vrijgesteld</t>
  </si>
  <si>
    <t>Personeelskosten</t>
  </si>
  <si>
    <t>Contractonderzoek</t>
  </si>
  <si>
    <t>Apparatuur en uitrusting</t>
  </si>
  <si>
    <t>Gebouwen en gronden</t>
  </si>
  <si>
    <t>Kostensoort 1</t>
  </si>
  <si>
    <t>Kostensoort 2</t>
  </si>
  <si>
    <t>Algemene kosten</t>
  </si>
  <si>
    <t>Economische levensduur (in jaren)</t>
  </si>
  <si>
    <t>Berekend voorlopig subsidiebedrag vaststelling per fase o.b.v. subsidiepercentage</t>
  </si>
  <si>
    <t>Subsidiebedrag bij verlening</t>
  </si>
  <si>
    <t>Voorlopig subsidiebedrag vaststelling</t>
  </si>
  <si>
    <t>Voorlopige subsidiebedrag vaststelling</t>
  </si>
  <si>
    <t>Omschrijf de kosten die iedere deelnemer heeft gemaakt. Houdt hierbij dezelfde omschrijving aan als bij de goedgekeurde begroting door RVO en eventuele goedgekeurde wijzigingen.</t>
  </si>
  <si>
    <t>Kosten met afschrijving</t>
  </si>
  <si>
    <t xml:space="preserve">Voor de kosten zonder afschrijving vul je de gemaakte projectkosten zelf in bij de betreffende fase waarin deze kosten zijn gemaakt. Enkel kosten die zijn gemaakt door de onderzoeksorganisatie kunnen worden opgenomen onder fase 2. Alle andere projectkosten wordt ingevuld onder fase 1. </t>
  </si>
  <si>
    <t>Afschrijvingstermijn, begin en einddatum project</t>
  </si>
  <si>
    <t>Hanteer het afschrijvingstermijn van de apparaten en uitrusting en gebouwen en gronden die bij subsidieverlening is geaccordeerd door RVO. Vul tevens bij de projectinformatie de correcte begin en einddatum van het project in, de afschrijvingsbedragen worden hierop gebaseerd.</t>
  </si>
  <si>
    <t>Voorlopig subsidiebedrag vastelling</t>
  </si>
  <si>
    <t>'Toelichting'</t>
  </si>
  <si>
    <r>
      <t xml:space="preserve">Kosten om brongericht de broeikasgas- en stalemissies te verminderen of om dierenwelzijn en brandveiligheid te verbeteren vallen onder de subsidie als ze bij subsidieverlening en eventueel bij goedgekeurde wijzigingen hierop zijn geaccordeerd door RVO. U krijgt alleen subsidie voor de kosten die u maakt </t>
    </r>
    <r>
      <rPr>
        <u/>
        <sz val="10"/>
        <rFont val="Verdana"/>
        <family val="2"/>
      </rPr>
      <t>tijdens de looptijd</t>
    </r>
    <r>
      <rPr>
        <sz val="10"/>
        <rFont val="Verdana"/>
        <family val="2"/>
      </rPr>
      <t xml:space="preserve"> van uw project. </t>
    </r>
  </si>
  <si>
    <t>Gemaakte subsidiabele projectkosten per fase</t>
  </si>
  <si>
    <t>Totaal gemaakte subsidiabele projectkosten</t>
  </si>
  <si>
    <t>SAMENVATTING KOSTENOVERZICHT T.B.V. SUBSIDIEVASTSTELLING</t>
  </si>
  <si>
    <t>Gemaakte subsidiabele projectkosten</t>
  </si>
  <si>
    <t>U vult voor iedere deelnemer van dit project de gemaakte kosten in. Hiervoor hebben we 6 tabbladen gemaakt. Voor iedere deelnemer een eigen tabblad. Bent u een veehouder die met meer veehouderijlocaties meedoet? Vul dan voor iedere veehouderijlocatie een tabblad deelnemer in. Heeft u meer dan 6 deelnemers? Neem dan op tijd contact met ons op via e-mail sbv@rvo.nl. We sturen u dan een aangepast format.
We betalen de subsidie voor iedere deelnemer apart uit aan de betreffende deelnemer. Tel de subsidie van alle deelnemers bij elkaar op. Dit mag niet hoger zijn dan het verleende subsidiebedrag.</t>
  </si>
  <si>
    <r>
      <t xml:space="preserve">Indien de verleende subsidie per kalenderjaar minder dan €125.000 per deelnemer is, onderbouw dan de kostensoort 'gebouwen en gronden', 'apparatuur en uitrusting', 'contractonderzoek' en 'algemene kosten' met zowel een factuur als betaalbewijs. De kostensoort 'personeelskosten' onderbouwt u met een urenoverzicht. Zorgt u voor een goede verwijzing naar de facturen en betaalbewijzen? Dan kunnen we uw aanvraag tot subsidievaststelling sneller afhandelen. Geef bij alle bijlagen een </t>
    </r>
    <r>
      <rPr>
        <u/>
        <sz val="10"/>
        <rFont val="Verdana"/>
        <family val="2"/>
      </rPr>
      <t>duidelijke herkenbare</t>
    </r>
    <r>
      <rPr>
        <sz val="10"/>
        <rFont val="Verdana"/>
        <family val="2"/>
      </rPr>
      <t xml:space="preserve"> naam.</t>
    </r>
  </si>
  <si>
    <t xml:space="preserve">Voor het vaststellen van de subsidie heeft u een voorlopig subsidiebedrag nodig. Dit subsidiebedrag wordt berekend aan de hand van de gemaakte subsidiabele projectkosten en het vastgestelde subsidiepercentage. Dit bedrag kan nooit meer worden dan het bedrag dat bij de beschikking tot subsidieverlening is verleend. </t>
  </si>
  <si>
    <t xml:space="preserve">In dit vak kunt u een extra toelichting geven op de gemaakte kosten als u de behoefte heeft om nog iets specifieks te benadrukken. Om kosten te onderbouwen voegt u eventueel aparte bijlagen toe bij de aanvraag. </t>
  </si>
  <si>
    <t>Indien de deelnemer een veehouder  is, vul dan voor de gemaakte projectkosten met afschrijving het investeringsbedrag, de restwaarde en economische levensduur in. Op basis van deze informatie wordt de verdeling van de kosten naar de verschillende fasen automatisch gemaakt. Indien de deelnemer een onderzoeksorganisatie is, vul dan de gemaakte subsidiabele projectkosten in onder fase 2. Indien de deelnemer een overige onderneming is, vul dan de gemaakte subsidiabele projectkosten in onder fase 1.</t>
  </si>
  <si>
    <t>Einddatum project (dit is eind fase 2)</t>
  </si>
  <si>
    <t>Afwijkende gemaakte subsidiabele projectkosten ten opzichte van projectbegroting</t>
  </si>
  <si>
    <t xml:space="preserve">Wijken de gemaakte subsidiabele projectkosten per kalenderjaar meer dan 25% af van de de projectbegroting? Dien hiervoor dan een wijzigingsverzoek in bij RVO. </t>
  </si>
  <si>
    <t>Opmerkingen</t>
  </si>
  <si>
    <t>1.</t>
  </si>
  <si>
    <t>2.</t>
  </si>
  <si>
    <t>3.</t>
  </si>
  <si>
    <t>4.</t>
  </si>
  <si>
    <t>5.</t>
  </si>
  <si>
    <t>6.</t>
  </si>
  <si>
    <t>7.</t>
  </si>
  <si>
    <t>8.</t>
  </si>
  <si>
    <t>9.</t>
  </si>
  <si>
    <t>10.</t>
  </si>
  <si>
    <t>11.</t>
  </si>
  <si>
    <t>12.</t>
  </si>
  <si>
    <t>13.</t>
  </si>
  <si>
    <t>14.</t>
  </si>
  <si>
    <t>15.</t>
  </si>
  <si>
    <t>16.</t>
  </si>
  <si>
    <t>17.</t>
  </si>
  <si>
    <t>18.</t>
  </si>
  <si>
    <t>Totale Algemene kosten</t>
  </si>
  <si>
    <t>Deelnemer 2 is een</t>
  </si>
  <si>
    <t>Volgens de Mkb-toets is de organisatie van deelnemer 3</t>
  </si>
  <si>
    <t>Volgens de Mkb-toets is de organisatie van deelnemer 2</t>
  </si>
  <si>
    <t>Deelnemer 3 is een</t>
  </si>
  <si>
    <t>Deelnemer 4 is een</t>
  </si>
  <si>
    <t>Volgens de Mkb-toets is de organisatie van deelnemer 4</t>
  </si>
  <si>
    <t>Deelnemer 5 is een</t>
  </si>
  <si>
    <t>Volgens de Mkb-toets is de organisatie van deelnemer 5</t>
  </si>
  <si>
    <t>Deelnemer 6 is een</t>
  </si>
  <si>
    <t>Volgens de Mkb-toets is de organisatie van deelnemer 6</t>
  </si>
  <si>
    <t>De onderzoeks- en ontwikkelingsfase behelst daadwerkelijke samenwerking en er wordt voldaan wordt aan de voorwaarden, bedoeld in artikel 25, zesde lid, onderdeel b, onder i, van de algemene groepsvrijstellingsverordening.</t>
  </si>
  <si>
    <t>De projectresultaten uit de onderzoeks- en ontwikkelingsfase zijn ruim verspreid via conferenties, publicaties, open access-repositories of gratis of opensource-software.</t>
  </si>
  <si>
    <t xml:space="preserve">Bij uw subsidievaststelling moet u dit kostenoverzicht ingevuld meesturen. Hierin geeft u aan welke kosten u heeft gemaakt voor het onderzoeken en ontwikkelen van uw innovatie. Werk per tabblad van boven naar onder. Het is niet mogelijk om zelf rijen en kolommen toe te voegen. Komt u ruimte te kort? Dan kunnen we op verzoek een uitgebreider bestand aanleveren.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</si>
</sst>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 #,##0_ ;_ &quot;€&quot;\ * \-#,##0_ ;_ &quot;€&quot;\ * &quot;-&quot;_ ;_ @_ "/>
    <numFmt numFmtId="44" formatCode="_ &quot;€&quot;\ * #,##0.00_ ;_ &quot;€&quot;\ * \-#,##0.00_ ;_ &quot;€&quot;\ * &quot;-&quot;??_ ;_ @_ "/>
    <numFmt numFmtId="164" formatCode="#,##0.0000"/>
    <numFmt numFmtId="165" formatCode="#,##0.0"/>
    <numFmt numFmtId="166" formatCode="_ &quot;€&quot;\ * #,##0_ ;_ &quot;€&quot;\ * \-#,##0_ ;_ &quot;€&quot;\ * &quot;-&quot;??_ ;_ @_ "/>
    <numFmt numFmtId="167" formatCode="_ &quot;€&quot;\ * #,##0.00_ ;_ &quot;€&quot;\ * \-#,##0.00_ ;_ &quot;€&quot;\ * &quot;-&quot;_ ;_ @_ "/>
    <numFmt numFmtId="168" formatCode="_ [$€-413]\ * #,##0.00_ ;_ [$€-413]\ * \-#,##0.00_ ;_ [$€-413]\ * &quot;-&quot;??_ ;_ @_ "/>
  </numFmts>
  <fonts count="37" x14ac:knownFonts="1">
    <font>
      <sz val="11"/>
      <color theme="1"/>
      <name val="Calibri"/>
      <family val="2"/>
      <scheme val="minor"/>
    </font>
    <font>
      <sz val="12"/>
      <color theme="1"/>
      <name val="Calibri"/>
      <family val="2"/>
      <scheme val="minor"/>
    </font>
    <font>
      <sz val="11"/>
      <color theme="1"/>
      <name val="Calibri"/>
      <family val="2"/>
      <scheme val="minor"/>
    </font>
    <font>
      <u/>
      <sz val="11"/>
      <color theme="10"/>
      <name val="Calibri"/>
      <family val="2"/>
      <scheme val="minor"/>
    </font>
    <font>
      <b/>
      <sz val="10"/>
      <name val="Verdana"/>
      <family val="2"/>
    </font>
    <font>
      <sz val="10"/>
      <name val="Verdana"/>
      <family val="2"/>
    </font>
    <font>
      <u/>
      <sz val="10"/>
      <name val="Verdana"/>
      <family val="2"/>
    </font>
    <font>
      <sz val="12"/>
      <name val="Calibri"/>
      <family val="2"/>
      <scheme val="minor"/>
    </font>
    <font>
      <sz val="12"/>
      <color theme="3"/>
      <name val="Calibri"/>
      <family val="2"/>
      <scheme val="minor"/>
    </font>
    <font>
      <b/>
      <sz val="14"/>
      <name val="Verdana"/>
      <family val="2"/>
    </font>
    <font>
      <sz val="9"/>
      <color indexed="81"/>
      <name val="Tahoma"/>
      <family val="2"/>
    </font>
    <font>
      <sz val="9"/>
      <color theme="1"/>
      <name val="Verdana"/>
      <family val="2"/>
    </font>
    <font>
      <b/>
      <sz val="9"/>
      <color theme="1"/>
      <name val="Verdana"/>
      <family val="2"/>
    </font>
    <font>
      <sz val="9"/>
      <color theme="1"/>
      <name val="Calibri"/>
      <family val="2"/>
      <scheme val="minor"/>
    </font>
    <font>
      <sz val="9"/>
      <color theme="0" tint="-4.9989318521683403E-2"/>
      <name val="Verdana"/>
      <family val="2"/>
    </font>
    <font>
      <b/>
      <sz val="9"/>
      <color theme="1"/>
      <name val="Calibri"/>
      <family val="2"/>
      <scheme val="minor"/>
    </font>
    <font>
      <b/>
      <sz val="9"/>
      <name val="Verdana"/>
      <family val="2"/>
    </font>
    <font>
      <sz val="9"/>
      <name val="Verdana"/>
      <family val="2"/>
    </font>
    <font>
      <sz val="16"/>
      <color theme="1"/>
      <name val="Calibri"/>
      <family val="2"/>
      <scheme val="minor"/>
    </font>
    <font>
      <sz val="10"/>
      <color theme="1"/>
      <name val="Calibri"/>
      <family val="2"/>
      <scheme val="minor"/>
    </font>
    <font>
      <sz val="9"/>
      <color rgb="FFFF0000"/>
      <name val="Calibri"/>
      <family val="2"/>
      <scheme val="minor"/>
    </font>
    <font>
      <sz val="9"/>
      <color rgb="FFFF0000"/>
      <name val="Verdana"/>
      <family val="2"/>
    </font>
    <font>
      <u/>
      <sz val="9"/>
      <color theme="10"/>
      <name val="Verdana"/>
      <family val="2"/>
    </font>
    <font>
      <sz val="9"/>
      <name val="Calibri"/>
      <family val="2"/>
      <scheme val="minor"/>
    </font>
    <font>
      <b/>
      <sz val="11"/>
      <color theme="1"/>
      <name val="Verdana"/>
      <family val="2"/>
    </font>
    <font>
      <b/>
      <sz val="12"/>
      <color theme="1"/>
      <name val="Verdana"/>
      <family val="2"/>
    </font>
    <font>
      <b/>
      <sz val="16"/>
      <color theme="1"/>
      <name val="Verdana"/>
      <family val="2"/>
    </font>
    <font>
      <i/>
      <sz val="9"/>
      <name val="Verdana"/>
      <family val="2"/>
    </font>
    <font>
      <b/>
      <sz val="10"/>
      <color theme="1"/>
      <name val="Calibri"/>
      <family val="2"/>
      <scheme val="minor"/>
    </font>
    <font>
      <b/>
      <sz val="11"/>
      <color theme="1"/>
      <name val="Calibri"/>
      <family val="2"/>
      <scheme val="minor"/>
    </font>
    <font>
      <b/>
      <sz val="9"/>
      <color indexed="81"/>
      <name val="Tahoma"/>
      <family val="2"/>
    </font>
    <font>
      <u/>
      <sz val="10"/>
      <color theme="4"/>
      <name val="Verdana"/>
      <family val="2"/>
    </font>
    <font>
      <sz val="10"/>
      <color theme="4"/>
      <name val="Verdana"/>
      <family val="2"/>
    </font>
    <font>
      <b/>
      <sz val="14"/>
      <color theme="1"/>
      <name val="Verdana"/>
      <family val="2"/>
    </font>
    <font>
      <i/>
      <sz val="9"/>
      <color theme="1"/>
      <name val="Verdana"/>
      <family val="2"/>
    </font>
    <font>
      <sz val="9"/>
      <color theme="0"/>
      <name val="Verdana"/>
      <family val="2"/>
    </font>
    <font>
      <b/>
      <sz val="26"/>
      <name val="Verdana"/>
      <family val="2"/>
    </font>
  </fonts>
  <fills count="1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lightTrellis">
        <bgColor theme="4" tint="0.79995117038483843"/>
      </patternFill>
    </fill>
    <fill>
      <patternFill patternType="solid">
        <fgColor theme="9"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bottom style="thin">
        <color theme="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theme="0"/>
      </left>
      <right style="thin">
        <color theme="0"/>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right style="thin">
        <color theme="0"/>
      </right>
      <top/>
      <bottom/>
      <diagonal/>
    </border>
    <border>
      <left style="medium">
        <color indexed="64"/>
      </left>
      <right style="medium">
        <color indexed="64"/>
      </right>
      <top style="thin">
        <color indexed="64"/>
      </top>
      <bottom/>
      <diagonal/>
    </border>
    <border>
      <left/>
      <right/>
      <top/>
      <bottom style="thin">
        <color theme="0"/>
      </bottom>
      <diagonal/>
    </border>
    <border>
      <left style="medium">
        <color indexed="64"/>
      </left>
      <right style="thin">
        <color indexed="64"/>
      </right>
      <top/>
      <bottom style="thin">
        <color indexed="64"/>
      </bottom>
      <diagonal/>
    </border>
    <border>
      <left style="thin">
        <color theme="0"/>
      </left>
      <right style="medium">
        <color indexed="64"/>
      </right>
      <top style="thin">
        <color theme="0"/>
      </top>
      <bottom style="thin">
        <color theme="0"/>
      </bottom>
      <diagonal/>
    </border>
    <border>
      <left style="thin">
        <color theme="0"/>
      </left>
      <right style="thin">
        <color theme="0"/>
      </right>
      <top style="medium">
        <color indexed="64"/>
      </top>
      <bottom style="thin">
        <color theme="0"/>
      </bottom>
      <diagonal/>
    </border>
    <border>
      <left style="thin">
        <color indexed="64"/>
      </left>
      <right/>
      <top style="medium">
        <color indexed="64"/>
      </top>
      <bottom style="thin">
        <color indexed="64"/>
      </bottom>
      <diagonal/>
    </border>
  </borders>
  <cellStyleXfs count="5">
    <xf numFmtId="0" fontId="0" fillId="0" borderId="0"/>
    <xf numFmtId="9" fontId="2" fillId="0" borderId="0" applyFont="0" applyFill="0" applyBorder="0" applyAlignment="0" applyProtection="0"/>
    <xf numFmtId="44" fontId="2" fillId="0" borderId="0" applyFont="0" applyFill="0" applyBorder="0" applyAlignment="0" applyProtection="0"/>
    <xf numFmtId="0" fontId="3" fillId="0" borderId="0" applyNumberFormat="0" applyFill="0" applyBorder="0" applyAlignment="0" applyProtection="0"/>
    <xf numFmtId="44" fontId="2" fillId="0" borderId="0" applyFont="0" applyFill="0" applyBorder="0" applyAlignment="0" applyProtection="0"/>
  </cellStyleXfs>
  <cellXfs count="355">
    <xf numFmtId="0" fontId="0" fillId="0" borderId="0" xfId="0"/>
    <xf numFmtId="0" fontId="11" fillId="3" borderId="0" xfId="0" applyFont="1" applyFill="1" applyBorder="1" applyAlignment="1" applyProtection="1">
      <alignment vertical="center"/>
    </xf>
    <xf numFmtId="9" fontId="14" fillId="3" borderId="0" xfId="0" applyNumberFormat="1" applyFont="1" applyFill="1" applyBorder="1" applyAlignment="1" applyProtection="1">
      <alignment horizontal="center" vertical="center"/>
    </xf>
    <xf numFmtId="0" fontId="11" fillId="3" borderId="17" xfId="0" applyFont="1" applyFill="1" applyBorder="1" applyAlignment="1">
      <alignment vertical="center"/>
    </xf>
    <xf numFmtId="0" fontId="11" fillId="3" borderId="14" xfId="0" applyFont="1" applyFill="1" applyBorder="1" applyAlignment="1">
      <alignment vertical="center"/>
    </xf>
    <xf numFmtId="0" fontId="11" fillId="3" borderId="0" xfId="0" applyFont="1" applyFill="1" applyAlignment="1">
      <alignment vertical="center" wrapText="1"/>
    </xf>
    <xf numFmtId="0" fontId="11" fillId="3" borderId="0" xfId="0" applyFont="1" applyFill="1" applyAlignment="1">
      <alignment vertical="center"/>
    </xf>
    <xf numFmtId="0" fontId="11" fillId="3" borderId="15" xfId="0" applyFont="1" applyFill="1" applyBorder="1" applyAlignment="1">
      <alignment vertical="center"/>
    </xf>
    <xf numFmtId="3" fontId="11" fillId="3" borderId="0" xfId="2" applyNumberFormat="1" applyFont="1" applyFill="1" applyBorder="1" applyAlignment="1" applyProtection="1">
      <alignment vertical="center"/>
    </xf>
    <xf numFmtId="164" fontId="11" fillId="3" borderId="0" xfId="2" applyNumberFormat="1" applyFont="1" applyFill="1" applyBorder="1" applyAlignment="1" applyProtection="1">
      <alignment vertical="center"/>
    </xf>
    <xf numFmtId="0" fontId="11" fillId="4" borderId="1" xfId="0" applyFont="1" applyFill="1" applyBorder="1" applyAlignment="1" applyProtection="1">
      <alignment vertical="center" wrapText="1"/>
      <protection locked="0"/>
    </xf>
    <xf numFmtId="0" fontId="11" fillId="4" borderId="1" xfId="0" applyFont="1" applyFill="1" applyBorder="1" applyAlignment="1" applyProtection="1">
      <alignment vertical="center"/>
      <protection locked="0"/>
    </xf>
    <xf numFmtId="0" fontId="11" fillId="4" borderId="1"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wrapText="1"/>
    </xf>
    <xf numFmtId="0" fontId="11" fillId="3" borderId="0" xfId="0" applyFont="1" applyFill="1" applyBorder="1" applyAlignment="1" applyProtection="1">
      <alignment vertical="center" wrapText="1"/>
    </xf>
    <xf numFmtId="44" fontId="11" fillId="6" borderId="1" xfId="2" applyNumberFormat="1" applyFont="1" applyFill="1" applyBorder="1" applyAlignment="1" applyProtection="1">
      <alignment vertical="center"/>
    </xf>
    <xf numFmtId="44" fontId="11" fillId="4" borderId="1" xfId="2" applyNumberFormat="1" applyFont="1" applyFill="1" applyBorder="1" applyAlignment="1" applyProtection="1">
      <alignment vertical="center"/>
      <protection locked="0"/>
    </xf>
    <xf numFmtId="42" fontId="11" fillId="7" borderId="7" xfId="2" applyNumberFormat="1" applyFont="1" applyFill="1" applyBorder="1" applyAlignment="1" applyProtection="1">
      <alignment vertical="center"/>
    </xf>
    <xf numFmtId="42" fontId="11" fillId="7" borderId="48" xfId="2" applyNumberFormat="1" applyFont="1" applyFill="1" applyBorder="1" applyAlignment="1" applyProtection="1">
      <alignment vertical="center"/>
    </xf>
    <xf numFmtId="42" fontId="17" fillId="7" borderId="6" xfId="2" applyNumberFormat="1" applyFont="1" applyFill="1" applyBorder="1" applyAlignment="1" applyProtection="1">
      <alignment vertical="center"/>
    </xf>
    <xf numFmtId="42" fontId="11" fillId="7" borderId="3" xfId="2" applyNumberFormat="1" applyFont="1" applyFill="1" applyBorder="1" applyAlignment="1" applyProtection="1">
      <alignment vertical="center"/>
    </xf>
    <xf numFmtId="42" fontId="11" fillId="7" borderId="6" xfId="2" applyNumberFormat="1" applyFont="1" applyFill="1" applyBorder="1" applyAlignment="1" applyProtection="1">
      <alignment vertical="center"/>
    </xf>
    <xf numFmtId="42" fontId="17" fillId="7" borderId="9" xfId="2" applyNumberFormat="1" applyFont="1" applyFill="1" applyBorder="1" applyAlignment="1" applyProtection="1">
      <alignment vertical="center"/>
    </xf>
    <xf numFmtId="42" fontId="11" fillId="7" borderId="1" xfId="2" applyNumberFormat="1" applyFont="1" applyFill="1" applyBorder="1" applyAlignment="1" applyProtection="1">
      <alignment vertical="center"/>
    </xf>
    <xf numFmtId="42" fontId="17" fillId="7" borderId="48" xfId="2" applyNumberFormat="1" applyFont="1" applyFill="1" applyBorder="1" applyAlignment="1" applyProtection="1">
      <alignment vertical="center"/>
    </xf>
    <xf numFmtId="42" fontId="11" fillId="7" borderId="9" xfId="2" applyNumberFormat="1" applyFont="1" applyFill="1" applyBorder="1" applyAlignment="1" applyProtection="1">
      <alignment vertical="center"/>
    </xf>
    <xf numFmtId="42" fontId="11" fillId="7" borderId="49" xfId="2" applyNumberFormat="1" applyFont="1" applyFill="1" applyBorder="1" applyAlignment="1" applyProtection="1">
      <alignment vertical="center"/>
    </xf>
    <xf numFmtId="42" fontId="12" fillId="5" borderId="1" xfId="2" applyNumberFormat="1" applyFont="1" applyFill="1" applyBorder="1" applyAlignment="1" applyProtection="1">
      <alignment horizontal="right" vertical="center"/>
    </xf>
    <xf numFmtId="42" fontId="11" fillId="7" borderId="1" xfId="2" applyNumberFormat="1" applyFont="1" applyFill="1" applyBorder="1" applyAlignment="1" applyProtection="1">
      <alignment horizontal="right" vertical="center"/>
    </xf>
    <xf numFmtId="14" fontId="11" fillId="4" borderId="3" xfId="0" applyNumberFormat="1" applyFont="1" applyFill="1" applyBorder="1" applyAlignment="1" applyProtection="1">
      <alignment horizontal="left" vertical="center"/>
      <protection locked="0"/>
    </xf>
    <xf numFmtId="44" fontId="11" fillId="6" borderId="1" xfId="2" applyFont="1" applyFill="1" applyBorder="1" applyAlignment="1" applyProtection="1">
      <alignment vertical="center"/>
    </xf>
    <xf numFmtId="0" fontId="11" fillId="4" borderId="42" xfId="0" applyFont="1" applyFill="1" applyBorder="1" applyAlignment="1" applyProtection="1">
      <alignment horizontal="left" vertical="center" wrapText="1"/>
      <protection locked="0"/>
    </xf>
    <xf numFmtId="0" fontId="11" fillId="4" borderId="38" xfId="0" applyFont="1" applyFill="1" applyBorder="1" applyAlignment="1" applyProtection="1">
      <alignment horizontal="left" vertical="center" wrapText="1"/>
      <protection locked="0"/>
    </xf>
    <xf numFmtId="0" fontId="11" fillId="4" borderId="44" xfId="0" applyFont="1" applyFill="1" applyBorder="1" applyAlignment="1" applyProtection="1">
      <alignment horizontal="left" vertical="center" wrapText="1"/>
      <protection locked="0"/>
    </xf>
    <xf numFmtId="0" fontId="11" fillId="4" borderId="2" xfId="0" applyFont="1" applyFill="1" applyBorder="1" applyAlignment="1" applyProtection="1">
      <alignment vertical="center" wrapText="1"/>
      <protection locked="0"/>
    </xf>
    <xf numFmtId="44" fontId="11" fillId="4" borderId="2" xfId="2" applyNumberFormat="1" applyFont="1" applyFill="1" applyBorder="1" applyAlignment="1" applyProtection="1">
      <alignment vertical="center"/>
      <protection locked="0"/>
    </xf>
    <xf numFmtId="44" fontId="11" fillId="4" borderId="45" xfId="2" applyNumberFormat="1" applyFont="1" applyFill="1" applyBorder="1" applyAlignment="1" applyProtection="1">
      <alignment vertical="center"/>
      <protection locked="0"/>
    </xf>
    <xf numFmtId="0" fontId="25" fillId="5" borderId="36" xfId="0" applyFont="1" applyFill="1" applyBorder="1" applyAlignment="1" applyProtection="1">
      <alignment horizontal="center" vertical="center" wrapText="1"/>
    </xf>
    <xf numFmtId="42" fontId="17" fillId="8" borderId="43" xfId="2" applyNumberFormat="1" applyFont="1" applyFill="1" applyBorder="1" applyAlignment="1" applyProtection="1">
      <alignment vertical="center"/>
    </xf>
    <xf numFmtId="42" fontId="17" fillId="8" borderId="39" xfId="2" applyNumberFormat="1" applyFont="1" applyFill="1" applyBorder="1" applyAlignment="1" applyProtection="1">
      <alignment vertical="center"/>
    </xf>
    <xf numFmtId="42" fontId="17" fillId="8" borderId="46" xfId="2" applyNumberFormat="1" applyFont="1" applyFill="1" applyBorder="1" applyAlignment="1" applyProtection="1">
      <alignment vertical="center"/>
    </xf>
    <xf numFmtId="1" fontId="11" fillId="4" borderId="3" xfId="0" applyNumberFormat="1" applyFont="1" applyFill="1" applyBorder="1" applyAlignment="1" applyProtection="1">
      <alignment horizontal="left" vertical="center"/>
      <protection locked="0"/>
    </xf>
    <xf numFmtId="0" fontId="11" fillId="4" borderId="3" xfId="0" applyFont="1" applyFill="1" applyBorder="1" applyAlignment="1" applyProtection="1">
      <alignment vertical="center"/>
      <protection locked="0"/>
    </xf>
    <xf numFmtId="0" fontId="11" fillId="0" borderId="22" xfId="0" applyFont="1" applyBorder="1" applyAlignment="1" applyProtection="1">
      <alignment vertical="center"/>
    </xf>
    <xf numFmtId="0" fontId="16" fillId="7" borderId="1" xfId="0" applyFont="1" applyFill="1" applyBorder="1" applyAlignment="1">
      <alignment vertical="center" wrapText="1"/>
    </xf>
    <xf numFmtId="0" fontId="11" fillId="3" borderId="19" xfId="0" applyFont="1" applyFill="1" applyBorder="1" applyAlignment="1">
      <alignment vertical="center"/>
    </xf>
    <xf numFmtId="0" fontId="11" fillId="3" borderId="18" xfId="0" applyFont="1" applyFill="1" applyBorder="1" applyAlignment="1">
      <alignment vertical="center"/>
    </xf>
    <xf numFmtId="0" fontId="11" fillId="3" borderId="14" xfId="0" applyFont="1" applyFill="1" applyBorder="1" applyAlignment="1">
      <alignment vertical="center" wrapText="1"/>
    </xf>
    <xf numFmtId="0" fontId="17" fillId="6" borderId="1" xfId="0" applyFont="1" applyFill="1" applyBorder="1" applyAlignment="1">
      <alignment vertical="center" wrapText="1"/>
    </xf>
    <xf numFmtId="0" fontId="17" fillId="6" borderId="9" xfId="0" applyFont="1" applyFill="1" applyBorder="1" applyAlignment="1">
      <alignment vertical="center" wrapText="1"/>
    </xf>
    <xf numFmtId="0" fontId="27" fillId="6" borderId="47" xfId="0" applyFont="1" applyFill="1" applyBorder="1" applyAlignment="1">
      <alignment horizontal="center" vertical="center"/>
    </xf>
    <xf numFmtId="0" fontId="11" fillId="6" borderId="17" xfId="0" applyFont="1" applyFill="1" applyBorder="1" applyAlignment="1">
      <alignment vertical="center"/>
    </xf>
    <xf numFmtId="0" fontId="27" fillId="6" borderId="1" xfId="0" applyFont="1" applyFill="1" applyBorder="1" applyAlignment="1">
      <alignment horizontal="center" vertical="center"/>
    </xf>
    <xf numFmtId="44" fontId="11" fillId="3" borderId="15" xfId="0" applyNumberFormat="1" applyFont="1" applyFill="1" applyBorder="1" applyAlignment="1">
      <alignment vertical="center"/>
    </xf>
    <xf numFmtId="0" fontId="13" fillId="0" borderId="14" xfId="0" applyFont="1" applyBorder="1" applyAlignment="1" applyProtection="1">
      <alignment vertical="center" wrapText="1"/>
    </xf>
    <xf numFmtId="0" fontId="13" fillId="0" borderId="14" xfId="0" applyFont="1" applyBorder="1" applyAlignment="1" applyProtection="1">
      <alignment vertical="center"/>
    </xf>
    <xf numFmtId="0" fontId="11" fillId="0" borderId="18" xfId="0" applyFont="1" applyBorder="1" applyAlignment="1" applyProtection="1">
      <alignment vertical="center"/>
    </xf>
    <xf numFmtId="0" fontId="11" fillId="6" borderId="1" xfId="0" applyFont="1" applyFill="1" applyBorder="1" applyAlignment="1" applyProtection="1">
      <alignment horizontal="left" vertical="center" wrapText="1"/>
    </xf>
    <xf numFmtId="0" fontId="13" fillId="0" borderId="18" xfId="0" applyFont="1" applyBorder="1" applyAlignment="1" applyProtection="1">
      <alignment vertical="center" wrapText="1"/>
    </xf>
    <xf numFmtId="0" fontId="11" fillId="0" borderId="20" xfId="0" applyFont="1" applyBorder="1" applyAlignment="1" applyProtection="1">
      <alignment vertical="center"/>
    </xf>
    <xf numFmtId="0" fontId="19" fillId="0" borderId="15" xfId="0" applyFont="1" applyBorder="1" applyAlignment="1" applyProtection="1">
      <alignment vertical="center"/>
    </xf>
    <xf numFmtId="0" fontId="20" fillId="0" borderId="14" xfId="0" applyFont="1" applyFill="1" applyBorder="1" applyAlignment="1" applyProtection="1">
      <alignment vertical="center"/>
    </xf>
    <xf numFmtId="0" fontId="13" fillId="0" borderId="14" xfId="0" applyFont="1" applyFill="1" applyBorder="1" applyAlignment="1" applyProtection="1">
      <alignment vertical="center"/>
    </xf>
    <xf numFmtId="0" fontId="19" fillId="0" borderId="14" xfId="0" applyFont="1" applyBorder="1" applyAlignment="1" applyProtection="1">
      <alignment vertical="center"/>
    </xf>
    <xf numFmtId="0" fontId="16" fillId="6" borderId="48" xfId="0" applyFont="1" applyFill="1" applyBorder="1" applyAlignment="1" applyProtection="1">
      <alignment vertical="center" wrapText="1"/>
    </xf>
    <xf numFmtId="9" fontId="17" fillId="6" borderId="48" xfId="0" applyNumberFormat="1" applyFont="1" applyFill="1" applyBorder="1" applyAlignment="1" applyProtection="1">
      <alignment horizontal="center" vertical="center"/>
    </xf>
    <xf numFmtId="0" fontId="17" fillId="6" borderId="48" xfId="0" applyFont="1" applyFill="1" applyBorder="1" applyAlignment="1" applyProtection="1">
      <alignment vertical="center"/>
    </xf>
    <xf numFmtId="9" fontId="17" fillId="6" borderId="6" xfId="0" applyNumberFormat="1" applyFont="1" applyFill="1" applyBorder="1" applyAlignment="1" applyProtection="1">
      <alignment horizontal="center" vertical="center"/>
    </xf>
    <xf numFmtId="0" fontId="17" fillId="6" borderId="6" xfId="0" applyFont="1" applyFill="1" applyBorder="1" applyAlignment="1" applyProtection="1">
      <alignment vertical="center"/>
    </xf>
    <xf numFmtId="0" fontId="18" fillId="0" borderId="14" xfId="0" applyFont="1" applyBorder="1" applyAlignment="1" applyProtection="1">
      <alignment vertical="center"/>
    </xf>
    <xf numFmtId="0" fontId="11" fillId="0" borderId="41" xfId="0" applyFont="1" applyBorder="1" applyAlignment="1" applyProtection="1">
      <alignment horizontal="left" vertical="center" wrapText="1"/>
    </xf>
    <xf numFmtId="0" fontId="11" fillId="0" borderId="37" xfId="0" applyFont="1" applyBorder="1" applyAlignment="1" applyProtection="1">
      <alignment vertical="center"/>
    </xf>
    <xf numFmtId="0" fontId="13" fillId="0" borderId="15" xfId="0" applyFont="1" applyBorder="1" applyAlignment="1" applyProtection="1">
      <alignment vertical="center" wrapText="1"/>
    </xf>
    <xf numFmtId="9" fontId="17" fillId="3" borderId="0" xfId="0" applyNumberFormat="1" applyFont="1" applyFill="1" applyBorder="1" applyAlignment="1" applyProtection="1">
      <alignment vertical="center"/>
    </xf>
    <xf numFmtId="0" fontId="17" fillId="3" borderId="0" xfId="0" applyFont="1" applyFill="1" applyBorder="1" applyAlignment="1" applyProtection="1">
      <alignment vertical="center"/>
    </xf>
    <xf numFmtId="0" fontId="11" fillId="0" borderId="17" xfId="0" applyFont="1" applyBorder="1" applyAlignment="1" applyProtection="1">
      <alignment vertical="center"/>
    </xf>
    <xf numFmtId="0" fontId="11" fillId="3" borderId="17" xfId="0" applyFont="1" applyFill="1" applyBorder="1" applyAlignment="1" applyProtection="1">
      <alignment vertical="center"/>
    </xf>
    <xf numFmtId="0" fontId="17" fillId="7" borderId="49" xfId="0" applyFont="1" applyFill="1" applyBorder="1" applyAlignment="1" applyProtection="1">
      <alignment vertical="center"/>
    </xf>
    <xf numFmtId="0" fontId="17" fillId="7" borderId="13" xfId="0" applyFont="1" applyFill="1" applyBorder="1" applyAlignment="1" applyProtection="1">
      <alignment vertical="center"/>
    </xf>
    <xf numFmtId="0" fontId="17" fillId="7" borderId="10" xfId="0" applyFont="1" applyFill="1" applyBorder="1" applyAlignment="1" applyProtection="1">
      <alignment vertical="center"/>
    </xf>
    <xf numFmtId="0" fontId="21" fillId="0" borderId="18" xfId="0" applyFont="1" applyBorder="1" applyAlignment="1" applyProtection="1">
      <alignment vertical="center" wrapText="1"/>
    </xf>
    <xf numFmtId="0" fontId="11" fillId="3" borderId="21" xfId="0" applyFont="1" applyFill="1" applyBorder="1" applyAlignment="1" applyProtection="1">
      <alignment vertical="center"/>
    </xf>
    <xf numFmtId="0" fontId="17" fillId="6" borderId="49" xfId="0" applyFont="1" applyFill="1" applyBorder="1" applyAlignment="1" applyProtection="1">
      <alignment vertical="center"/>
    </xf>
    <xf numFmtId="0" fontId="17" fillId="6" borderId="9" xfId="0" applyFont="1" applyFill="1" applyBorder="1" applyAlignment="1" applyProtection="1">
      <alignment vertical="center"/>
    </xf>
    <xf numFmtId="0" fontId="17" fillId="6" borderId="40" xfId="0" applyFont="1" applyFill="1" applyBorder="1" applyAlignment="1" applyProtection="1">
      <alignment vertical="center"/>
    </xf>
    <xf numFmtId="0" fontId="17" fillId="6" borderId="48" xfId="0" applyFont="1" applyFill="1" applyBorder="1" applyAlignment="1" applyProtection="1">
      <alignment horizontal="center" vertical="center"/>
    </xf>
    <xf numFmtId="9" fontId="17" fillId="6" borderId="48" xfId="1" applyFont="1" applyFill="1" applyBorder="1" applyAlignment="1" applyProtection="1">
      <alignment horizontal="center" vertical="center"/>
    </xf>
    <xf numFmtId="0" fontId="22" fillId="6" borderId="1" xfId="3" applyFont="1" applyFill="1" applyBorder="1" applyAlignment="1" applyProtection="1">
      <alignment horizontal="left" vertical="center" wrapText="1"/>
    </xf>
    <xf numFmtId="9" fontId="17" fillId="6" borderId="40" xfId="0" applyNumberFormat="1" applyFont="1" applyFill="1" applyBorder="1" applyAlignment="1" applyProtection="1">
      <alignment horizontal="center" vertical="center"/>
    </xf>
    <xf numFmtId="0" fontId="17" fillId="6" borderId="40" xfId="0" applyFont="1" applyFill="1" applyBorder="1" applyAlignment="1" applyProtection="1">
      <alignment horizontal="center" vertical="center"/>
    </xf>
    <xf numFmtId="0" fontId="17" fillId="6" borderId="7" xfId="0" applyFont="1" applyFill="1" applyBorder="1" applyAlignment="1" applyProtection="1">
      <alignment vertical="center"/>
    </xf>
    <xf numFmtId="0" fontId="11" fillId="0" borderId="41" xfId="0" applyFont="1" applyBorder="1" applyAlignment="1" applyProtection="1">
      <alignment vertical="center" wrapText="1"/>
    </xf>
    <xf numFmtId="0" fontId="11" fillId="0" borderId="16" xfId="0" applyFont="1" applyBorder="1" applyAlignment="1" applyProtection="1">
      <alignment vertical="center"/>
    </xf>
    <xf numFmtId="9" fontId="11" fillId="0" borderId="41" xfId="0" applyNumberFormat="1" applyFont="1" applyBorder="1" applyAlignment="1" applyProtection="1">
      <alignment vertical="center"/>
    </xf>
    <xf numFmtId="0" fontId="11" fillId="0" borderId="41" xfId="0" applyFont="1" applyBorder="1" applyAlignment="1" applyProtection="1">
      <alignment vertical="center"/>
    </xf>
    <xf numFmtId="9" fontId="21" fillId="0" borderId="41" xfId="0" applyNumberFormat="1" applyFont="1" applyBorder="1" applyAlignment="1" applyProtection="1">
      <alignment horizontal="center" vertical="center"/>
    </xf>
    <xf numFmtId="9" fontId="12" fillId="7" borderId="1" xfId="1" applyFont="1" applyFill="1" applyBorder="1" applyAlignment="1" applyProtection="1">
      <alignment horizontal="center" vertical="center"/>
    </xf>
    <xf numFmtId="9" fontId="12" fillId="7" borderId="12" xfId="1" applyFont="1" applyFill="1" applyBorder="1" applyAlignment="1" applyProtection="1">
      <alignment horizontal="center" vertical="center"/>
    </xf>
    <xf numFmtId="0" fontId="11" fillId="0" borderId="16" xfId="0" applyFont="1" applyBorder="1" applyAlignment="1" applyProtection="1">
      <alignment vertical="center" wrapText="1"/>
    </xf>
    <xf numFmtId="0" fontId="12" fillId="3" borderId="0" xfId="0" applyFont="1" applyFill="1" applyBorder="1" applyAlignment="1" applyProtection="1">
      <alignment horizontal="center" vertical="center" wrapText="1"/>
    </xf>
    <xf numFmtId="9" fontId="12" fillId="3" borderId="0" xfId="1" applyFont="1" applyFill="1" applyBorder="1" applyAlignment="1" applyProtection="1">
      <alignment horizontal="center" vertical="center"/>
    </xf>
    <xf numFmtId="0" fontId="13" fillId="0" borderId="18" xfId="0" applyFont="1" applyBorder="1" applyAlignment="1" applyProtection="1">
      <alignment vertical="center"/>
    </xf>
    <xf numFmtId="0" fontId="13" fillId="0" borderId="17" xfId="0" applyFont="1" applyBorder="1" applyAlignment="1" applyProtection="1">
      <alignment horizontal="left" vertical="center" wrapText="1"/>
    </xf>
    <xf numFmtId="0" fontId="12" fillId="3" borderId="0" xfId="0" applyFont="1" applyFill="1" applyBorder="1" applyAlignment="1" applyProtection="1">
      <alignment vertical="center" wrapText="1"/>
    </xf>
    <xf numFmtId="0" fontId="21" fillId="3" borderId="41" xfId="0" applyFont="1" applyFill="1" applyBorder="1" applyAlignment="1" applyProtection="1">
      <alignment vertical="center"/>
    </xf>
    <xf numFmtId="0" fontId="14" fillId="0" borderId="41" xfId="0" applyFont="1" applyBorder="1" applyAlignment="1" applyProtection="1">
      <alignment vertical="center"/>
    </xf>
    <xf numFmtId="0" fontId="13" fillId="0" borderId="23" xfId="0" applyFont="1" applyBorder="1" applyAlignment="1" applyProtection="1">
      <alignment vertical="center"/>
    </xf>
    <xf numFmtId="0" fontId="12" fillId="7" borderId="6" xfId="0" applyFont="1" applyFill="1" applyBorder="1" applyAlignment="1" applyProtection="1">
      <alignment vertical="center" wrapText="1"/>
    </xf>
    <xf numFmtId="0" fontId="12" fillId="7" borderId="6" xfId="0" applyFont="1" applyFill="1" applyBorder="1" applyAlignment="1" applyProtection="1">
      <alignment vertical="center"/>
    </xf>
    <xf numFmtId="0" fontId="12" fillId="7" borderId="15" xfId="0" applyFont="1" applyFill="1" applyBorder="1" applyAlignment="1" applyProtection="1">
      <alignment vertical="center" wrapText="1"/>
    </xf>
    <xf numFmtId="0" fontId="13" fillId="3" borderId="18" xfId="0" applyFont="1" applyFill="1" applyBorder="1" applyAlignment="1" applyProtection="1">
      <alignment vertical="center"/>
    </xf>
    <xf numFmtId="0" fontId="13" fillId="3" borderId="14" xfId="0" applyFont="1" applyFill="1" applyBorder="1" applyAlignment="1" applyProtection="1">
      <alignment vertical="center"/>
    </xf>
    <xf numFmtId="0" fontId="13" fillId="3" borderId="23" xfId="0" applyFont="1" applyFill="1" applyBorder="1" applyAlignment="1" applyProtection="1">
      <alignment vertical="center"/>
    </xf>
    <xf numFmtId="0" fontId="13" fillId="3" borderId="16" xfId="0" applyFont="1" applyFill="1" applyBorder="1" applyAlignment="1" applyProtection="1">
      <alignment vertical="center"/>
    </xf>
    <xf numFmtId="3" fontId="17" fillId="3" borderId="0" xfId="2" applyNumberFormat="1" applyFont="1" applyFill="1" applyBorder="1" applyAlignment="1" applyProtection="1">
      <alignment vertical="center"/>
    </xf>
    <xf numFmtId="0" fontId="23" fillId="3" borderId="23" xfId="0" applyFont="1" applyFill="1" applyBorder="1" applyAlignment="1" applyProtection="1">
      <alignment vertical="center"/>
    </xf>
    <xf numFmtId="0" fontId="23" fillId="3" borderId="16" xfId="0" applyFont="1" applyFill="1" applyBorder="1" applyAlignment="1" applyProtection="1">
      <alignment vertical="center"/>
    </xf>
    <xf numFmtId="0" fontId="23" fillId="3" borderId="0" xfId="0" applyFont="1" applyFill="1" applyBorder="1" applyAlignment="1" applyProtection="1">
      <alignment vertical="center"/>
    </xf>
    <xf numFmtId="0" fontId="13" fillId="3" borderId="0" xfId="0" applyFont="1" applyFill="1" applyBorder="1" applyAlignment="1" applyProtection="1">
      <alignment vertical="center"/>
    </xf>
    <xf numFmtId="0" fontId="13" fillId="0" borderId="17" xfId="0" applyFont="1" applyBorder="1" applyAlignment="1" applyProtection="1">
      <alignment vertical="center"/>
    </xf>
    <xf numFmtId="0" fontId="13" fillId="0" borderId="0" xfId="0" applyFont="1" applyBorder="1" applyAlignment="1" applyProtection="1">
      <alignment horizontal="left" vertical="center" wrapText="1"/>
    </xf>
    <xf numFmtId="0" fontId="13" fillId="0" borderId="0" xfId="0" applyFont="1" applyBorder="1" applyAlignment="1" applyProtection="1">
      <alignment vertical="center" wrapText="1"/>
    </xf>
    <xf numFmtId="0" fontId="13" fillId="0" borderId="0" xfId="0" applyFont="1" applyBorder="1" applyAlignment="1" applyProtection="1">
      <alignment vertical="center"/>
    </xf>
    <xf numFmtId="0" fontId="13" fillId="0" borderId="20" xfId="0" applyFont="1" applyBorder="1" applyAlignment="1" applyProtection="1">
      <alignment vertical="center"/>
    </xf>
    <xf numFmtId="0" fontId="13" fillId="0" borderId="15" xfId="0" applyFont="1" applyBorder="1" applyAlignment="1" applyProtection="1">
      <alignment vertical="center"/>
    </xf>
    <xf numFmtId="0" fontId="13" fillId="0" borderId="15" xfId="0" applyFont="1" applyBorder="1" applyAlignment="1" applyProtection="1">
      <alignment horizontal="left" vertical="center" wrapText="1"/>
    </xf>
    <xf numFmtId="0" fontId="13" fillId="0" borderId="14" xfId="0" applyFont="1" applyBorder="1" applyAlignment="1" applyProtection="1">
      <alignment horizontal="left" vertical="center" wrapText="1"/>
    </xf>
    <xf numFmtId="166" fontId="17" fillId="6" borderId="1" xfId="2" applyNumberFormat="1" applyFont="1" applyFill="1" applyBorder="1" applyAlignment="1">
      <alignment horizontal="center" vertical="center"/>
    </xf>
    <xf numFmtId="166" fontId="17" fillId="6" borderId="9" xfId="2" applyNumberFormat="1" applyFont="1" applyFill="1" applyBorder="1" applyAlignment="1">
      <alignment horizontal="center" vertical="center"/>
    </xf>
    <xf numFmtId="0" fontId="17" fillId="4" borderId="1" xfId="0" applyFont="1" applyFill="1" applyBorder="1" applyAlignment="1" applyProtection="1">
      <alignment vertical="center"/>
      <protection locked="0"/>
    </xf>
    <xf numFmtId="0" fontId="19" fillId="0" borderId="0" xfId="0" applyFont="1" applyFill="1" applyBorder="1" applyAlignment="1" applyProtection="1">
      <alignment vertical="center"/>
    </xf>
    <xf numFmtId="0" fontId="19" fillId="0" borderId="40" xfId="0" applyFont="1" applyFill="1" applyBorder="1" applyAlignment="1" applyProtection="1">
      <alignment vertical="center"/>
    </xf>
    <xf numFmtId="0" fontId="25" fillId="5" borderId="3" xfId="0" applyFont="1" applyFill="1" applyBorder="1" applyAlignment="1" applyProtection="1">
      <alignment vertical="center" wrapText="1"/>
    </xf>
    <xf numFmtId="0" fontId="25" fillId="5" borderId="12" xfId="0" applyFont="1" applyFill="1" applyBorder="1" applyAlignment="1" applyProtection="1">
      <alignment vertical="center" wrapText="1"/>
    </xf>
    <xf numFmtId="0" fontId="25" fillId="5" borderId="4" xfId="0" applyFont="1" applyFill="1" applyBorder="1" applyAlignment="1" applyProtection="1">
      <alignment vertical="center" wrapText="1"/>
    </xf>
    <xf numFmtId="0" fontId="21" fillId="0" borderId="0" xfId="0" applyFont="1" applyFill="1" applyBorder="1" applyAlignment="1" applyProtection="1">
      <alignment vertical="top" wrapText="1"/>
    </xf>
    <xf numFmtId="0" fontId="0" fillId="0" borderId="34" xfId="0" applyBorder="1"/>
    <xf numFmtId="0" fontId="0" fillId="0" borderId="56" xfId="0" applyBorder="1"/>
    <xf numFmtId="0" fontId="0" fillId="0" borderId="30" xfId="0" applyBorder="1"/>
    <xf numFmtId="0" fontId="0" fillId="0" borderId="34" xfId="0" applyBorder="1" applyAlignment="1">
      <alignment vertical="top"/>
    </xf>
    <xf numFmtId="0" fontId="29" fillId="0" borderId="0" xfId="0" applyFont="1"/>
    <xf numFmtId="0" fontId="29" fillId="0" borderId="32" xfId="0" applyFont="1" applyBorder="1"/>
    <xf numFmtId="0" fontId="29" fillId="0" borderId="55" xfId="0" applyFont="1" applyBorder="1"/>
    <xf numFmtId="0" fontId="29" fillId="0" borderId="29" xfId="0" applyFont="1" applyBorder="1"/>
    <xf numFmtId="0" fontId="29" fillId="0" borderId="32" xfId="0" applyFont="1" applyBorder="1" applyAlignment="1">
      <alignment vertical="top" wrapText="1"/>
    </xf>
    <xf numFmtId="0" fontId="29" fillId="0" borderId="55" xfId="0" applyFont="1" applyBorder="1" applyAlignment="1">
      <alignment vertical="top" wrapText="1"/>
    </xf>
    <xf numFmtId="0" fontId="29" fillId="0" borderId="29" xfId="0" applyFont="1" applyBorder="1" applyAlignment="1">
      <alignment vertical="top" wrapText="1"/>
    </xf>
    <xf numFmtId="0" fontId="29" fillId="0" borderId="32" xfId="0" applyFont="1" applyBorder="1" applyAlignment="1">
      <alignment wrapText="1"/>
    </xf>
    <xf numFmtId="0" fontId="28" fillId="0" borderId="0" xfId="0" applyFont="1" applyFill="1" applyBorder="1" applyAlignment="1" applyProtection="1">
      <alignment vertical="center"/>
    </xf>
    <xf numFmtId="0" fontId="13" fillId="0" borderId="24" xfId="0" applyFont="1" applyFill="1" applyBorder="1" applyAlignment="1" applyProtection="1">
      <alignment vertical="center" wrapText="1"/>
    </xf>
    <xf numFmtId="0" fontId="13" fillId="0" borderId="23" xfId="0" applyFont="1" applyFill="1" applyBorder="1" applyAlignment="1" applyProtection="1">
      <alignment vertical="center" wrapText="1"/>
    </xf>
    <xf numFmtId="0" fontId="15" fillId="0" borderId="40" xfId="0" applyFont="1" applyFill="1" applyBorder="1" applyAlignment="1" applyProtection="1">
      <alignment vertical="center" wrapText="1"/>
    </xf>
    <xf numFmtId="0" fontId="13" fillId="0" borderId="40" xfId="0" applyFont="1" applyFill="1" applyBorder="1" applyAlignment="1" applyProtection="1">
      <alignment vertical="center" wrapText="1"/>
    </xf>
    <xf numFmtId="0" fontId="11" fillId="0" borderId="18" xfId="0" applyFont="1" applyFill="1" applyBorder="1" applyAlignment="1" applyProtection="1">
      <alignment vertical="center"/>
    </xf>
    <xf numFmtId="0" fontId="20" fillId="0" borderId="40" xfId="0" applyFont="1" applyFill="1" applyBorder="1" applyAlignment="1" applyProtection="1">
      <alignment vertical="center" wrapText="1"/>
    </xf>
    <xf numFmtId="9" fontId="12" fillId="0" borderId="0" xfId="1" applyFont="1" applyFill="1" applyBorder="1" applyAlignment="1" applyProtection="1">
      <alignment horizontal="center" vertical="center"/>
    </xf>
    <xf numFmtId="3" fontId="12" fillId="0" borderId="0" xfId="2" applyNumberFormat="1" applyFont="1" applyFill="1" applyBorder="1" applyAlignment="1" applyProtection="1">
      <alignment vertical="center"/>
    </xf>
    <xf numFmtId="3" fontId="17" fillId="0" borderId="0" xfId="2" applyNumberFormat="1" applyFont="1" applyFill="1" applyBorder="1" applyAlignment="1" applyProtection="1">
      <alignment vertical="center"/>
    </xf>
    <xf numFmtId="0" fontId="12" fillId="7" borderId="57" xfId="0" applyFont="1" applyFill="1" applyBorder="1" applyAlignment="1" applyProtection="1">
      <alignment vertical="center" wrapText="1"/>
    </xf>
    <xf numFmtId="0" fontId="17" fillId="4" borderId="38" xfId="0" applyFont="1" applyFill="1" applyBorder="1" applyAlignment="1" applyProtection="1">
      <alignment horizontal="left" vertical="center" wrapText="1"/>
      <protection locked="0"/>
    </xf>
    <xf numFmtId="0" fontId="12" fillId="7" borderId="6" xfId="0" applyFont="1" applyFill="1" applyBorder="1" applyAlignment="1">
      <alignment vertical="center" wrapText="1"/>
    </xf>
    <xf numFmtId="0" fontId="12" fillId="3" borderId="0" xfId="0" applyFont="1" applyFill="1" applyAlignment="1">
      <alignment horizontal="left" vertical="center" wrapText="1"/>
    </xf>
    <xf numFmtId="42" fontId="12" fillId="5" borderId="4" xfId="2" applyNumberFormat="1" applyFont="1" applyFill="1" applyBorder="1" applyAlignment="1" applyProtection="1">
      <alignment horizontal="right" vertical="center"/>
    </xf>
    <xf numFmtId="0" fontId="13" fillId="3" borderId="24" xfId="0" applyFont="1" applyFill="1" applyBorder="1" applyAlignment="1">
      <alignment vertical="center"/>
    </xf>
    <xf numFmtId="0" fontId="13" fillId="3" borderId="15" xfId="0" applyFont="1" applyFill="1" applyBorder="1" applyAlignment="1">
      <alignment vertical="center"/>
    </xf>
    <xf numFmtId="42" fontId="12" fillId="0" borderId="0" xfId="2" applyNumberFormat="1" applyFont="1" applyFill="1" applyBorder="1" applyAlignment="1" applyProtection="1">
      <alignment horizontal="right" vertical="center"/>
    </xf>
    <xf numFmtId="0" fontId="13" fillId="3" borderId="0" xfId="0" applyFont="1" applyFill="1" applyAlignment="1">
      <alignment vertical="center"/>
    </xf>
    <xf numFmtId="0" fontId="13" fillId="3" borderId="58" xfId="0" applyFont="1" applyFill="1" applyBorder="1" applyAlignment="1">
      <alignment vertical="center"/>
    </xf>
    <xf numFmtId="0" fontId="13" fillId="0" borderId="0" xfId="0" applyFont="1" applyAlignment="1">
      <alignment vertical="center"/>
    </xf>
    <xf numFmtId="0" fontId="13" fillId="0" borderId="58" xfId="0" applyFont="1" applyBorder="1" applyAlignment="1">
      <alignment vertical="center"/>
    </xf>
    <xf numFmtId="0" fontId="13" fillId="0" borderId="14" xfId="0" applyFont="1" applyBorder="1" applyAlignment="1">
      <alignment vertical="center"/>
    </xf>
    <xf numFmtId="42" fontId="11" fillId="0" borderId="0" xfId="2" applyNumberFormat="1" applyFont="1" applyFill="1" applyBorder="1" applyAlignment="1" applyProtection="1">
      <alignment horizontal="right" vertical="center"/>
    </xf>
    <xf numFmtId="0" fontId="13" fillId="0" borderId="18" xfId="0" applyFont="1" applyBorder="1" applyAlignment="1">
      <alignment vertical="center"/>
    </xf>
    <xf numFmtId="0" fontId="17" fillId="4" borderId="45" xfId="0" applyFont="1" applyFill="1" applyBorder="1" applyAlignment="1" applyProtection="1">
      <alignment vertical="center"/>
      <protection locked="0"/>
    </xf>
    <xf numFmtId="0" fontId="17" fillId="4" borderId="44" xfId="0" applyFont="1" applyFill="1" applyBorder="1" applyAlignment="1" applyProtection="1">
      <alignment horizontal="left" vertical="center" wrapText="1"/>
      <protection locked="0"/>
    </xf>
    <xf numFmtId="167" fontId="12" fillId="5" borderId="1" xfId="2" applyNumberFormat="1" applyFont="1" applyFill="1" applyBorder="1" applyAlignment="1" applyProtection="1">
      <alignment horizontal="right" vertical="center"/>
    </xf>
    <xf numFmtId="0" fontId="1" fillId="0" borderId="18" xfId="0" applyFont="1" applyBorder="1" applyAlignment="1">
      <alignment vertical="center"/>
    </xf>
    <xf numFmtId="0" fontId="1" fillId="0" borderId="14" xfId="0" applyFont="1" applyBorder="1" applyAlignment="1">
      <alignment vertical="center"/>
    </xf>
    <xf numFmtId="0" fontId="1" fillId="0" borderId="31" xfId="0" applyFont="1" applyBorder="1" applyAlignment="1">
      <alignment vertical="center" wrapText="1"/>
    </xf>
    <xf numFmtId="0" fontId="1" fillId="0" borderId="17" xfId="0" applyFont="1" applyBorder="1" applyAlignment="1">
      <alignment vertical="center"/>
    </xf>
    <xf numFmtId="0" fontId="4" fillId="0" borderId="25" xfId="0" applyFont="1" applyBorder="1" applyAlignment="1">
      <alignment vertical="center"/>
    </xf>
    <xf numFmtId="0" fontId="5" fillId="0" borderId="25" xfId="0" applyFont="1" applyBorder="1" applyAlignment="1">
      <alignment vertical="center" wrapText="1"/>
    </xf>
    <xf numFmtId="0" fontId="4" fillId="0" borderId="25" xfId="0" applyFont="1" applyBorder="1" applyAlignment="1">
      <alignment vertical="center" wrapText="1"/>
    </xf>
    <xf numFmtId="0" fontId="5" fillId="0" borderId="26" xfId="0" applyFont="1" applyBorder="1" applyAlignment="1">
      <alignment vertical="center" wrapText="1"/>
    </xf>
    <xf numFmtId="0" fontId="5" fillId="0" borderId="25" xfId="0" applyFont="1" applyBorder="1" applyAlignment="1">
      <alignment vertical="center"/>
    </xf>
    <xf numFmtId="0" fontId="4" fillId="0" borderId="26" xfId="0" applyFont="1" applyBorder="1" applyAlignment="1">
      <alignment vertical="center"/>
    </xf>
    <xf numFmtId="0" fontId="4" fillId="0" borderId="25" xfId="0" quotePrefix="1" applyFont="1" applyBorder="1" applyAlignment="1">
      <alignment vertical="center"/>
    </xf>
    <xf numFmtId="0" fontId="9" fillId="2" borderId="28" xfId="0" applyFont="1" applyFill="1" applyBorder="1" applyAlignment="1">
      <alignment horizontal="left" vertical="center" wrapText="1"/>
    </xf>
    <xf numFmtId="0" fontId="1" fillId="0" borderId="25" xfId="0" applyFont="1" applyBorder="1" applyAlignment="1">
      <alignment vertical="center"/>
    </xf>
    <xf numFmtId="0" fontId="5" fillId="0" borderId="27" xfId="0" applyFont="1" applyBorder="1" applyAlignment="1">
      <alignment vertical="center" wrapText="1"/>
    </xf>
    <xf numFmtId="0" fontId="4" fillId="0" borderId="26" xfId="0" applyFont="1" applyBorder="1" applyAlignment="1">
      <alignment vertical="center" wrapText="1"/>
    </xf>
    <xf numFmtId="0" fontId="4" fillId="0" borderId="27" xfId="0" applyFont="1" applyBorder="1" applyAlignment="1">
      <alignment vertical="center" wrapText="1"/>
    </xf>
    <xf numFmtId="0" fontId="31" fillId="0" borderId="27" xfId="3" applyFont="1" applyBorder="1" applyAlignment="1">
      <alignment vertical="center" wrapText="1"/>
    </xf>
    <xf numFmtId="0" fontId="6" fillId="0" borderId="27" xfId="3" applyFont="1" applyBorder="1" applyAlignment="1">
      <alignment vertical="center" wrapText="1"/>
    </xf>
    <xf numFmtId="0" fontId="8" fillId="0" borderId="17" xfId="0" applyFont="1" applyBorder="1" applyAlignment="1">
      <alignment vertical="center"/>
    </xf>
    <xf numFmtId="0" fontId="8" fillId="0" borderId="18" xfId="0" applyFont="1" applyBorder="1" applyAlignment="1">
      <alignment vertical="center"/>
    </xf>
    <xf numFmtId="0" fontId="8" fillId="0" borderId="14" xfId="0" applyFont="1" applyBorder="1" applyAlignment="1">
      <alignment vertical="center"/>
    </xf>
    <xf numFmtId="0" fontId="32" fillId="0" borderId="28" xfId="0" applyFont="1" applyBorder="1" applyAlignment="1">
      <alignment vertical="center" wrapText="1"/>
    </xf>
    <xf numFmtId="0" fontId="7" fillId="0" borderId="14" xfId="0" applyFont="1" applyBorder="1" applyAlignment="1">
      <alignment vertical="center" wrapText="1"/>
    </xf>
    <xf numFmtId="0" fontId="7" fillId="0" borderId="16" xfId="0" applyFont="1" applyBorder="1" applyAlignment="1">
      <alignment vertical="center" wrapText="1"/>
    </xf>
    <xf numFmtId="0" fontId="1" fillId="0" borderId="16" xfId="0" applyFont="1" applyBorder="1" applyAlignment="1">
      <alignment vertical="center"/>
    </xf>
    <xf numFmtId="0" fontId="7" fillId="0" borderId="0" xfId="0" applyFont="1" applyAlignment="1">
      <alignment vertical="center" wrapText="1"/>
    </xf>
    <xf numFmtId="0" fontId="1" fillId="0" borderId="0" xfId="0"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0" fontId="1" fillId="0" borderId="14" xfId="0" applyFont="1" applyBorder="1" applyAlignment="1">
      <alignment vertical="center" wrapText="1"/>
    </xf>
    <xf numFmtId="42" fontId="12" fillId="5" borderId="6" xfId="2" applyNumberFormat="1" applyFont="1" applyFill="1" applyBorder="1" applyAlignment="1" applyProtection="1">
      <alignment horizontal="right" vertical="center"/>
    </xf>
    <xf numFmtId="14" fontId="11" fillId="6" borderId="1" xfId="0" applyNumberFormat="1" applyFont="1" applyFill="1" applyBorder="1" applyAlignment="1" applyProtection="1">
      <alignment horizontal="left" vertical="center" wrapText="1"/>
    </xf>
    <xf numFmtId="0" fontId="11" fillId="0" borderId="37" xfId="0" applyFont="1" applyBorder="1" applyAlignment="1" applyProtection="1">
      <alignment horizontal="left" vertical="center"/>
    </xf>
    <xf numFmtId="0" fontId="17" fillId="4" borderId="1" xfId="0" applyFont="1" applyFill="1" applyBorder="1" applyAlignment="1" applyProtection="1">
      <alignment horizontal="left" vertical="center"/>
      <protection locked="0"/>
    </xf>
    <xf numFmtId="0" fontId="11" fillId="3" borderId="0" xfId="0" applyFont="1" applyFill="1" applyBorder="1" applyAlignment="1" applyProtection="1">
      <alignment horizontal="left" vertical="center"/>
    </xf>
    <xf numFmtId="0" fontId="12" fillId="3" borderId="0" xfId="0" applyFont="1" applyFill="1" applyBorder="1" applyAlignment="1" applyProtection="1">
      <alignment horizontal="left" vertical="center" wrapText="1"/>
    </xf>
    <xf numFmtId="0" fontId="12" fillId="7" borderId="6" xfId="0" applyFont="1" applyFill="1" applyBorder="1" applyAlignment="1" applyProtection="1">
      <alignment horizontal="left" vertical="center"/>
    </xf>
    <xf numFmtId="0" fontId="11" fillId="4" borderId="45"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25" fillId="5" borderId="12" xfId="0" applyFont="1" applyFill="1" applyBorder="1" applyAlignment="1" applyProtection="1">
      <alignment horizontal="left" vertical="center" wrapText="1"/>
    </xf>
    <xf numFmtId="0" fontId="17" fillId="4" borderId="45" xfId="0" applyFont="1" applyFill="1" applyBorder="1" applyAlignment="1" applyProtection="1">
      <alignment horizontal="left" vertical="center"/>
      <protection locked="0"/>
    </xf>
    <xf numFmtId="0" fontId="11" fillId="3" borderId="0" xfId="0" applyFont="1" applyFill="1" applyAlignment="1">
      <alignment horizontal="left" vertical="center"/>
    </xf>
    <xf numFmtId="0" fontId="16" fillId="7" borderId="3" xfId="0" applyFont="1" applyFill="1" applyBorder="1" applyAlignment="1">
      <alignment horizontal="left" vertical="center" wrapText="1"/>
    </xf>
    <xf numFmtId="0" fontId="12" fillId="7" borderId="3"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11" fillId="3" borderId="14" xfId="0" applyFont="1" applyFill="1" applyBorder="1" applyAlignment="1">
      <alignment vertical="top"/>
    </xf>
    <xf numFmtId="0" fontId="17" fillId="6" borderId="9" xfId="0" applyFont="1" applyFill="1" applyBorder="1" applyAlignment="1">
      <alignment horizontal="left" vertical="center" wrapText="1"/>
    </xf>
    <xf numFmtId="0" fontId="12" fillId="5" borderId="8" xfId="0" applyFont="1" applyFill="1" applyBorder="1" applyAlignment="1">
      <alignment horizontal="left" vertical="center"/>
    </xf>
    <xf numFmtId="0" fontId="12" fillId="5" borderId="11" xfId="0" applyFont="1" applyFill="1" applyBorder="1" applyAlignment="1">
      <alignment horizontal="left" vertical="center"/>
    </xf>
    <xf numFmtId="166" fontId="16" fillId="5" borderId="53" xfId="2" applyNumberFormat="1" applyFont="1" applyFill="1" applyBorder="1" applyAlignment="1">
      <alignment horizontal="center" vertical="center"/>
    </xf>
    <xf numFmtId="166" fontId="12" fillId="5" borderId="36" xfId="2" applyNumberFormat="1" applyFont="1" applyFill="1" applyBorder="1" applyAlignment="1">
      <alignment horizontal="center" vertical="center"/>
    </xf>
    <xf numFmtId="166" fontId="35" fillId="3" borderId="14" xfId="0" applyNumberFormat="1" applyFont="1" applyFill="1" applyBorder="1" applyAlignment="1">
      <alignment vertical="center"/>
    </xf>
    <xf numFmtId="0" fontId="11" fillId="3" borderId="15" xfId="0" applyFont="1" applyFill="1" applyBorder="1" applyAlignment="1">
      <alignment horizontal="left" vertical="center"/>
    </xf>
    <xf numFmtId="0" fontId="34" fillId="6" borderId="1" xfId="0" applyFont="1" applyFill="1" applyBorder="1" applyAlignment="1">
      <alignment horizontal="center" vertical="center"/>
    </xf>
    <xf numFmtId="44" fontId="17" fillId="6" borderId="1" xfId="2" applyFont="1" applyFill="1" applyBorder="1" applyAlignment="1">
      <alignment horizontal="center" vertical="center"/>
    </xf>
    <xf numFmtId="44" fontId="17" fillId="6" borderId="9" xfId="2" applyFont="1" applyFill="1" applyBorder="1" applyAlignment="1">
      <alignment horizontal="center" vertical="center"/>
    </xf>
    <xf numFmtId="0" fontId="36" fillId="2" borderId="59" xfId="0" applyFont="1" applyFill="1" applyBorder="1" applyAlignment="1">
      <alignment horizontal="left" vertical="center" wrapText="1"/>
    </xf>
    <xf numFmtId="0" fontId="12" fillId="7" borderId="6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25" fillId="5" borderId="11"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11" fillId="7" borderId="5" xfId="0" applyFont="1" applyFill="1" applyBorder="1" applyAlignment="1" applyProtection="1">
      <alignment horizontal="left" vertical="center" wrapText="1"/>
    </xf>
    <xf numFmtId="0" fontId="13" fillId="0" borderId="41" xfId="0" applyFont="1" applyBorder="1" applyAlignment="1" applyProtection="1">
      <alignment vertical="center"/>
    </xf>
    <xf numFmtId="0" fontId="13" fillId="3" borderId="0" xfId="0" applyFont="1" applyFill="1" applyBorder="1" applyAlignment="1">
      <alignment vertical="center"/>
    </xf>
    <xf numFmtId="0" fontId="13" fillId="0" borderId="0" xfId="0" applyFont="1" applyBorder="1" applyAlignment="1">
      <alignment vertical="center"/>
    </xf>
    <xf numFmtId="0" fontId="0" fillId="3" borderId="0" xfId="0" applyFill="1" applyAlignment="1" applyProtection="1">
      <alignment horizontal="right" vertical="center"/>
      <protection locked="0"/>
    </xf>
    <xf numFmtId="0" fontId="11" fillId="4" borderId="9" xfId="0" applyFont="1" applyFill="1" applyBorder="1" applyAlignment="1" applyProtection="1">
      <alignment vertical="center" wrapText="1"/>
      <protection locked="0"/>
    </xf>
    <xf numFmtId="0" fontId="12" fillId="7" borderId="42" xfId="0" applyFont="1" applyFill="1" applyBorder="1" applyAlignment="1" applyProtection="1">
      <alignment horizontal="left" vertical="center" wrapText="1"/>
    </xf>
    <xf numFmtId="0" fontId="12" fillId="7" borderId="2" xfId="0" applyFont="1" applyFill="1" applyBorder="1" applyAlignment="1" applyProtection="1">
      <alignment horizontal="left" vertical="center"/>
    </xf>
    <xf numFmtId="0" fontId="12" fillId="7" borderId="2" xfId="0" applyFont="1" applyFill="1" applyBorder="1" applyAlignment="1" applyProtection="1">
      <alignment vertical="center" wrapText="1"/>
    </xf>
    <xf numFmtId="0" fontId="12" fillId="7" borderId="63" xfId="0" applyFont="1" applyFill="1" applyBorder="1" applyAlignment="1" applyProtection="1">
      <alignment vertical="center" wrapText="1"/>
    </xf>
    <xf numFmtId="0" fontId="12" fillId="7" borderId="43" xfId="0" applyFont="1" applyFill="1" applyBorder="1" applyAlignment="1" applyProtection="1">
      <alignment vertical="center" wrapText="1"/>
    </xf>
    <xf numFmtId="0" fontId="12" fillId="7" borderId="64" xfId="0" applyFont="1" applyFill="1" applyBorder="1" applyAlignment="1" applyProtection="1">
      <alignment horizontal="left" vertical="center"/>
    </xf>
    <xf numFmtId="42" fontId="11" fillId="7" borderId="50" xfId="2" applyNumberFormat="1" applyFont="1" applyFill="1" applyBorder="1" applyAlignment="1" applyProtection="1">
      <alignment vertical="center"/>
    </xf>
    <xf numFmtId="0" fontId="11" fillId="7" borderId="4" xfId="0" applyFont="1" applyFill="1" applyBorder="1" applyAlignment="1" applyProtection="1">
      <alignment horizontal="left" vertical="center" wrapText="1"/>
    </xf>
    <xf numFmtId="0" fontId="11" fillId="7" borderId="3" xfId="0" applyFont="1" applyFill="1" applyBorder="1" applyAlignment="1" applyProtection="1">
      <alignment horizontal="left" vertical="center" wrapText="1"/>
    </xf>
    <xf numFmtId="0" fontId="11" fillId="7" borderId="12" xfId="0" applyFont="1" applyFill="1" applyBorder="1" applyAlignment="1" applyProtection="1">
      <alignment horizontal="left" vertical="center" wrapText="1"/>
    </xf>
    <xf numFmtId="0" fontId="11" fillId="7" borderId="49" xfId="0" applyFont="1" applyFill="1" applyBorder="1" applyAlignment="1" applyProtection="1">
      <alignment horizontal="left" vertical="center" wrapText="1"/>
    </xf>
    <xf numFmtId="0" fontId="11" fillId="7" borderId="13" xfId="0" applyFont="1" applyFill="1" applyBorder="1" applyAlignment="1" applyProtection="1">
      <alignment horizontal="left" vertical="center" wrapText="1"/>
    </xf>
    <xf numFmtId="0" fontId="11" fillId="7" borderId="10" xfId="0" applyFont="1" applyFill="1" applyBorder="1" applyAlignment="1" applyProtection="1">
      <alignment horizontal="left" vertical="center" wrapText="1"/>
    </xf>
    <xf numFmtId="0" fontId="12" fillId="5" borderId="4" xfId="0" applyFont="1" applyFill="1" applyBorder="1" applyAlignment="1">
      <alignment horizontal="left" vertical="center" wrapText="1"/>
    </xf>
    <xf numFmtId="42" fontId="11" fillId="7" borderId="47" xfId="2" applyNumberFormat="1" applyFont="1" applyFill="1" applyBorder="1" applyAlignment="1" applyProtection="1">
      <alignment vertical="center"/>
    </xf>
    <xf numFmtId="44" fontId="11" fillId="4" borderId="9" xfId="2" applyNumberFormat="1" applyFont="1" applyFill="1" applyBorder="1" applyAlignment="1" applyProtection="1">
      <alignment vertical="center"/>
      <protection locked="0"/>
    </xf>
    <xf numFmtId="42" fontId="11" fillId="7" borderId="4" xfId="2" applyNumberFormat="1" applyFont="1" applyFill="1" applyBorder="1" applyAlignment="1" applyProtection="1">
      <alignment vertical="center"/>
    </xf>
    <xf numFmtId="42" fontId="11" fillId="4" borderId="4" xfId="2" applyNumberFormat="1" applyFont="1" applyFill="1" applyBorder="1" applyAlignment="1" applyProtection="1">
      <alignment vertical="center"/>
    </xf>
    <xf numFmtId="0" fontId="12" fillId="7" borderId="64" xfId="0" applyFont="1" applyFill="1" applyBorder="1" applyAlignment="1" applyProtection="1">
      <alignment vertical="center"/>
    </xf>
    <xf numFmtId="0" fontId="17" fillId="4" borderId="1" xfId="0" applyFont="1" applyFill="1" applyBorder="1" applyAlignment="1" applyProtection="1">
      <alignment horizontal="left" vertical="center" wrapText="1"/>
      <protection locked="0"/>
    </xf>
    <xf numFmtId="0" fontId="17" fillId="9" borderId="1" xfId="0" applyFont="1" applyFill="1" applyBorder="1" applyAlignment="1" applyProtection="1">
      <alignment horizontal="left" vertical="center" wrapText="1"/>
      <protection locked="0"/>
    </xf>
    <xf numFmtId="0" fontId="17" fillId="4" borderId="45" xfId="0" applyFont="1" applyFill="1" applyBorder="1" applyAlignment="1" applyProtection="1">
      <alignment horizontal="left" vertical="center" wrapText="1"/>
      <protection locked="0"/>
    </xf>
    <xf numFmtId="0" fontId="17" fillId="9" borderId="45" xfId="0" applyFont="1" applyFill="1" applyBorder="1" applyAlignment="1" applyProtection="1">
      <alignment horizontal="left" vertical="center" wrapText="1"/>
      <protection locked="0"/>
    </xf>
    <xf numFmtId="44" fontId="17" fillId="6" borderId="1" xfId="2" applyFont="1" applyFill="1" applyBorder="1" applyAlignment="1" applyProtection="1">
      <alignment horizontal="left" vertical="center"/>
    </xf>
    <xf numFmtId="44" fontId="17" fillId="4" borderId="1" xfId="2" applyFont="1" applyFill="1" applyBorder="1" applyAlignment="1" applyProtection="1">
      <alignment horizontal="left" vertical="center"/>
      <protection locked="0"/>
    </xf>
    <xf numFmtId="0" fontId="17" fillId="4" borderId="62" xfId="0" applyFont="1" applyFill="1" applyBorder="1" applyAlignment="1" applyProtection="1">
      <alignment horizontal="left" vertical="center"/>
      <protection locked="0"/>
    </xf>
    <xf numFmtId="3" fontId="17" fillId="4" borderId="39" xfId="2" applyNumberFormat="1" applyFont="1" applyFill="1" applyBorder="1" applyAlignment="1" applyProtection="1">
      <alignment horizontal="left" vertical="center"/>
      <protection locked="0"/>
    </xf>
    <xf numFmtId="44" fontId="17" fillId="6" borderId="45" xfId="2" applyFont="1" applyFill="1" applyBorder="1" applyAlignment="1" applyProtection="1">
      <alignment horizontal="left" vertical="center"/>
    </xf>
    <xf numFmtId="44" fontId="17" fillId="4" borderId="45" xfId="2" applyFont="1" applyFill="1" applyBorder="1" applyAlignment="1" applyProtection="1">
      <alignment horizontal="left" vertical="center"/>
      <protection locked="0"/>
    </xf>
    <xf numFmtId="3" fontId="17" fillId="4" borderId="46" xfId="2" applyNumberFormat="1" applyFont="1" applyFill="1" applyBorder="1" applyAlignment="1" applyProtection="1">
      <alignment horizontal="left" vertical="center"/>
      <protection locked="0"/>
    </xf>
    <xf numFmtId="44" fontId="17" fillId="4" borderId="1" xfId="2" applyNumberFormat="1" applyFont="1" applyFill="1" applyBorder="1" applyAlignment="1" applyProtection="1">
      <alignment horizontal="left" vertical="center"/>
      <protection locked="0"/>
    </xf>
    <xf numFmtId="0" fontId="16" fillId="6" borderId="57" xfId="0" applyFont="1" applyFill="1" applyBorder="1" applyAlignment="1" applyProtection="1">
      <alignment horizontal="left" vertical="center" wrapText="1"/>
    </xf>
    <xf numFmtId="42" fontId="17" fillId="6" borderId="39" xfId="2" applyNumberFormat="1" applyFont="1" applyFill="1" applyBorder="1" applyAlignment="1" applyProtection="1">
      <alignment horizontal="left" vertical="center"/>
    </xf>
    <xf numFmtId="42" fontId="23" fillId="6" borderId="39" xfId="0" applyNumberFormat="1" applyFont="1" applyFill="1" applyBorder="1" applyAlignment="1" applyProtection="1">
      <alignment horizontal="left" vertical="center"/>
    </xf>
    <xf numFmtId="44" fontId="17" fillId="4" borderId="45" xfId="2" applyNumberFormat="1" applyFont="1" applyFill="1" applyBorder="1" applyAlignment="1" applyProtection="1">
      <alignment horizontal="left" vertical="center"/>
      <protection locked="0"/>
    </xf>
    <xf numFmtId="42" fontId="17" fillId="6" borderId="46" xfId="2" applyNumberFormat="1" applyFont="1" applyFill="1" applyBorder="1" applyAlignment="1" applyProtection="1">
      <alignment horizontal="left" vertical="center"/>
    </xf>
    <xf numFmtId="168" fontId="11" fillId="4" borderId="6" xfId="2" applyNumberFormat="1" applyFont="1" applyFill="1" applyBorder="1" applyAlignment="1" applyProtection="1">
      <alignment horizontal="right" vertical="center"/>
      <protection locked="0"/>
    </xf>
    <xf numFmtId="0" fontId="13" fillId="3" borderId="0" xfId="0" applyFont="1" applyFill="1" applyBorder="1" applyAlignment="1" applyProtection="1">
      <alignment vertical="center"/>
      <protection locked="0"/>
    </xf>
    <xf numFmtId="0" fontId="12" fillId="7" borderId="42" xfId="0" applyFont="1" applyFill="1" applyBorder="1" applyAlignment="1" applyProtection="1">
      <alignment vertical="center" wrapText="1"/>
    </xf>
    <xf numFmtId="165" fontId="11" fillId="6" borderId="38" xfId="2" applyNumberFormat="1" applyFont="1" applyFill="1" applyBorder="1" applyAlignment="1" applyProtection="1">
      <alignment vertical="center"/>
    </xf>
    <xf numFmtId="44" fontId="11" fillId="6" borderId="39" xfId="2" applyNumberFormat="1" applyFont="1" applyFill="1" applyBorder="1" applyAlignment="1" applyProtection="1">
      <alignment vertical="center"/>
    </xf>
    <xf numFmtId="165" fontId="11" fillId="6" borderId="44" xfId="2" applyNumberFormat="1" applyFont="1" applyFill="1" applyBorder="1" applyAlignment="1" applyProtection="1">
      <alignment vertical="center"/>
    </xf>
    <xf numFmtId="44" fontId="11" fillId="6" borderId="45" xfId="2" applyNumberFormat="1" applyFont="1" applyFill="1" applyBorder="1" applyAlignment="1" applyProtection="1">
      <alignment vertical="center"/>
    </xf>
    <xf numFmtId="44" fontId="11" fillId="6" borderId="45" xfId="2" applyFont="1" applyFill="1" applyBorder="1" applyAlignment="1" applyProtection="1">
      <alignment vertical="center"/>
    </xf>
    <xf numFmtId="44" fontId="11" fillId="6" borderId="46" xfId="2" applyNumberFormat="1" applyFont="1" applyFill="1" applyBorder="1" applyAlignment="1" applyProtection="1">
      <alignment vertical="center"/>
    </xf>
    <xf numFmtId="0" fontId="11" fillId="6" borderId="1" xfId="0" applyFont="1" applyFill="1" applyBorder="1" applyAlignment="1">
      <alignment horizontal="left" vertical="center" wrapText="1"/>
    </xf>
    <xf numFmtId="0" fontId="12" fillId="7" borderId="31" xfId="0" applyFont="1" applyFill="1" applyBorder="1" applyAlignment="1" applyProtection="1">
      <alignment horizontal="center" vertical="top"/>
    </xf>
    <xf numFmtId="0" fontId="13" fillId="0" borderId="28" xfId="0" applyFont="1" applyBorder="1" applyAlignment="1" applyProtection="1">
      <alignment horizontal="center" vertical="top"/>
    </xf>
    <xf numFmtId="3" fontId="12" fillId="4" borderId="51" xfId="2" applyNumberFormat="1" applyFont="1" applyFill="1" applyBorder="1" applyAlignment="1" applyProtection="1">
      <alignment horizontal="center" vertical="center"/>
    </xf>
    <xf numFmtId="3" fontId="12" fillId="4" borderId="52" xfId="2" applyNumberFormat="1" applyFont="1" applyFill="1" applyBorder="1" applyAlignment="1" applyProtection="1">
      <alignment horizontal="center" vertical="center"/>
    </xf>
    <xf numFmtId="0" fontId="11" fillId="7" borderId="3" xfId="0" applyFont="1" applyFill="1" applyBorder="1" applyAlignment="1" applyProtection="1">
      <alignment horizontal="left" vertical="center" wrapText="1"/>
    </xf>
    <xf numFmtId="0" fontId="11" fillId="7" borderId="12" xfId="0" applyFont="1" applyFill="1" applyBorder="1" applyAlignment="1" applyProtection="1">
      <alignment horizontal="left" vertical="center" wrapText="1"/>
    </xf>
    <xf numFmtId="42" fontId="17" fillId="0" borderId="40" xfId="2" applyNumberFormat="1" applyFont="1" applyFill="1" applyBorder="1" applyAlignment="1" applyProtection="1">
      <alignment horizontal="left" vertical="center"/>
    </xf>
    <xf numFmtId="42" fontId="17" fillId="0" borderId="0" xfId="2" applyNumberFormat="1" applyFont="1" applyFill="1" applyBorder="1" applyAlignment="1" applyProtection="1">
      <alignment horizontal="left" vertical="center"/>
    </xf>
    <xf numFmtId="42" fontId="17" fillId="0" borderId="58" xfId="2" applyNumberFormat="1" applyFont="1" applyFill="1" applyBorder="1" applyAlignment="1" applyProtection="1">
      <alignment horizontal="left" vertical="center"/>
    </xf>
    <xf numFmtId="0" fontId="12" fillId="7" borderId="34" xfId="0" applyFont="1" applyFill="1" applyBorder="1" applyAlignment="1" applyProtection="1">
      <alignment horizontal="center" vertical="top"/>
    </xf>
    <xf numFmtId="0" fontId="13" fillId="0" borderId="30" xfId="0" applyFont="1" applyBorder="1" applyAlignment="1" applyProtection="1">
      <alignment horizontal="center" vertical="top"/>
    </xf>
    <xf numFmtId="0" fontId="11" fillId="9" borderId="49" xfId="0" applyFont="1" applyFill="1" applyBorder="1" applyAlignment="1" applyProtection="1">
      <alignment horizontal="left" vertical="top" wrapText="1"/>
      <protection locked="0"/>
    </xf>
    <xf numFmtId="0" fontId="11" fillId="9" borderId="13" xfId="0" applyFont="1" applyFill="1" applyBorder="1" applyAlignment="1" applyProtection="1">
      <alignment horizontal="left" vertical="top" wrapText="1"/>
      <protection locked="0"/>
    </xf>
    <xf numFmtId="0" fontId="11" fillId="9" borderId="10" xfId="0" applyFont="1" applyFill="1" applyBorder="1" applyAlignment="1" applyProtection="1">
      <alignment horizontal="left" vertical="top" wrapText="1"/>
      <protection locked="0"/>
    </xf>
    <xf numFmtId="0" fontId="11" fillId="9" borderId="40" xfId="0" applyFont="1" applyFill="1" applyBorder="1" applyAlignment="1" applyProtection="1">
      <alignment horizontal="left" vertical="top" wrapText="1"/>
      <protection locked="0"/>
    </xf>
    <xf numFmtId="0" fontId="11" fillId="9" borderId="0" xfId="0" applyFont="1" applyFill="1" applyBorder="1" applyAlignment="1" applyProtection="1">
      <alignment horizontal="left" vertical="top" wrapText="1"/>
      <protection locked="0"/>
    </xf>
    <xf numFmtId="0" fontId="11" fillId="9" borderId="47" xfId="0" applyFont="1" applyFill="1" applyBorder="1" applyAlignment="1" applyProtection="1">
      <alignment horizontal="left" vertical="top" wrapText="1"/>
      <protection locked="0"/>
    </xf>
    <xf numFmtId="0" fontId="11" fillId="9" borderId="7" xfId="0" applyFont="1" applyFill="1" applyBorder="1" applyAlignment="1" applyProtection="1">
      <alignment horizontal="left" vertical="top" wrapText="1"/>
      <protection locked="0"/>
    </xf>
    <xf numFmtId="0" fontId="11" fillId="9" borderId="50" xfId="0" applyFont="1" applyFill="1" applyBorder="1" applyAlignment="1" applyProtection="1">
      <alignment horizontal="left" vertical="top" wrapText="1"/>
      <protection locked="0"/>
    </xf>
    <xf numFmtId="0" fontId="11" fillId="9" borderId="5" xfId="0" applyFont="1" applyFill="1" applyBorder="1" applyAlignment="1" applyProtection="1">
      <alignment horizontal="left" vertical="top" wrapText="1"/>
      <protection locked="0"/>
    </xf>
    <xf numFmtId="0" fontId="26" fillId="5" borderId="32" xfId="0" applyFont="1" applyFill="1" applyBorder="1" applyAlignment="1" applyProtection="1">
      <alignment horizontal="center" vertical="center" wrapText="1"/>
    </xf>
    <xf numFmtId="0" fontId="26" fillId="5" borderId="33" xfId="0" applyFont="1" applyFill="1" applyBorder="1" applyAlignment="1" applyProtection="1">
      <alignment horizontal="center" vertical="center" wrapText="1"/>
    </xf>
    <xf numFmtId="0" fontId="26" fillId="5" borderId="34" xfId="0" applyFont="1" applyFill="1" applyBorder="1" applyAlignment="1" applyProtection="1">
      <alignment horizontal="center" vertical="center" wrapText="1"/>
    </xf>
    <xf numFmtId="0" fontId="26" fillId="5" borderId="29" xfId="0" applyFont="1" applyFill="1" applyBorder="1" applyAlignment="1" applyProtection="1">
      <alignment horizontal="center" vertical="center" wrapText="1"/>
    </xf>
    <xf numFmtId="0" fontId="26" fillId="5" borderId="35" xfId="0" applyFont="1" applyFill="1" applyBorder="1" applyAlignment="1" applyProtection="1">
      <alignment horizontal="center" vertical="center" wrapText="1"/>
    </xf>
    <xf numFmtId="0" fontId="26" fillId="5" borderId="30" xfId="0" applyFont="1" applyFill="1" applyBorder="1" applyAlignment="1" applyProtection="1">
      <alignment horizontal="center" vertical="center" wrapText="1"/>
    </xf>
    <xf numFmtId="0" fontId="12" fillId="5" borderId="3"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26" fillId="5" borderId="32" xfId="0" applyFont="1" applyFill="1" applyBorder="1" applyAlignment="1" applyProtection="1">
      <alignment horizontal="center" vertical="center"/>
    </xf>
    <xf numFmtId="0" fontId="26" fillId="5" borderId="33" xfId="0" applyFont="1" applyFill="1" applyBorder="1" applyAlignment="1" applyProtection="1">
      <alignment horizontal="center" vertical="center"/>
    </xf>
    <xf numFmtId="0" fontId="26" fillId="5" borderId="34" xfId="0" applyFont="1" applyFill="1" applyBorder="1" applyAlignment="1" applyProtection="1">
      <alignment horizontal="center" vertical="center"/>
    </xf>
    <xf numFmtId="0" fontId="26" fillId="5" borderId="29" xfId="0" applyFont="1" applyFill="1" applyBorder="1" applyAlignment="1" applyProtection="1">
      <alignment horizontal="center" vertical="center"/>
    </xf>
    <xf numFmtId="0" fontId="26" fillId="5" borderId="35" xfId="0" applyFont="1" applyFill="1" applyBorder="1" applyAlignment="1" applyProtection="1">
      <alignment horizontal="center" vertical="center"/>
    </xf>
    <xf numFmtId="0" fontId="26" fillId="5" borderId="30" xfId="0" applyFont="1" applyFill="1" applyBorder="1" applyAlignment="1" applyProtection="1">
      <alignment horizontal="center" vertical="center"/>
    </xf>
    <xf numFmtId="0" fontId="24" fillId="5" borderId="49" xfId="0" applyFont="1" applyFill="1" applyBorder="1" applyAlignment="1" applyProtection="1">
      <alignment horizontal="center" vertical="center" wrapText="1"/>
    </xf>
    <xf numFmtId="0" fontId="24" fillId="5" borderId="13" xfId="0" applyFont="1" applyFill="1" applyBorder="1" applyAlignment="1" applyProtection="1">
      <alignment horizontal="center" vertical="center" wrapText="1"/>
    </xf>
    <xf numFmtId="0" fontId="24" fillId="5" borderId="10" xfId="0" applyFont="1" applyFill="1" applyBorder="1" applyAlignment="1" applyProtection="1">
      <alignment horizontal="center" vertical="center" wrapText="1"/>
    </xf>
    <xf numFmtId="0" fontId="24" fillId="5" borderId="40" xfId="0" applyFont="1" applyFill="1" applyBorder="1" applyAlignment="1" applyProtection="1">
      <alignment horizontal="center" vertical="center" wrapText="1"/>
    </xf>
    <xf numFmtId="0" fontId="24" fillId="5" borderId="0" xfId="0" applyFont="1" applyFill="1" applyBorder="1" applyAlignment="1" applyProtection="1">
      <alignment horizontal="center" vertical="center" wrapText="1"/>
    </xf>
    <xf numFmtId="0" fontId="24" fillId="5" borderId="47" xfId="0" applyFont="1" applyFill="1" applyBorder="1" applyAlignment="1" applyProtection="1">
      <alignment horizontal="center" vertical="center" wrapText="1"/>
    </xf>
    <xf numFmtId="0" fontId="24" fillId="5" borderId="7" xfId="0" applyFont="1" applyFill="1" applyBorder="1" applyAlignment="1" applyProtection="1">
      <alignment horizontal="center" vertical="center" wrapText="1"/>
    </xf>
    <xf numFmtId="0" fontId="24" fillId="5" borderId="50" xfId="0" applyFont="1" applyFill="1" applyBorder="1" applyAlignment="1" applyProtection="1">
      <alignment horizontal="center" vertical="center" wrapText="1"/>
    </xf>
    <xf numFmtId="0" fontId="24" fillId="5" borderId="5" xfId="0" applyFont="1" applyFill="1" applyBorder="1" applyAlignment="1" applyProtection="1">
      <alignment horizontal="center" vertical="center" wrapText="1"/>
    </xf>
    <xf numFmtId="0" fontId="16" fillId="7" borderId="1" xfId="0" applyFont="1" applyFill="1" applyBorder="1" applyAlignment="1" applyProtection="1">
      <alignment horizontal="center" vertical="center" wrapText="1"/>
    </xf>
    <xf numFmtId="0" fontId="24" fillId="5" borderId="1" xfId="0" applyFont="1" applyFill="1" applyBorder="1" applyAlignment="1" applyProtection="1">
      <alignment horizontal="center" vertical="center" wrapText="1"/>
    </xf>
    <xf numFmtId="0" fontId="24" fillId="5" borderId="3" xfId="0" applyFont="1" applyFill="1" applyBorder="1" applyAlignment="1" applyProtection="1">
      <alignment horizontal="center" vertical="center" wrapText="1"/>
    </xf>
    <xf numFmtId="0" fontId="12" fillId="7" borderId="1" xfId="0" applyFont="1" applyFill="1" applyBorder="1" applyAlignment="1" applyProtection="1">
      <alignment horizontal="center" vertical="top" wrapText="1"/>
    </xf>
    <xf numFmtId="0" fontId="11" fillId="7" borderId="7" xfId="0" applyFont="1" applyFill="1" applyBorder="1" applyAlignment="1" applyProtection="1">
      <alignment horizontal="left" vertical="center" wrapText="1"/>
    </xf>
    <xf numFmtId="0" fontId="11" fillId="7" borderId="50" xfId="0" applyFont="1" applyFill="1" applyBorder="1" applyAlignment="1" applyProtection="1">
      <alignment horizontal="left" vertical="center" wrapText="1"/>
    </xf>
    <xf numFmtId="0" fontId="25" fillId="5" borderId="8" xfId="0" applyFont="1" applyFill="1" applyBorder="1" applyAlignment="1" applyProtection="1">
      <alignment horizontal="center" vertical="center" wrapText="1"/>
    </xf>
    <xf numFmtId="0" fontId="25" fillId="5" borderId="11" xfId="0" applyFont="1" applyFill="1" applyBorder="1" applyAlignment="1" applyProtection="1">
      <alignment horizontal="center" vertical="center" wrapText="1"/>
    </xf>
    <xf numFmtId="0" fontId="25" fillId="5" borderId="54" xfId="0" applyFont="1" applyFill="1" applyBorder="1" applyAlignment="1" applyProtection="1">
      <alignment horizontal="center" vertical="center" wrapText="1"/>
    </xf>
    <xf numFmtId="0" fontId="12" fillId="7" borderId="3"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11" fillId="7" borderId="49" xfId="0" applyFont="1" applyFill="1" applyBorder="1" applyAlignment="1" applyProtection="1">
      <alignment horizontal="left" vertical="center" wrapText="1"/>
    </xf>
    <xf numFmtId="0" fontId="11" fillId="7" borderId="13"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33" fillId="3" borderId="50" xfId="0" applyFont="1" applyFill="1" applyBorder="1" applyAlignment="1">
      <alignment horizontal="left" vertical="center"/>
    </xf>
    <xf numFmtId="0" fontId="21" fillId="3" borderId="19" xfId="0" applyFont="1" applyFill="1" applyBorder="1" applyAlignment="1">
      <alignment horizontal="left" vertical="center" wrapText="1"/>
    </xf>
    <xf numFmtId="0" fontId="21" fillId="3" borderId="60" xfId="0" applyFont="1" applyFill="1" applyBorder="1" applyAlignment="1">
      <alignment horizontal="left" vertical="center" wrapText="1"/>
    </xf>
    <xf numFmtId="0" fontId="21" fillId="3" borderId="24" xfId="0" applyFont="1" applyFill="1" applyBorder="1" applyAlignment="1">
      <alignment horizontal="left" vertical="center" wrapText="1"/>
    </xf>
  </cellXfs>
  <cellStyles count="5">
    <cellStyle name="Hyperlink" xfId="3" builtinId="8"/>
    <cellStyle name="Procent" xfId="1" builtinId="5"/>
    <cellStyle name="Standaard" xfId="0" builtinId="0"/>
    <cellStyle name="Valuta" xfId="2" builtinId="4"/>
    <cellStyle name="Valuta 2" xfId="4" xr:uid="{1509F695-47DD-43E1-BE96-58BDD5EA5D44}"/>
  </cellStyles>
  <dxfs count="65">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7"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7"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7"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7"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7"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7"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colors>
    <mruColors>
      <color rgb="FFDDEBF7"/>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5629275</xdr:colOff>
      <xdr:row>0</xdr:row>
      <xdr:rowOff>0</xdr:rowOff>
    </xdr:from>
    <xdr:to>
      <xdr:col>1</xdr:col>
      <xdr:colOff>6096000</xdr:colOff>
      <xdr:row>0</xdr:row>
      <xdr:rowOff>1333500</xdr:rowOff>
    </xdr:to>
    <xdr:pic>
      <xdr:nvPicPr>
        <xdr:cNvPr id="4" name="Afbeelding 3" descr="Rijkslogo">
          <a:extLst>
            <a:ext uri="{FF2B5EF4-FFF2-40B4-BE49-F238E27FC236}">
              <a16:creationId xmlns:a16="http://schemas.microsoft.com/office/drawing/2014/main" id="{3134A74B-C3F0-44D1-9959-5A0CAB3876BD}"/>
            </a:ext>
          </a:extLst>
        </xdr:cNvPr>
        <xdr:cNvPicPr/>
      </xdr:nvPicPr>
      <xdr:blipFill>
        <a:blip xmlns:r="http://schemas.openxmlformats.org/officeDocument/2006/relationships" r:embed="rId1"/>
        <a:srcRect/>
        <a:stretch>
          <a:fillRect/>
        </a:stretch>
      </xdr:blipFill>
      <xdr:spPr bwMode="auto">
        <a:xfrm>
          <a:off x="5991225" y="0"/>
          <a:ext cx="466725" cy="1333500"/>
        </a:xfrm>
        <a:prstGeom prst="rect">
          <a:avLst/>
        </a:prstGeom>
        <a:noFill/>
        <a:ln w="9525">
          <a:noFill/>
          <a:miter lim="800000"/>
          <a:headEnd/>
          <a:tailEnd/>
        </a:ln>
      </xdr:spPr>
    </xdr:pic>
    <xdr:clientData/>
  </xdr:twoCellAnchor>
  <xdr:twoCellAnchor editAs="oneCell">
    <xdr:from>
      <xdr:col>1</xdr:col>
      <xdr:colOff>6096000</xdr:colOff>
      <xdr:row>0</xdr:row>
      <xdr:rowOff>1</xdr:rowOff>
    </xdr:from>
    <xdr:to>
      <xdr:col>1</xdr:col>
      <xdr:colOff>8447405</xdr:colOff>
      <xdr:row>0</xdr:row>
      <xdr:rowOff>1295401</xdr:rowOff>
    </xdr:to>
    <xdr:pic>
      <xdr:nvPicPr>
        <xdr:cNvPr id="5" name="Afbeelding 4">
          <a:extLst>
            <a:ext uri="{FF2B5EF4-FFF2-40B4-BE49-F238E27FC236}">
              <a16:creationId xmlns:a16="http://schemas.microsoft.com/office/drawing/2014/main" id="{F1D6053C-D105-4C93-8957-364734126A80}"/>
            </a:ext>
          </a:extLst>
        </xdr:cNvPr>
        <xdr:cNvPicPr/>
      </xdr:nvPicPr>
      <xdr:blipFill rotWithShape="1">
        <a:blip xmlns:r="http://schemas.openxmlformats.org/officeDocument/2006/relationships" r:embed="rId2"/>
        <a:srcRect b="18563"/>
        <a:stretch/>
      </xdr:blipFill>
      <xdr:spPr>
        <a:xfrm>
          <a:off x="6457950" y="1"/>
          <a:ext cx="2351405" cy="1295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95250</xdr:colOff>
      <xdr:row>0</xdr:row>
      <xdr:rowOff>52917</xdr:rowOff>
    </xdr:from>
    <xdr:to>
      <xdr:col>12</xdr:col>
      <xdr:colOff>31749</xdr:colOff>
      <xdr:row>6</xdr:row>
      <xdr:rowOff>311150</xdr:rowOff>
    </xdr:to>
    <xdr:grpSp>
      <xdr:nvGrpSpPr>
        <xdr:cNvPr id="10" name="Groep 9">
          <a:extLst>
            <a:ext uri="{FF2B5EF4-FFF2-40B4-BE49-F238E27FC236}">
              <a16:creationId xmlns:a16="http://schemas.microsoft.com/office/drawing/2014/main" id="{28EA5090-4335-8670-E0A7-93AD0BF20D12}"/>
            </a:ext>
          </a:extLst>
        </xdr:cNvPr>
        <xdr:cNvGrpSpPr/>
      </xdr:nvGrpSpPr>
      <xdr:grpSpPr>
        <a:xfrm>
          <a:off x="16996833" y="52917"/>
          <a:ext cx="3365499" cy="2427816"/>
          <a:chOff x="17060333" y="74083"/>
          <a:chExt cx="3365499" cy="2427816"/>
        </a:xfrm>
      </xdr:grpSpPr>
      <xdr:sp macro="" textlink="">
        <xdr:nvSpPr>
          <xdr:cNvPr id="4" name="Rechthoek 3">
            <a:extLst>
              <a:ext uri="{FF2B5EF4-FFF2-40B4-BE49-F238E27FC236}">
                <a16:creationId xmlns:a16="http://schemas.microsoft.com/office/drawing/2014/main" id="{9C14D010-ED67-4CD2-9969-F19C8B840148}"/>
              </a:ext>
            </a:extLst>
          </xdr:cNvPr>
          <xdr:cNvSpPr/>
        </xdr:nvSpPr>
        <xdr:spPr>
          <a:xfrm>
            <a:off x="17060333" y="116417"/>
            <a:ext cx="825500" cy="64558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5" name="Tekstvak 4">
            <a:extLst>
              <a:ext uri="{FF2B5EF4-FFF2-40B4-BE49-F238E27FC236}">
                <a16:creationId xmlns:a16="http://schemas.microsoft.com/office/drawing/2014/main" id="{8209A6C1-3BD4-4AC0-99EF-D1D31DF8831D}"/>
              </a:ext>
            </a:extLst>
          </xdr:cNvPr>
          <xdr:cNvSpPr txBox="1"/>
        </xdr:nvSpPr>
        <xdr:spPr>
          <a:xfrm>
            <a:off x="17906999" y="74083"/>
            <a:ext cx="2518833" cy="7725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geelgekleurde velden zijn invulvelden</a:t>
            </a:r>
            <a:r>
              <a:rPr lang="nl-NL"/>
              <a:t> </a:t>
            </a:r>
            <a:endParaRPr lang="nl-NL" sz="1100"/>
          </a:p>
        </xdr:txBody>
      </xdr:sp>
      <xdr:sp macro="" textlink="">
        <xdr:nvSpPr>
          <xdr:cNvPr id="6" name="Rechthoek 5">
            <a:extLst>
              <a:ext uri="{FF2B5EF4-FFF2-40B4-BE49-F238E27FC236}">
                <a16:creationId xmlns:a16="http://schemas.microsoft.com/office/drawing/2014/main" id="{03F6EB7F-18AC-4DAD-BBFB-E0AFF27796F2}"/>
              </a:ext>
            </a:extLst>
          </xdr:cNvPr>
          <xdr:cNvSpPr/>
        </xdr:nvSpPr>
        <xdr:spPr>
          <a:xfrm>
            <a:off x="17070916" y="857249"/>
            <a:ext cx="817327" cy="645583"/>
          </a:xfrm>
          <a:prstGeom prst="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7" name="Tekstvak 6">
            <a:extLst>
              <a:ext uri="{FF2B5EF4-FFF2-40B4-BE49-F238E27FC236}">
                <a16:creationId xmlns:a16="http://schemas.microsoft.com/office/drawing/2014/main" id="{1FDD1360-42E7-450B-9CDB-5DB022752F68}"/>
              </a:ext>
            </a:extLst>
          </xdr:cNvPr>
          <xdr:cNvSpPr txBox="1"/>
        </xdr:nvSpPr>
        <xdr:spPr>
          <a:xfrm>
            <a:off x="17919846" y="77258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grijsgekeurde velden zijn</a:t>
            </a:r>
            <a:r>
              <a:rPr lang="nl-NL" sz="1100" b="1" i="0" u="none" strike="noStrike" baseline="0">
                <a:solidFill>
                  <a:schemeClr val="dk1"/>
                </a:solidFill>
                <a:effectLst/>
                <a:latin typeface="+mn-lt"/>
                <a:ea typeface="+mn-ea"/>
                <a:cs typeface="+mn-cs"/>
              </a:rPr>
              <a:t> </a:t>
            </a:r>
            <a:r>
              <a:rPr lang="nl-NL" sz="1100" b="1" i="0" u="sng" strike="noStrike" baseline="0">
                <a:solidFill>
                  <a:schemeClr val="dk1"/>
                </a:solidFill>
                <a:effectLst/>
                <a:latin typeface="+mn-lt"/>
                <a:ea typeface="+mn-ea"/>
                <a:cs typeface="+mn-cs"/>
              </a:rPr>
              <a:t>geen</a:t>
            </a:r>
            <a:r>
              <a:rPr lang="nl-NL" sz="1100" b="1" i="0" u="none" strike="noStrike">
                <a:solidFill>
                  <a:schemeClr val="dk1"/>
                </a:solidFill>
                <a:effectLst/>
                <a:latin typeface="+mn-lt"/>
                <a:ea typeface="+mn-ea"/>
                <a:cs typeface="+mn-cs"/>
              </a:rPr>
              <a:t> invulvelden.</a:t>
            </a:r>
            <a:r>
              <a:rPr lang="nl-NL" sz="1100" b="1" i="0" u="none" strike="noStrike" baseline="0">
                <a:solidFill>
                  <a:schemeClr val="dk1"/>
                </a:solidFill>
                <a:effectLst/>
                <a:latin typeface="+mn-lt"/>
                <a:ea typeface="+mn-ea"/>
                <a:cs typeface="+mn-cs"/>
              </a:rPr>
              <a:t> Dit kan verschillen per deelnemersoort</a:t>
            </a:r>
            <a:endParaRPr lang="nl-NL" sz="1100" b="1"/>
          </a:p>
        </xdr:txBody>
      </xdr:sp>
      <xdr:sp macro="" textlink="">
        <xdr:nvSpPr>
          <xdr:cNvPr id="8" name="Rechthoek 7">
            <a:extLst>
              <a:ext uri="{FF2B5EF4-FFF2-40B4-BE49-F238E27FC236}">
                <a16:creationId xmlns:a16="http://schemas.microsoft.com/office/drawing/2014/main" id="{ACAB9BFE-0943-42BB-938D-E5A363FE5283}"/>
              </a:ext>
            </a:extLst>
          </xdr:cNvPr>
          <xdr:cNvSpPr/>
        </xdr:nvSpPr>
        <xdr:spPr>
          <a:xfrm>
            <a:off x="17075150" y="1612899"/>
            <a:ext cx="817327" cy="645583"/>
          </a:xfrm>
          <a:prstGeom prst="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9" name="Tekstvak 8">
            <a:extLst>
              <a:ext uri="{FF2B5EF4-FFF2-40B4-BE49-F238E27FC236}">
                <a16:creationId xmlns:a16="http://schemas.microsoft.com/office/drawing/2014/main" id="{6CAB9502-AD1A-4CFE-8F6C-354BC4D5C544}"/>
              </a:ext>
            </a:extLst>
          </xdr:cNvPr>
          <xdr:cNvSpPr txBox="1"/>
        </xdr:nvSpPr>
        <xdr:spPr>
          <a:xfrm>
            <a:off x="17924080" y="152823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groengekleurde velden zijn invulvelden voor </a:t>
            </a:r>
            <a:r>
              <a:rPr lang="nl-NL" sz="1100" b="1" i="0" u="sng" strike="noStrike">
                <a:solidFill>
                  <a:schemeClr val="dk1"/>
                </a:solidFill>
                <a:effectLst/>
                <a:latin typeface="+mn-lt"/>
                <a:ea typeface="+mn-ea"/>
                <a:cs typeface="+mn-cs"/>
              </a:rPr>
              <a:t>opmerkingen</a:t>
            </a:r>
            <a:endParaRPr lang="nl-NL" sz="1100" b="1"/>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95250</xdr:colOff>
      <xdr:row>0</xdr:row>
      <xdr:rowOff>42333</xdr:rowOff>
    </xdr:from>
    <xdr:to>
      <xdr:col>12</xdr:col>
      <xdr:colOff>31749</xdr:colOff>
      <xdr:row>6</xdr:row>
      <xdr:rowOff>300566</xdr:rowOff>
    </xdr:to>
    <xdr:grpSp>
      <xdr:nvGrpSpPr>
        <xdr:cNvPr id="4" name="Groep 3">
          <a:extLst>
            <a:ext uri="{FF2B5EF4-FFF2-40B4-BE49-F238E27FC236}">
              <a16:creationId xmlns:a16="http://schemas.microsoft.com/office/drawing/2014/main" id="{E526D5D2-2B03-452D-B684-B35A2F18D30F}"/>
            </a:ext>
          </a:extLst>
        </xdr:cNvPr>
        <xdr:cNvGrpSpPr/>
      </xdr:nvGrpSpPr>
      <xdr:grpSpPr>
        <a:xfrm>
          <a:off x="16996833" y="42333"/>
          <a:ext cx="3365499" cy="2427816"/>
          <a:chOff x="17060333" y="74083"/>
          <a:chExt cx="3365499" cy="2427816"/>
        </a:xfrm>
      </xdr:grpSpPr>
      <xdr:sp macro="" textlink="">
        <xdr:nvSpPr>
          <xdr:cNvPr id="5" name="Rechthoek 4">
            <a:extLst>
              <a:ext uri="{FF2B5EF4-FFF2-40B4-BE49-F238E27FC236}">
                <a16:creationId xmlns:a16="http://schemas.microsoft.com/office/drawing/2014/main" id="{FB273396-8027-3B98-4E4A-EFC2926182D8}"/>
              </a:ext>
            </a:extLst>
          </xdr:cNvPr>
          <xdr:cNvSpPr/>
        </xdr:nvSpPr>
        <xdr:spPr>
          <a:xfrm>
            <a:off x="17060333" y="116417"/>
            <a:ext cx="825500" cy="64558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6" name="Tekstvak 5">
            <a:extLst>
              <a:ext uri="{FF2B5EF4-FFF2-40B4-BE49-F238E27FC236}">
                <a16:creationId xmlns:a16="http://schemas.microsoft.com/office/drawing/2014/main" id="{EB7EDD01-BED5-A6A0-2669-020A53082030}"/>
              </a:ext>
            </a:extLst>
          </xdr:cNvPr>
          <xdr:cNvSpPr txBox="1"/>
        </xdr:nvSpPr>
        <xdr:spPr>
          <a:xfrm>
            <a:off x="17906999" y="74083"/>
            <a:ext cx="2518833" cy="7725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geelgekleurde velden zijn invulvelden</a:t>
            </a:r>
            <a:r>
              <a:rPr lang="nl-NL"/>
              <a:t> </a:t>
            </a:r>
            <a:endParaRPr lang="nl-NL" sz="1100"/>
          </a:p>
        </xdr:txBody>
      </xdr:sp>
      <xdr:sp macro="" textlink="">
        <xdr:nvSpPr>
          <xdr:cNvPr id="7" name="Rechthoek 6">
            <a:extLst>
              <a:ext uri="{FF2B5EF4-FFF2-40B4-BE49-F238E27FC236}">
                <a16:creationId xmlns:a16="http://schemas.microsoft.com/office/drawing/2014/main" id="{556D8DC2-A1FE-33D3-036A-966E6EEE3013}"/>
              </a:ext>
            </a:extLst>
          </xdr:cNvPr>
          <xdr:cNvSpPr/>
        </xdr:nvSpPr>
        <xdr:spPr>
          <a:xfrm>
            <a:off x="17070916" y="857249"/>
            <a:ext cx="817327" cy="645583"/>
          </a:xfrm>
          <a:prstGeom prst="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8" name="Tekstvak 7">
            <a:extLst>
              <a:ext uri="{FF2B5EF4-FFF2-40B4-BE49-F238E27FC236}">
                <a16:creationId xmlns:a16="http://schemas.microsoft.com/office/drawing/2014/main" id="{2C33E223-72A9-2C7A-A7E9-7B7112077D5C}"/>
              </a:ext>
            </a:extLst>
          </xdr:cNvPr>
          <xdr:cNvSpPr txBox="1"/>
        </xdr:nvSpPr>
        <xdr:spPr>
          <a:xfrm>
            <a:off x="17919846" y="77258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grijsgekeurde velden zijn</a:t>
            </a:r>
            <a:r>
              <a:rPr lang="nl-NL" sz="1100" b="1" i="0" u="none" strike="noStrike" baseline="0">
                <a:solidFill>
                  <a:schemeClr val="dk1"/>
                </a:solidFill>
                <a:effectLst/>
                <a:latin typeface="+mn-lt"/>
                <a:ea typeface="+mn-ea"/>
                <a:cs typeface="+mn-cs"/>
              </a:rPr>
              <a:t> </a:t>
            </a:r>
            <a:r>
              <a:rPr lang="nl-NL" sz="1100" b="1" i="0" u="sng" strike="noStrike" baseline="0">
                <a:solidFill>
                  <a:schemeClr val="dk1"/>
                </a:solidFill>
                <a:effectLst/>
                <a:latin typeface="+mn-lt"/>
                <a:ea typeface="+mn-ea"/>
                <a:cs typeface="+mn-cs"/>
              </a:rPr>
              <a:t>geen</a:t>
            </a:r>
            <a:r>
              <a:rPr lang="nl-NL" sz="1100" b="1" i="0" u="none" strike="noStrike">
                <a:solidFill>
                  <a:schemeClr val="dk1"/>
                </a:solidFill>
                <a:effectLst/>
                <a:latin typeface="+mn-lt"/>
                <a:ea typeface="+mn-ea"/>
                <a:cs typeface="+mn-cs"/>
              </a:rPr>
              <a:t> invulvelden.</a:t>
            </a:r>
            <a:r>
              <a:rPr lang="nl-NL" sz="1100" b="1" i="0" u="none" strike="noStrike" baseline="0">
                <a:solidFill>
                  <a:schemeClr val="dk1"/>
                </a:solidFill>
                <a:effectLst/>
                <a:latin typeface="+mn-lt"/>
                <a:ea typeface="+mn-ea"/>
                <a:cs typeface="+mn-cs"/>
              </a:rPr>
              <a:t> Dit kan verschillen per deelnemersoort</a:t>
            </a:r>
            <a:endParaRPr lang="nl-NL" sz="1100" b="1"/>
          </a:p>
        </xdr:txBody>
      </xdr:sp>
      <xdr:sp macro="" textlink="">
        <xdr:nvSpPr>
          <xdr:cNvPr id="9" name="Rechthoek 8">
            <a:extLst>
              <a:ext uri="{FF2B5EF4-FFF2-40B4-BE49-F238E27FC236}">
                <a16:creationId xmlns:a16="http://schemas.microsoft.com/office/drawing/2014/main" id="{CD980402-675E-DC36-7F26-E50B4554E522}"/>
              </a:ext>
            </a:extLst>
          </xdr:cNvPr>
          <xdr:cNvSpPr/>
        </xdr:nvSpPr>
        <xdr:spPr>
          <a:xfrm>
            <a:off x="17075150" y="1612899"/>
            <a:ext cx="817327" cy="645583"/>
          </a:xfrm>
          <a:prstGeom prst="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0" name="Tekstvak 9">
            <a:extLst>
              <a:ext uri="{FF2B5EF4-FFF2-40B4-BE49-F238E27FC236}">
                <a16:creationId xmlns:a16="http://schemas.microsoft.com/office/drawing/2014/main" id="{18228FEC-4EA4-42AA-493C-F4B36CC744DD}"/>
              </a:ext>
            </a:extLst>
          </xdr:cNvPr>
          <xdr:cNvSpPr txBox="1"/>
        </xdr:nvSpPr>
        <xdr:spPr>
          <a:xfrm>
            <a:off x="17924080" y="152823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groengekleurde velden zijn invulvelden voor </a:t>
            </a:r>
            <a:r>
              <a:rPr lang="nl-NL" sz="1100" b="1" i="0" u="sng" strike="noStrike">
                <a:solidFill>
                  <a:schemeClr val="dk1"/>
                </a:solidFill>
                <a:effectLst/>
                <a:latin typeface="+mn-lt"/>
                <a:ea typeface="+mn-ea"/>
                <a:cs typeface="+mn-cs"/>
              </a:rPr>
              <a:t>opmerkingen</a:t>
            </a:r>
            <a:endParaRPr lang="nl-NL" sz="1100" b="1"/>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95250</xdr:colOff>
      <xdr:row>0</xdr:row>
      <xdr:rowOff>42333</xdr:rowOff>
    </xdr:from>
    <xdr:to>
      <xdr:col>12</xdr:col>
      <xdr:colOff>31749</xdr:colOff>
      <xdr:row>6</xdr:row>
      <xdr:rowOff>300566</xdr:rowOff>
    </xdr:to>
    <xdr:grpSp>
      <xdr:nvGrpSpPr>
        <xdr:cNvPr id="4" name="Groep 3">
          <a:extLst>
            <a:ext uri="{FF2B5EF4-FFF2-40B4-BE49-F238E27FC236}">
              <a16:creationId xmlns:a16="http://schemas.microsoft.com/office/drawing/2014/main" id="{EBC416D7-7D30-42FD-B3B1-F984DF90F5BE}"/>
            </a:ext>
          </a:extLst>
        </xdr:cNvPr>
        <xdr:cNvGrpSpPr/>
      </xdr:nvGrpSpPr>
      <xdr:grpSpPr>
        <a:xfrm>
          <a:off x="16996833" y="42333"/>
          <a:ext cx="3365499" cy="2427816"/>
          <a:chOff x="17060333" y="74083"/>
          <a:chExt cx="3365499" cy="2427816"/>
        </a:xfrm>
      </xdr:grpSpPr>
      <xdr:sp macro="" textlink="">
        <xdr:nvSpPr>
          <xdr:cNvPr id="5" name="Rechthoek 4">
            <a:extLst>
              <a:ext uri="{FF2B5EF4-FFF2-40B4-BE49-F238E27FC236}">
                <a16:creationId xmlns:a16="http://schemas.microsoft.com/office/drawing/2014/main" id="{A0E742CF-9447-7C6E-BD0B-1EE55226D288}"/>
              </a:ext>
            </a:extLst>
          </xdr:cNvPr>
          <xdr:cNvSpPr/>
        </xdr:nvSpPr>
        <xdr:spPr>
          <a:xfrm>
            <a:off x="17060333" y="116417"/>
            <a:ext cx="825500" cy="64558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6" name="Tekstvak 5">
            <a:extLst>
              <a:ext uri="{FF2B5EF4-FFF2-40B4-BE49-F238E27FC236}">
                <a16:creationId xmlns:a16="http://schemas.microsoft.com/office/drawing/2014/main" id="{2DFDFE24-3E71-1625-F915-73730808654E}"/>
              </a:ext>
            </a:extLst>
          </xdr:cNvPr>
          <xdr:cNvSpPr txBox="1"/>
        </xdr:nvSpPr>
        <xdr:spPr>
          <a:xfrm>
            <a:off x="17906999" y="74083"/>
            <a:ext cx="2518833" cy="7725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geelgekleurde velden zijn invulvelden</a:t>
            </a:r>
            <a:r>
              <a:rPr lang="nl-NL"/>
              <a:t> </a:t>
            </a:r>
            <a:endParaRPr lang="nl-NL" sz="1100"/>
          </a:p>
        </xdr:txBody>
      </xdr:sp>
      <xdr:sp macro="" textlink="">
        <xdr:nvSpPr>
          <xdr:cNvPr id="7" name="Rechthoek 6">
            <a:extLst>
              <a:ext uri="{FF2B5EF4-FFF2-40B4-BE49-F238E27FC236}">
                <a16:creationId xmlns:a16="http://schemas.microsoft.com/office/drawing/2014/main" id="{BFF2DEFC-3F48-198B-CF83-3F158E65365D}"/>
              </a:ext>
            </a:extLst>
          </xdr:cNvPr>
          <xdr:cNvSpPr/>
        </xdr:nvSpPr>
        <xdr:spPr>
          <a:xfrm>
            <a:off x="17070916" y="857249"/>
            <a:ext cx="817327" cy="645583"/>
          </a:xfrm>
          <a:prstGeom prst="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8" name="Tekstvak 7">
            <a:extLst>
              <a:ext uri="{FF2B5EF4-FFF2-40B4-BE49-F238E27FC236}">
                <a16:creationId xmlns:a16="http://schemas.microsoft.com/office/drawing/2014/main" id="{0FB3F97F-74AE-BB9D-5BAD-81933A68B3A0}"/>
              </a:ext>
            </a:extLst>
          </xdr:cNvPr>
          <xdr:cNvSpPr txBox="1"/>
        </xdr:nvSpPr>
        <xdr:spPr>
          <a:xfrm>
            <a:off x="17919846" y="77258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grijsgekeurde velden zijn</a:t>
            </a:r>
            <a:r>
              <a:rPr lang="nl-NL" sz="1100" b="1" i="0" u="none" strike="noStrike" baseline="0">
                <a:solidFill>
                  <a:schemeClr val="dk1"/>
                </a:solidFill>
                <a:effectLst/>
                <a:latin typeface="+mn-lt"/>
                <a:ea typeface="+mn-ea"/>
                <a:cs typeface="+mn-cs"/>
              </a:rPr>
              <a:t> </a:t>
            </a:r>
            <a:r>
              <a:rPr lang="nl-NL" sz="1100" b="1" i="0" u="sng" strike="noStrike" baseline="0">
                <a:solidFill>
                  <a:schemeClr val="dk1"/>
                </a:solidFill>
                <a:effectLst/>
                <a:latin typeface="+mn-lt"/>
                <a:ea typeface="+mn-ea"/>
                <a:cs typeface="+mn-cs"/>
              </a:rPr>
              <a:t>geen</a:t>
            </a:r>
            <a:r>
              <a:rPr lang="nl-NL" sz="1100" b="1" i="0" u="none" strike="noStrike">
                <a:solidFill>
                  <a:schemeClr val="dk1"/>
                </a:solidFill>
                <a:effectLst/>
                <a:latin typeface="+mn-lt"/>
                <a:ea typeface="+mn-ea"/>
                <a:cs typeface="+mn-cs"/>
              </a:rPr>
              <a:t> invulvelden.</a:t>
            </a:r>
            <a:r>
              <a:rPr lang="nl-NL" sz="1100" b="1" i="0" u="none" strike="noStrike" baseline="0">
                <a:solidFill>
                  <a:schemeClr val="dk1"/>
                </a:solidFill>
                <a:effectLst/>
                <a:latin typeface="+mn-lt"/>
                <a:ea typeface="+mn-ea"/>
                <a:cs typeface="+mn-cs"/>
              </a:rPr>
              <a:t> Dit kan verschillen per deelnemersoort</a:t>
            </a:r>
            <a:endParaRPr lang="nl-NL" sz="1100" b="1"/>
          </a:p>
        </xdr:txBody>
      </xdr:sp>
      <xdr:sp macro="" textlink="">
        <xdr:nvSpPr>
          <xdr:cNvPr id="9" name="Rechthoek 8">
            <a:extLst>
              <a:ext uri="{FF2B5EF4-FFF2-40B4-BE49-F238E27FC236}">
                <a16:creationId xmlns:a16="http://schemas.microsoft.com/office/drawing/2014/main" id="{E8CE354B-3C3B-F380-89F9-3D591FD6B96D}"/>
              </a:ext>
            </a:extLst>
          </xdr:cNvPr>
          <xdr:cNvSpPr/>
        </xdr:nvSpPr>
        <xdr:spPr>
          <a:xfrm>
            <a:off x="17075150" y="1612899"/>
            <a:ext cx="817327" cy="645583"/>
          </a:xfrm>
          <a:prstGeom prst="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0" name="Tekstvak 9">
            <a:extLst>
              <a:ext uri="{FF2B5EF4-FFF2-40B4-BE49-F238E27FC236}">
                <a16:creationId xmlns:a16="http://schemas.microsoft.com/office/drawing/2014/main" id="{93BE1354-B38C-BAFA-E93E-E8FBC231A559}"/>
              </a:ext>
            </a:extLst>
          </xdr:cNvPr>
          <xdr:cNvSpPr txBox="1"/>
        </xdr:nvSpPr>
        <xdr:spPr>
          <a:xfrm>
            <a:off x="17924080" y="152823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groengekleurde velden zijn invulvelden voor </a:t>
            </a:r>
            <a:r>
              <a:rPr lang="nl-NL" sz="1100" b="1" i="0" u="sng" strike="noStrike">
                <a:solidFill>
                  <a:schemeClr val="dk1"/>
                </a:solidFill>
                <a:effectLst/>
                <a:latin typeface="+mn-lt"/>
                <a:ea typeface="+mn-ea"/>
                <a:cs typeface="+mn-cs"/>
              </a:rPr>
              <a:t>opmerkingen</a:t>
            </a:r>
            <a:endParaRPr lang="nl-NL" sz="1100" b="1"/>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95250</xdr:colOff>
      <xdr:row>0</xdr:row>
      <xdr:rowOff>63499</xdr:rowOff>
    </xdr:from>
    <xdr:to>
      <xdr:col>12</xdr:col>
      <xdr:colOff>31749</xdr:colOff>
      <xdr:row>7</xdr:row>
      <xdr:rowOff>4232</xdr:rowOff>
    </xdr:to>
    <xdr:grpSp>
      <xdr:nvGrpSpPr>
        <xdr:cNvPr id="4" name="Groep 3">
          <a:extLst>
            <a:ext uri="{FF2B5EF4-FFF2-40B4-BE49-F238E27FC236}">
              <a16:creationId xmlns:a16="http://schemas.microsoft.com/office/drawing/2014/main" id="{7BA30406-C0E1-4CF6-A438-B89152F4142F}"/>
            </a:ext>
          </a:extLst>
        </xdr:cNvPr>
        <xdr:cNvGrpSpPr/>
      </xdr:nvGrpSpPr>
      <xdr:grpSpPr>
        <a:xfrm>
          <a:off x="16996833" y="63499"/>
          <a:ext cx="3365499" cy="2427816"/>
          <a:chOff x="17060333" y="74083"/>
          <a:chExt cx="3365499" cy="2427816"/>
        </a:xfrm>
      </xdr:grpSpPr>
      <xdr:sp macro="" textlink="">
        <xdr:nvSpPr>
          <xdr:cNvPr id="5" name="Rechthoek 4">
            <a:extLst>
              <a:ext uri="{FF2B5EF4-FFF2-40B4-BE49-F238E27FC236}">
                <a16:creationId xmlns:a16="http://schemas.microsoft.com/office/drawing/2014/main" id="{9C67457A-2FDF-6688-593B-DAD9E7A0A9B9}"/>
              </a:ext>
            </a:extLst>
          </xdr:cNvPr>
          <xdr:cNvSpPr/>
        </xdr:nvSpPr>
        <xdr:spPr>
          <a:xfrm>
            <a:off x="17060333" y="116417"/>
            <a:ext cx="825500" cy="64558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6" name="Tekstvak 5">
            <a:extLst>
              <a:ext uri="{FF2B5EF4-FFF2-40B4-BE49-F238E27FC236}">
                <a16:creationId xmlns:a16="http://schemas.microsoft.com/office/drawing/2014/main" id="{7A6D65CD-112F-19D7-AF6D-675482067A05}"/>
              </a:ext>
            </a:extLst>
          </xdr:cNvPr>
          <xdr:cNvSpPr txBox="1"/>
        </xdr:nvSpPr>
        <xdr:spPr>
          <a:xfrm>
            <a:off x="17906999" y="74083"/>
            <a:ext cx="2518833" cy="7725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geelgekleurde velden zijn invulvelden</a:t>
            </a:r>
            <a:r>
              <a:rPr lang="nl-NL"/>
              <a:t> </a:t>
            </a:r>
            <a:endParaRPr lang="nl-NL" sz="1100"/>
          </a:p>
        </xdr:txBody>
      </xdr:sp>
      <xdr:sp macro="" textlink="">
        <xdr:nvSpPr>
          <xdr:cNvPr id="7" name="Rechthoek 6">
            <a:extLst>
              <a:ext uri="{FF2B5EF4-FFF2-40B4-BE49-F238E27FC236}">
                <a16:creationId xmlns:a16="http://schemas.microsoft.com/office/drawing/2014/main" id="{B074E886-26B1-CD03-4ED2-3F03D066E083}"/>
              </a:ext>
            </a:extLst>
          </xdr:cNvPr>
          <xdr:cNvSpPr/>
        </xdr:nvSpPr>
        <xdr:spPr>
          <a:xfrm>
            <a:off x="17070916" y="857249"/>
            <a:ext cx="817327" cy="645583"/>
          </a:xfrm>
          <a:prstGeom prst="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8" name="Tekstvak 7">
            <a:extLst>
              <a:ext uri="{FF2B5EF4-FFF2-40B4-BE49-F238E27FC236}">
                <a16:creationId xmlns:a16="http://schemas.microsoft.com/office/drawing/2014/main" id="{0898D9B1-D187-49E7-D3C9-EF8627008318}"/>
              </a:ext>
            </a:extLst>
          </xdr:cNvPr>
          <xdr:cNvSpPr txBox="1"/>
        </xdr:nvSpPr>
        <xdr:spPr>
          <a:xfrm>
            <a:off x="17919846" y="77258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grijsgekeurde velden zijn</a:t>
            </a:r>
            <a:r>
              <a:rPr lang="nl-NL" sz="1100" b="1" i="0" u="none" strike="noStrike" baseline="0">
                <a:solidFill>
                  <a:schemeClr val="dk1"/>
                </a:solidFill>
                <a:effectLst/>
                <a:latin typeface="+mn-lt"/>
                <a:ea typeface="+mn-ea"/>
                <a:cs typeface="+mn-cs"/>
              </a:rPr>
              <a:t> </a:t>
            </a:r>
            <a:r>
              <a:rPr lang="nl-NL" sz="1100" b="1" i="0" u="sng" strike="noStrike" baseline="0">
                <a:solidFill>
                  <a:schemeClr val="dk1"/>
                </a:solidFill>
                <a:effectLst/>
                <a:latin typeface="+mn-lt"/>
                <a:ea typeface="+mn-ea"/>
                <a:cs typeface="+mn-cs"/>
              </a:rPr>
              <a:t>geen</a:t>
            </a:r>
            <a:r>
              <a:rPr lang="nl-NL" sz="1100" b="1" i="0" u="none" strike="noStrike">
                <a:solidFill>
                  <a:schemeClr val="dk1"/>
                </a:solidFill>
                <a:effectLst/>
                <a:latin typeface="+mn-lt"/>
                <a:ea typeface="+mn-ea"/>
                <a:cs typeface="+mn-cs"/>
              </a:rPr>
              <a:t> invulvelden.</a:t>
            </a:r>
            <a:r>
              <a:rPr lang="nl-NL" sz="1100" b="1" i="0" u="none" strike="noStrike" baseline="0">
                <a:solidFill>
                  <a:schemeClr val="dk1"/>
                </a:solidFill>
                <a:effectLst/>
                <a:latin typeface="+mn-lt"/>
                <a:ea typeface="+mn-ea"/>
                <a:cs typeface="+mn-cs"/>
              </a:rPr>
              <a:t> Dit kan verschillen per deelnemersoort</a:t>
            </a:r>
            <a:endParaRPr lang="nl-NL" sz="1100" b="1"/>
          </a:p>
        </xdr:txBody>
      </xdr:sp>
      <xdr:sp macro="" textlink="">
        <xdr:nvSpPr>
          <xdr:cNvPr id="9" name="Rechthoek 8">
            <a:extLst>
              <a:ext uri="{FF2B5EF4-FFF2-40B4-BE49-F238E27FC236}">
                <a16:creationId xmlns:a16="http://schemas.microsoft.com/office/drawing/2014/main" id="{18530087-1823-EFF4-2DC6-592989C5D7EA}"/>
              </a:ext>
            </a:extLst>
          </xdr:cNvPr>
          <xdr:cNvSpPr/>
        </xdr:nvSpPr>
        <xdr:spPr>
          <a:xfrm>
            <a:off x="17075150" y="1612899"/>
            <a:ext cx="817327" cy="645583"/>
          </a:xfrm>
          <a:prstGeom prst="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0" name="Tekstvak 9">
            <a:extLst>
              <a:ext uri="{FF2B5EF4-FFF2-40B4-BE49-F238E27FC236}">
                <a16:creationId xmlns:a16="http://schemas.microsoft.com/office/drawing/2014/main" id="{59CB7AC9-8B74-EDF6-8AF7-20F2BD3FF62E}"/>
              </a:ext>
            </a:extLst>
          </xdr:cNvPr>
          <xdr:cNvSpPr txBox="1"/>
        </xdr:nvSpPr>
        <xdr:spPr>
          <a:xfrm>
            <a:off x="17924080" y="152823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groengekleurde velden zijn invulvelden voor </a:t>
            </a:r>
            <a:r>
              <a:rPr lang="nl-NL" sz="1100" b="1" i="0" u="sng" strike="noStrike">
                <a:solidFill>
                  <a:schemeClr val="dk1"/>
                </a:solidFill>
                <a:effectLst/>
                <a:latin typeface="+mn-lt"/>
                <a:ea typeface="+mn-ea"/>
                <a:cs typeface="+mn-cs"/>
              </a:rPr>
              <a:t>opmerkingen</a:t>
            </a:r>
            <a:endParaRPr lang="nl-NL" sz="1100" b="1"/>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105833</xdr:colOff>
      <xdr:row>0</xdr:row>
      <xdr:rowOff>63499</xdr:rowOff>
    </xdr:from>
    <xdr:to>
      <xdr:col>12</xdr:col>
      <xdr:colOff>42332</xdr:colOff>
      <xdr:row>7</xdr:row>
      <xdr:rowOff>4232</xdr:rowOff>
    </xdr:to>
    <xdr:grpSp>
      <xdr:nvGrpSpPr>
        <xdr:cNvPr id="4" name="Groep 3">
          <a:extLst>
            <a:ext uri="{FF2B5EF4-FFF2-40B4-BE49-F238E27FC236}">
              <a16:creationId xmlns:a16="http://schemas.microsoft.com/office/drawing/2014/main" id="{1EFA6409-BC1E-4B0E-ACA6-DBC8E57FF94B}"/>
            </a:ext>
          </a:extLst>
        </xdr:cNvPr>
        <xdr:cNvGrpSpPr/>
      </xdr:nvGrpSpPr>
      <xdr:grpSpPr>
        <a:xfrm>
          <a:off x="17007416" y="63499"/>
          <a:ext cx="3365499" cy="2427816"/>
          <a:chOff x="17060333" y="74083"/>
          <a:chExt cx="3365499" cy="2427816"/>
        </a:xfrm>
      </xdr:grpSpPr>
      <xdr:sp macro="" textlink="">
        <xdr:nvSpPr>
          <xdr:cNvPr id="5" name="Rechthoek 4">
            <a:extLst>
              <a:ext uri="{FF2B5EF4-FFF2-40B4-BE49-F238E27FC236}">
                <a16:creationId xmlns:a16="http://schemas.microsoft.com/office/drawing/2014/main" id="{935785BF-B6BB-3B4B-BECE-B24F25CA7293}"/>
              </a:ext>
            </a:extLst>
          </xdr:cNvPr>
          <xdr:cNvSpPr/>
        </xdr:nvSpPr>
        <xdr:spPr>
          <a:xfrm>
            <a:off x="17060333" y="116417"/>
            <a:ext cx="825500" cy="64558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6" name="Tekstvak 5">
            <a:extLst>
              <a:ext uri="{FF2B5EF4-FFF2-40B4-BE49-F238E27FC236}">
                <a16:creationId xmlns:a16="http://schemas.microsoft.com/office/drawing/2014/main" id="{9A7954E8-8E42-E74F-0D93-483A1E16445A}"/>
              </a:ext>
            </a:extLst>
          </xdr:cNvPr>
          <xdr:cNvSpPr txBox="1"/>
        </xdr:nvSpPr>
        <xdr:spPr>
          <a:xfrm>
            <a:off x="17906999" y="74083"/>
            <a:ext cx="2518833" cy="7725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geelgekleurde velden zijn invulvelden</a:t>
            </a:r>
            <a:r>
              <a:rPr lang="nl-NL"/>
              <a:t> </a:t>
            </a:r>
            <a:endParaRPr lang="nl-NL" sz="1100"/>
          </a:p>
        </xdr:txBody>
      </xdr:sp>
      <xdr:sp macro="" textlink="">
        <xdr:nvSpPr>
          <xdr:cNvPr id="7" name="Rechthoek 6">
            <a:extLst>
              <a:ext uri="{FF2B5EF4-FFF2-40B4-BE49-F238E27FC236}">
                <a16:creationId xmlns:a16="http://schemas.microsoft.com/office/drawing/2014/main" id="{505F0E4A-36E9-D0E3-4950-7DE1D7208C1E}"/>
              </a:ext>
            </a:extLst>
          </xdr:cNvPr>
          <xdr:cNvSpPr/>
        </xdr:nvSpPr>
        <xdr:spPr>
          <a:xfrm>
            <a:off x="17070916" y="857249"/>
            <a:ext cx="817327" cy="645583"/>
          </a:xfrm>
          <a:prstGeom prst="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8" name="Tekstvak 7">
            <a:extLst>
              <a:ext uri="{FF2B5EF4-FFF2-40B4-BE49-F238E27FC236}">
                <a16:creationId xmlns:a16="http://schemas.microsoft.com/office/drawing/2014/main" id="{6A25711E-D05D-98C1-BB1A-FC3FE8E8614D}"/>
              </a:ext>
            </a:extLst>
          </xdr:cNvPr>
          <xdr:cNvSpPr txBox="1"/>
        </xdr:nvSpPr>
        <xdr:spPr>
          <a:xfrm>
            <a:off x="17919846" y="77258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grijsgekeurde velden zijn</a:t>
            </a:r>
            <a:r>
              <a:rPr lang="nl-NL" sz="1100" b="1" i="0" u="none" strike="noStrike" baseline="0">
                <a:solidFill>
                  <a:schemeClr val="dk1"/>
                </a:solidFill>
                <a:effectLst/>
                <a:latin typeface="+mn-lt"/>
                <a:ea typeface="+mn-ea"/>
                <a:cs typeface="+mn-cs"/>
              </a:rPr>
              <a:t> </a:t>
            </a:r>
            <a:r>
              <a:rPr lang="nl-NL" sz="1100" b="1" i="0" u="sng" strike="noStrike" baseline="0">
                <a:solidFill>
                  <a:schemeClr val="dk1"/>
                </a:solidFill>
                <a:effectLst/>
                <a:latin typeface="+mn-lt"/>
                <a:ea typeface="+mn-ea"/>
                <a:cs typeface="+mn-cs"/>
              </a:rPr>
              <a:t>geen</a:t>
            </a:r>
            <a:r>
              <a:rPr lang="nl-NL" sz="1100" b="1" i="0" u="none" strike="noStrike">
                <a:solidFill>
                  <a:schemeClr val="dk1"/>
                </a:solidFill>
                <a:effectLst/>
                <a:latin typeface="+mn-lt"/>
                <a:ea typeface="+mn-ea"/>
                <a:cs typeface="+mn-cs"/>
              </a:rPr>
              <a:t> invulvelden.</a:t>
            </a:r>
            <a:r>
              <a:rPr lang="nl-NL" sz="1100" b="1" i="0" u="none" strike="noStrike" baseline="0">
                <a:solidFill>
                  <a:schemeClr val="dk1"/>
                </a:solidFill>
                <a:effectLst/>
                <a:latin typeface="+mn-lt"/>
                <a:ea typeface="+mn-ea"/>
                <a:cs typeface="+mn-cs"/>
              </a:rPr>
              <a:t> Dit kan verschillen per deelnemersoort</a:t>
            </a:r>
            <a:endParaRPr lang="nl-NL" sz="1100" b="1"/>
          </a:p>
        </xdr:txBody>
      </xdr:sp>
      <xdr:sp macro="" textlink="">
        <xdr:nvSpPr>
          <xdr:cNvPr id="9" name="Rechthoek 8">
            <a:extLst>
              <a:ext uri="{FF2B5EF4-FFF2-40B4-BE49-F238E27FC236}">
                <a16:creationId xmlns:a16="http://schemas.microsoft.com/office/drawing/2014/main" id="{CB0ED49B-6B71-B8D0-D9EA-9277EE121794}"/>
              </a:ext>
            </a:extLst>
          </xdr:cNvPr>
          <xdr:cNvSpPr/>
        </xdr:nvSpPr>
        <xdr:spPr>
          <a:xfrm>
            <a:off x="17075150" y="1612899"/>
            <a:ext cx="817327" cy="645583"/>
          </a:xfrm>
          <a:prstGeom prst="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0" name="Tekstvak 9">
            <a:extLst>
              <a:ext uri="{FF2B5EF4-FFF2-40B4-BE49-F238E27FC236}">
                <a16:creationId xmlns:a16="http://schemas.microsoft.com/office/drawing/2014/main" id="{21E3721B-563B-995E-FF67-71CC504B59E7}"/>
              </a:ext>
            </a:extLst>
          </xdr:cNvPr>
          <xdr:cNvSpPr txBox="1"/>
        </xdr:nvSpPr>
        <xdr:spPr>
          <a:xfrm>
            <a:off x="17924080" y="152823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groengekleurde velden zijn invulvelden voor </a:t>
            </a:r>
            <a:r>
              <a:rPr lang="nl-NL" sz="1100" b="1" i="0" u="sng" strike="noStrike">
                <a:solidFill>
                  <a:schemeClr val="dk1"/>
                </a:solidFill>
                <a:effectLst/>
                <a:latin typeface="+mn-lt"/>
                <a:ea typeface="+mn-ea"/>
                <a:cs typeface="+mn-cs"/>
              </a:rPr>
              <a:t>opmerkingen</a:t>
            </a:r>
            <a:endParaRPr lang="nl-NL" sz="1100" b="1"/>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105834</xdr:colOff>
      <xdr:row>0</xdr:row>
      <xdr:rowOff>63500</xdr:rowOff>
    </xdr:from>
    <xdr:to>
      <xdr:col>12</xdr:col>
      <xdr:colOff>42333</xdr:colOff>
      <xdr:row>7</xdr:row>
      <xdr:rowOff>4233</xdr:rowOff>
    </xdr:to>
    <xdr:grpSp>
      <xdr:nvGrpSpPr>
        <xdr:cNvPr id="4" name="Groep 3">
          <a:extLst>
            <a:ext uri="{FF2B5EF4-FFF2-40B4-BE49-F238E27FC236}">
              <a16:creationId xmlns:a16="http://schemas.microsoft.com/office/drawing/2014/main" id="{E0A74660-1F6D-4CCB-AADD-261639066A59}"/>
            </a:ext>
          </a:extLst>
        </xdr:cNvPr>
        <xdr:cNvGrpSpPr/>
      </xdr:nvGrpSpPr>
      <xdr:grpSpPr>
        <a:xfrm>
          <a:off x="17007417" y="63500"/>
          <a:ext cx="3365499" cy="2427816"/>
          <a:chOff x="17060333" y="74083"/>
          <a:chExt cx="3365499" cy="2427816"/>
        </a:xfrm>
      </xdr:grpSpPr>
      <xdr:sp macro="" textlink="">
        <xdr:nvSpPr>
          <xdr:cNvPr id="5" name="Rechthoek 4">
            <a:extLst>
              <a:ext uri="{FF2B5EF4-FFF2-40B4-BE49-F238E27FC236}">
                <a16:creationId xmlns:a16="http://schemas.microsoft.com/office/drawing/2014/main" id="{A30A69EB-846B-3E6B-C9FE-A993CFA2CC47}"/>
              </a:ext>
            </a:extLst>
          </xdr:cNvPr>
          <xdr:cNvSpPr/>
        </xdr:nvSpPr>
        <xdr:spPr>
          <a:xfrm>
            <a:off x="17060333" y="116417"/>
            <a:ext cx="825500" cy="64558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6" name="Tekstvak 5">
            <a:extLst>
              <a:ext uri="{FF2B5EF4-FFF2-40B4-BE49-F238E27FC236}">
                <a16:creationId xmlns:a16="http://schemas.microsoft.com/office/drawing/2014/main" id="{F6AF5B0E-E215-60F3-29E8-664DFF371B83}"/>
              </a:ext>
            </a:extLst>
          </xdr:cNvPr>
          <xdr:cNvSpPr txBox="1"/>
        </xdr:nvSpPr>
        <xdr:spPr>
          <a:xfrm>
            <a:off x="17906999" y="74083"/>
            <a:ext cx="2518833" cy="7725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geelgekleurde velden zijn invulvelden</a:t>
            </a:r>
            <a:r>
              <a:rPr lang="nl-NL"/>
              <a:t> </a:t>
            </a:r>
            <a:endParaRPr lang="nl-NL" sz="1100"/>
          </a:p>
        </xdr:txBody>
      </xdr:sp>
      <xdr:sp macro="" textlink="">
        <xdr:nvSpPr>
          <xdr:cNvPr id="7" name="Rechthoek 6">
            <a:extLst>
              <a:ext uri="{FF2B5EF4-FFF2-40B4-BE49-F238E27FC236}">
                <a16:creationId xmlns:a16="http://schemas.microsoft.com/office/drawing/2014/main" id="{66000F1D-2E5E-189A-0A5D-0AA4B337C5A3}"/>
              </a:ext>
            </a:extLst>
          </xdr:cNvPr>
          <xdr:cNvSpPr/>
        </xdr:nvSpPr>
        <xdr:spPr>
          <a:xfrm>
            <a:off x="17070916" y="857249"/>
            <a:ext cx="817327" cy="645583"/>
          </a:xfrm>
          <a:prstGeom prst="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8" name="Tekstvak 7">
            <a:extLst>
              <a:ext uri="{FF2B5EF4-FFF2-40B4-BE49-F238E27FC236}">
                <a16:creationId xmlns:a16="http://schemas.microsoft.com/office/drawing/2014/main" id="{84FBB4D9-BF05-ED4F-C944-7E3C235AD458}"/>
              </a:ext>
            </a:extLst>
          </xdr:cNvPr>
          <xdr:cNvSpPr txBox="1"/>
        </xdr:nvSpPr>
        <xdr:spPr>
          <a:xfrm>
            <a:off x="17919846" y="77258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grijsgekeurde velden zijn</a:t>
            </a:r>
            <a:r>
              <a:rPr lang="nl-NL" sz="1100" b="1" i="0" u="none" strike="noStrike" baseline="0">
                <a:solidFill>
                  <a:schemeClr val="dk1"/>
                </a:solidFill>
                <a:effectLst/>
                <a:latin typeface="+mn-lt"/>
                <a:ea typeface="+mn-ea"/>
                <a:cs typeface="+mn-cs"/>
              </a:rPr>
              <a:t> </a:t>
            </a:r>
            <a:r>
              <a:rPr lang="nl-NL" sz="1100" b="1" i="0" u="sng" strike="noStrike" baseline="0">
                <a:solidFill>
                  <a:schemeClr val="dk1"/>
                </a:solidFill>
                <a:effectLst/>
                <a:latin typeface="+mn-lt"/>
                <a:ea typeface="+mn-ea"/>
                <a:cs typeface="+mn-cs"/>
              </a:rPr>
              <a:t>geen</a:t>
            </a:r>
            <a:r>
              <a:rPr lang="nl-NL" sz="1100" b="1" i="0" u="none" strike="noStrike">
                <a:solidFill>
                  <a:schemeClr val="dk1"/>
                </a:solidFill>
                <a:effectLst/>
                <a:latin typeface="+mn-lt"/>
                <a:ea typeface="+mn-ea"/>
                <a:cs typeface="+mn-cs"/>
              </a:rPr>
              <a:t> invulvelden.</a:t>
            </a:r>
            <a:r>
              <a:rPr lang="nl-NL" sz="1100" b="1" i="0" u="none" strike="noStrike" baseline="0">
                <a:solidFill>
                  <a:schemeClr val="dk1"/>
                </a:solidFill>
                <a:effectLst/>
                <a:latin typeface="+mn-lt"/>
                <a:ea typeface="+mn-ea"/>
                <a:cs typeface="+mn-cs"/>
              </a:rPr>
              <a:t> Dit kan verschillen per deelnemersoort</a:t>
            </a:r>
            <a:endParaRPr lang="nl-NL" sz="1100" b="1"/>
          </a:p>
        </xdr:txBody>
      </xdr:sp>
      <xdr:sp macro="" textlink="">
        <xdr:nvSpPr>
          <xdr:cNvPr id="9" name="Rechthoek 8">
            <a:extLst>
              <a:ext uri="{FF2B5EF4-FFF2-40B4-BE49-F238E27FC236}">
                <a16:creationId xmlns:a16="http://schemas.microsoft.com/office/drawing/2014/main" id="{0970FD3F-80EC-C769-F5A7-5F7AFFFB5187}"/>
              </a:ext>
            </a:extLst>
          </xdr:cNvPr>
          <xdr:cNvSpPr/>
        </xdr:nvSpPr>
        <xdr:spPr>
          <a:xfrm>
            <a:off x="17075150" y="1612899"/>
            <a:ext cx="817327" cy="645583"/>
          </a:xfrm>
          <a:prstGeom prst="rect">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0" name="Tekstvak 9">
            <a:extLst>
              <a:ext uri="{FF2B5EF4-FFF2-40B4-BE49-F238E27FC236}">
                <a16:creationId xmlns:a16="http://schemas.microsoft.com/office/drawing/2014/main" id="{5094B631-7333-4BF5-FD44-B4279AFA98E3}"/>
              </a:ext>
            </a:extLst>
          </xdr:cNvPr>
          <xdr:cNvSpPr txBox="1"/>
        </xdr:nvSpPr>
        <xdr:spPr>
          <a:xfrm>
            <a:off x="17924080" y="1528232"/>
            <a:ext cx="1845734" cy="973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i="0" u="none" strike="noStrike">
                <a:solidFill>
                  <a:schemeClr val="dk1"/>
                </a:solidFill>
                <a:effectLst/>
                <a:latin typeface="+mn-lt"/>
                <a:ea typeface="+mn-ea"/>
                <a:cs typeface="+mn-cs"/>
              </a:rPr>
              <a:t>De groengekleurde velden zijn invulvelden voor </a:t>
            </a:r>
            <a:r>
              <a:rPr lang="nl-NL" sz="1100" b="1" i="0" u="sng" strike="noStrike">
                <a:solidFill>
                  <a:schemeClr val="dk1"/>
                </a:solidFill>
                <a:effectLst/>
                <a:latin typeface="+mn-lt"/>
                <a:ea typeface="+mn-ea"/>
                <a:cs typeface="+mn-cs"/>
              </a:rPr>
              <a:t>opmerkingen</a:t>
            </a:r>
            <a:endParaRPr lang="nl-NL" sz="1100" b="1"/>
          </a:p>
        </xdr:txBody>
      </xdr:sp>
    </xdr:grp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ur-lex.europa.eu/legal-content/NL/TXT/PDF/?uri=CELEX:32014R0702&amp;from=EN" TargetMode="External"/><Relationship Id="rId2" Type="http://schemas.openxmlformats.org/officeDocument/2006/relationships/hyperlink" Target="https://www.rvo.nl/onderwerpen/sbv/o%26amp%3Bo-stalsystemen/vaststelling" TargetMode="External"/><Relationship Id="rId1" Type="http://schemas.openxmlformats.org/officeDocument/2006/relationships/hyperlink" Target="https://www.rvo.nl/onderwerpen/subsidiespelregels/lnv"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rvo.nl/sites/default/files/2015/12/AGVV%20%28Algemene%20Groepsvrijstellingsverordening%29.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rvo.nl/subsidies-regelingen/subsidiespelregels/subsidiespelregels-ministerie/ministerie-van-economische-zaken-en-klimaat/aanvraag-indienen/mkb-toet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rvo.nl/subsidies-regelingen/subsidiespelregels/subsidiespelregels-ministerie/ministerie-van-economische-zaken-en-klimaat/aanvraag-indienen/mkb-toets"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rvo.nl/subsidies-regelingen/subsidiespelregels/subsidiespelregels-ministerie/ministerie-van-economische-zaken-en-klimaat/aanvraag-indienen/mkb-toets"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rvo.nl/subsidies-regelingen/subsidiespelregels/subsidiespelregels-ministerie/ministerie-van-economische-zaken-en-klimaat/aanvraag-indienen/mkb-toets"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rvo.nl/subsidies-regelingen/subsidiespelregels/subsidiespelregels-ministerie/ministerie-van-economische-zaken-en-klimaat/aanvraag-indienen/mkb-toets"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rvo.nl/subsidies-regelingen/subsidiespelregels/subsidiespelregels-ministerie/ministerie-van-economische-zaken-en-klimaat/aanvraag-indienen/mkb-toets"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B8824-00DA-407B-87D6-16BBFD861F4C}">
  <sheetPr codeName="Blad1"/>
  <dimension ref="A1:D74"/>
  <sheetViews>
    <sheetView showGridLines="0" tabSelected="1" topLeftCell="B1" zoomScaleNormal="100" workbookViewId="0">
      <selection activeCell="B5" sqref="B5"/>
    </sheetView>
  </sheetViews>
  <sheetFormatPr defaultColWidth="8.85546875" defaultRowHeight="15.75" x14ac:dyDescent="0.25"/>
  <cols>
    <col min="1" max="1" width="5.42578125" style="178" customWidth="1"/>
    <col min="2" max="2" width="175.28515625" style="206" customWidth="1"/>
    <col min="3" max="3" width="11.85546875" style="178" customWidth="1"/>
    <col min="4" max="16384" width="8.85546875" style="178"/>
  </cols>
  <sheetData>
    <row r="1" spans="1:3" ht="120" customHeight="1" x14ac:dyDescent="0.25">
      <c r="A1" s="180"/>
      <c r="B1" s="179"/>
      <c r="C1" s="177"/>
    </row>
    <row r="2" spans="1:3" ht="36" customHeight="1" x14ac:dyDescent="0.25">
      <c r="A2" s="180"/>
      <c r="B2" s="234" t="s">
        <v>31</v>
      </c>
      <c r="C2" s="177"/>
    </row>
    <row r="3" spans="1:3" ht="30.75" customHeight="1" thickBot="1" x14ac:dyDescent="0.3">
      <c r="A3" s="180"/>
      <c r="B3" s="188" t="s">
        <v>67</v>
      </c>
      <c r="C3" s="177"/>
    </row>
    <row r="4" spans="1:3" ht="9.9499999999999993" customHeight="1" x14ac:dyDescent="0.25">
      <c r="A4" s="180"/>
      <c r="B4" s="189"/>
      <c r="C4" s="177"/>
    </row>
    <row r="5" spans="1:3" ht="38.25" x14ac:dyDescent="0.25">
      <c r="A5" s="180"/>
      <c r="B5" s="184" t="s">
        <v>163</v>
      </c>
      <c r="C5" s="177"/>
    </row>
    <row r="6" spans="1:3" ht="15.95" customHeight="1" x14ac:dyDescent="0.25">
      <c r="A6" s="180"/>
      <c r="B6" s="185"/>
      <c r="C6" s="177"/>
    </row>
    <row r="7" spans="1:3" ht="21" customHeight="1" x14ac:dyDescent="0.25">
      <c r="A7" s="180"/>
      <c r="B7" s="181" t="s">
        <v>63</v>
      </c>
      <c r="C7" s="177"/>
    </row>
    <row r="8" spans="1:3" ht="76.5" x14ac:dyDescent="0.25">
      <c r="A8" s="180"/>
      <c r="B8" s="182" t="s">
        <v>123</v>
      </c>
      <c r="C8" s="177"/>
    </row>
    <row r="9" spans="1:3" ht="15.95" customHeight="1" x14ac:dyDescent="0.25">
      <c r="A9" s="180"/>
      <c r="B9" s="182"/>
      <c r="C9" s="177"/>
    </row>
    <row r="10" spans="1:3" ht="21" customHeight="1" x14ac:dyDescent="0.25">
      <c r="A10" s="180"/>
      <c r="B10" s="183" t="s">
        <v>65</v>
      </c>
      <c r="C10" s="177"/>
    </row>
    <row r="11" spans="1:3" ht="25.5" x14ac:dyDescent="0.25">
      <c r="A11" s="180"/>
      <c r="B11" s="182" t="s">
        <v>118</v>
      </c>
      <c r="C11" s="177"/>
    </row>
    <row r="12" spans="1:3" ht="15.75" customHeight="1" x14ac:dyDescent="0.25">
      <c r="A12" s="180"/>
      <c r="B12" s="190" t="s">
        <v>71</v>
      </c>
      <c r="C12" s="177"/>
    </row>
    <row r="13" spans="1:3" ht="15.95" customHeight="1" x14ac:dyDescent="0.25">
      <c r="A13" s="180"/>
      <c r="B13" s="190"/>
      <c r="C13" s="177"/>
    </row>
    <row r="14" spans="1:3" ht="21" customHeight="1" x14ac:dyDescent="0.25">
      <c r="A14" s="180"/>
      <c r="B14" s="181" t="s">
        <v>54</v>
      </c>
      <c r="C14" s="177"/>
    </row>
    <row r="15" spans="1:3" ht="15.75" customHeight="1" x14ac:dyDescent="0.25">
      <c r="A15" s="180"/>
      <c r="B15" s="182" t="s">
        <v>111</v>
      </c>
      <c r="C15" s="177"/>
    </row>
    <row r="16" spans="1:3" ht="15.95" customHeight="1" x14ac:dyDescent="0.25">
      <c r="A16" s="180"/>
      <c r="B16" s="182"/>
      <c r="C16" s="177"/>
    </row>
    <row r="17" spans="1:3" ht="21" customHeight="1" x14ac:dyDescent="0.25">
      <c r="A17" s="180"/>
      <c r="B17" s="183" t="s">
        <v>62</v>
      </c>
      <c r="C17" s="177"/>
    </row>
    <row r="18" spans="1:3" ht="51" x14ac:dyDescent="0.25">
      <c r="A18" s="180"/>
      <c r="B18" s="182" t="s">
        <v>124</v>
      </c>
      <c r="C18" s="177"/>
    </row>
    <row r="19" spans="1:3" ht="15.95" customHeight="1" x14ac:dyDescent="0.25">
      <c r="A19" s="180"/>
      <c r="B19" s="182"/>
      <c r="C19" s="177"/>
    </row>
    <row r="20" spans="1:3" ht="21" customHeight="1" x14ac:dyDescent="0.25">
      <c r="A20" s="180"/>
      <c r="B20" s="191" t="s">
        <v>112</v>
      </c>
      <c r="C20" s="177"/>
    </row>
    <row r="21" spans="1:3" ht="38.25" x14ac:dyDescent="0.25">
      <c r="A21" s="180"/>
      <c r="B21" s="184" t="s">
        <v>127</v>
      </c>
      <c r="C21" s="177"/>
    </row>
    <row r="22" spans="1:3" ht="15.95" customHeight="1" x14ac:dyDescent="0.25">
      <c r="A22" s="180"/>
      <c r="B22" s="184"/>
      <c r="C22" s="177"/>
    </row>
    <row r="23" spans="1:3" ht="21" customHeight="1" x14ac:dyDescent="0.25">
      <c r="A23" s="180"/>
      <c r="B23" s="191" t="s">
        <v>39</v>
      </c>
      <c r="C23" s="177"/>
    </row>
    <row r="24" spans="1:3" ht="25.5" x14ac:dyDescent="0.25">
      <c r="A24" s="180"/>
      <c r="B24" s="184" t="s">
        <v>113</v>
      </c>
      <c r="C24" s="177"/>
    </row>
    <row r="25" spans="1:3" ht="15.95" customHeight="1" x14ac:dyDescent="0.25">
      <c r="A25" s="180"/>
      <c r="B25" s="184"/>
      <c r="C25" s="177"/>
    </row>
    <row r="26" spans="1:3" ht="21" customHeight="1" x14ac:dyDescent="0.25">
      <c r="A26" s="180"/>
      <c r="B26" s="186" t="s">
        <v>114</v>
      </c>
      <c r="C26" s="177"/>
    </row>
    <row r="27" spans="1:3" ht="25.5" x14ac:dyDescent="0.25">
      <c r="A27" s="180"/>
      <c r="B27" s="184" t="s">
        <v>115</v>
      </c>
      <c r="C27" s="177"/>
    </row>
    <row r="28" spans="1:3" ht="15.95" customHeight="1" x14ac:dyDescent="0.25">
      <c r="A28" s="180"/>
      <c r="B28" s="184"/>
      <c r="C28" s="177"/>
    </row>
    <row r="29" spans="1:3" ht="21" customHeight="1" x14ac:dyDescent="0.25">
      <c r="A29" s="180"/>
      <c r="B29" s="191" t="s">
        <v>129</v>
      </c>
      <c r="C29" s="177"/>
    </row>
    <row r="30" spans="1:3" ht="15.95" customHeight="1" x14ac:dyDescent="0.25">
      <c r="A30" s="180"/>
      <c r="B30" s="184" t="s">
        <v>130</v>
      </c>
      <c r="C30" s="177"/>
    </row>
    <row r="31" spans="1:3" ht="15.95" customHeight="1" x14ac:dyDescent="0.25">
      <c r="A31" s="180"/>
      <c r="B31" s="184"/>
      <c r="C31" s="177"/>
    </row>
    <row r="32" spans="1:3" ht="21" customHeight="1" x14ac:dyDescent="0.25">
      <c r="A32" s="180"/>
      <c r="B32" s="181" t="s">
        <v>116</v>
      </c>
      <c r="C32" s="177"/>
    </row>
    <row r="33" spans="1:3" ht="25.5" x14ac:dyDescent="0.25">
      <c r="A33" s="180"/>
      <c r="B33" s="182" t="s">
        <v>125</v>
      </c>
      <c r="C33" s="177"/>
    </row>
    <row r="34" spans="1:3" ht="15.95" customHeight="1" x14ac:dyDescent="0.25">
      <c r="A34" s="180"/>
      <c r="B34" s="182"/>
      <c r="C34" s="177"/>
    </row>
    <row r="35" spans="1:3" ht="21" customHeight="1" x14ac:dyDescent="0.25">
      <c r="A35" s="180"/>
      <c r="B35" s="186" t="s">
        <v>66</v>
      </c>
      <c r="C35" s="177"/>
    </row>
    <row r="36" spans="1:3" ht="15.75" customHeight="1" x14ac:dyDescent="0.25">
      <c r="A36" s="180"/>
      <c r="B36" s="184" t="s">
        <v>72</v>
      </c>
      <c r="C36" s="177"/>
    </row>
    <row r="37" spans="1:3" ht="15.95" customHeight="1" x14ac:dyDescent="0.25">
      <c r="A37" s="180"/>
      <c r="B37" s="184"/>
      <c r="C37" s="177"/>
    </row>
    <row r="38" spans="1:3" ht="21" customHeight="1" x14ac:dyDescent="0.25">
      <c r="A38" s="180"/>
      <c r="B38" s="187" t="s">
        <v>117</v>
      </c>
      <c r="C38" s="177"/>
    </row>
    <row r="39" spans="1:3" ht="25.5" x14ac:dyDescent="0.25">
      <c r="A39" s="180"/>
      <c r="B39" s="182" t="s">
        <v>126</v>
      </c>
      <c r="C39" s="177"/>
    </row>
    <row r="40" spans="1:3" ht="15.95" customHeight="1" x14ac:dyDescent="0.25">
      <c r="A40" s="180"/>
      <c r="B40" s="182"/>
      <c r="C40" s="177"/>
    </row>
    <row r="41" spans="1:3" ht="21" customHeight="1" x14ac:dyDescent="0.25">
      <c r="A41" s="180"/>
      <c r="B41" s="181" t="s">
        <v>74</v>
      </c>
      <c r="C41" s="177"/>
    </row>
    <row r="42" spans="1:3" ht="15.75" customHeight="1" x14ac:dyDescent="0.25">
      <c r="A42" s="180"/>
      <c r="B42" s="182" t="s">
        <v>73</v>
      </c>
      <c r="C42" s="177"/>
    </row>
    <row r="43" spans="1:3" ht="15.95" customHeight="1" x14ac:dyDescent="0.25">
      <c r="A43" s="180"/>
      <c r="B43" s="185"/>
      <c r="C43" s="177"/>
    </row>
    <row r="44" spans="1:3" ht="21" customHeight="1" x14ac:dyDescent="0.25">
      <c r="A44" s="180"/>
      <c r="B44" s="192" t="s">
        <v>27</v>
      </c>
      <c r="C44" s="177"/>
    </row>
    <row r="45" spans="1:3" ht="21" customHeight="1" x14ac:dyDescent="0.25">
      <c r="A45" s="180"/>
      <c r="B45" s="190" t="s">
        <v>30</v>
      </c>
      <c r="C45" s="177"/>
    </row>
    <row r="46" spans="1:3" ht="21" customHeight="1" x14ac:dyDescent="0.25">
      <c r="A46" s="180"/>
      <c r="B46" s="193" t="s">
        <v>64</v>
      </c>
      <c r="C46" s="177"/>
    </row>
    <row r="47" spans="1:3" ht="21" customHeight="1" x14ac:dyDescent="0.25">
      <c r="A47" s="180"/>
      <c r="B47" s="193" t="s">
        <v>28</v>
      </c>
      <c r="C47" s="177"/>
    </row>
    <row r="48" spans="1:3" ht="15.95" customHeight="1" x14ac:dyDescent="0.25">
      <c r="A48" s="180"/>
      <c r="B48" s="194"/>
      <c r="C48" s="177"/>
    </row>
    <row r="49" spans="1:4" ht="21" customHeight="1" x14ac:dyDescent="0.25">
      <c r="A49" s="180"/>
      <c r="B49" s="190" t="s">
        <v>29</v>
      </c>
      <c r="C49" s="177"/>
    </row>
    <row r="50" spans="1:4" s="197" customFormat="1" ht="21" customHeight="1" x14ac:dyDescent="0.25">
      <c r="A50" s="195"/>
      <c r="B50" s="190" t="s">
        <v>75</v>
      </c>
      <c r="C50" s="196"/>
    </row>
    <row r="51" spans="1:4" s="197" customFormat="1" ht="21" customHeight="1" x14ac:dyDescent="0.25">
      <c r="A51" s="195"/>
      <c r="B51" s="190" t="s">
        <v>76</v>
      </c>
      <c r="C51" s="196"/>
    </row>
    <row r="52" spans="1:4" s="197" customFormat="1" ht="21" customHeight="1" x14ac:dyDescent="0.25">
      <c r="A52" s="195"/>
      <c r="B52" s="193" t="s">
        <v>55</v>
      </c>
      <c r="C52" s="196"/>
    </row>
    <row r="53" spans="1:4" s="197" customFormat="1" ht="21" customHeight="1" x14ac:dyDescent="0.25">
      <c r="A53" s="195"/>
      <c r="B53" s="193" t="s">
        <v>32</v>
      </c>
      <c r="C53" s="196"/>
    </row>
    <row r="54" spans="1:4" ht="9.9499999999999993" customHeight="1" thickBot="1" x14ac:dyDescent="0.3">
      <c r="A54" s="180"/>
      <c r="B54" s="198"/>
      <c r="C54" s="177"/>
    </row>
    <row r="55" spans="1:4" x14ac:dyDescent="0.25">
      <c r="B55" s="199"/>
    </row>
    <row r="56" spans="1:4" x14ac:dyDescent="0.25">
      <c r="B56" s="200"/>
      <c r="C56" s="201"/>
      <c r="D56" s="201"/>
    </row>
    <row r="57" spans="1:4" x14ac:dyDescent="0.25">
      <c r="A57" s="180"/>
      <c r="B57" s="202"/>
      <c r="C57" s="203"/>
      <c r="D57" s="203"/>
    </row>
    <row r="58" spans="1:4" x14ac:dyDescent="0.25">
      <c r="A58" s="180"/>
      <c r="B58" s="204"/>
      <c r="C58" s="203"/>
      <c r="D58" s="203"/>
    </row>
    <row r="59" spans="1:4" x14ac:dyDescent="0.25">
      <c r="A59" s="180"/>
      <c r="B59" s="205"/>
      <c r="C59" s="203"/>
      <c r="D59" s="203"/>
    </row>
    <row r="60" spans="1:4" x14ac:dyDescent="0.25">
      <c r="A60" s="180"/>
      <c r="B60" s="205"/>
      <c r="C60" s="203"/>
      <c r="D60" s="203"/>
    </row>
    <row r="61" spans="1:4" x14ac:dyDescent="0.25">
      <c r="A61" s="180"/>
      <c r="B61" s="205"/>
      <c r="C61" s="203"/>
      <c r="D61" s="203"/>
    </row>
    <row r="62" spans="1:4" x14ac:dyDescent="0.25">
      <c r="A62" s="180"/>
      <c r="B62" s="205"/>
      <c r="C62" s="203"/>
      <c r="D62" s="203"/>
    </row>
    <row r="63" spans="1:4" x14ac:dyDescent="0.25">
      <c r="A63" s="180"/>
      <c r="B63" s="205"/>
      <c r="C63" s="203"/>
      <c r="D63" s="203"/>
    </row>
    <row r="64" spans="1:4" x14ac:dyDescent="0.25">
      <c r="A64" s="180"/>
      <c r="B64" s="205"/>
      <c r="C64" s="203"/>
      <c r="D64" s="203"/>
    </row>
    <row r="65" spans="1:4" x14ac:dyDescent="0.25">
      <c r="A65" s="180"/>
      <c r="B65" s="205"/>
      <c r="C65" s="203"/>
      <c r="D65" s="203"/>
    </row>
    <row r="66" spans="1:4" x14ac:dyDescent="0.25">
      <c r="A66" s="180"/>
      <c r="B66" s="205"/>
      <c r="C66" s="203"/>
      <c r="D66" s="203"/>
    </row>
    <row r="67" spans="1:4" x14ac:dyDescent="0.25">
      <c r="A67" s="180"/>
      <c r="B67" s="205"/>
      <c r="C67" s="203"/>
      <c r="D67" s="203"/>
    </row>
    <row r="68" spans="1:4" x14ac:dyDescent="0.25">
      <c r="A68" s="180"/>
      <c r="B68" s="205"/>
      <c r="C68" s="203"/>
      <c r="D68" s="203"/>
    </row>
    <row r="69" spans="1:4" x14ac:dyDescent="0.25">
      <c r="A69" s="180"/>
      <c r="B69" s="205"/>
      <c r="C69" s="203"/>
      <c r="D69" s="203"/>
    </row>
    <row r="70" spans="1:4" x14ac:dyDescent="0.25">
      <c r="A70" s="180"/>
      <c r="B70" s="205"/>
      <c r="C70" s="203"/>
      <c r="D70" s="203"/>
    </row>
    <row r="71" spans="1:4" x14ac:dyDescent="0.25">
      <c r="A71" s="180"/>
      <c r="B71" s="205"/>
      <c r="C71" s="203"/>
      <c r="D71" s="203"/>
    </row>
    <row r="72" spans="1:4" x14ac:dyDescent="0.25">
      <c r="A72" s="180"/>
      <c r="B72" s="205"/>
      <c r="C72" s="203"/>
      <c r="D72" s="203"/>
    </row>
    <row r="73" spans="1:4" x14ac:dyDescent="0.25">
      <c r="A73" s="180"/>
      <c r="B73" s="205"/>
      <c r="C73" s="203"/>
      <c r="D73" s="203"/>
    </row>
    <row r="74" spans="1:4" x14ac:dyDescent="0.25">
      <c r="A74" s="180"/>
      <c r="B74" s="205"/>
      <c r="C74" s="203"/>
      <c r="D74" s="203"/>
    </row>
  </sheetData>
  <sheetProtection algorithmName="SHA-512" hashValue="2udJCVhLWyFTn1ctXRjXfX2lkvbwlD1H2Eyhh3s0IpfFMyntZf7+RZNF2LTexoihQn5AUN5raA0O9178+IUMQQ==" saltValue="HMA289y3LTVVx/WK2RUxuw==" spinCount="100000" sheet="1" objects="1" scenarios="1"/>
  <hyperlinks>
    <hyperlink ref="B46" r:id="rId1" display="Subsidiespelregels ministerie van Economische Zaken en Klimaat " xr:uid="{B38A2653-F06E-4FD4-904F-CB94EF541A0E}"/>
    <hyperlink ref="B47" r:id="rId2" xr:uid="{C65E2B14-F3B2-44C1-BE4D-97F0E1368976}"/>
    <hyperlink ref="B52" r:id="rId3" display="Landbouwvrijstellingsverordening" xr:uid="{6A5F465C-6D11-4733-B74A-963A0FCE6025}"/>
    <hyperlink ref="B53" r:id="rId4" xr:uid="{B67ACB5E-6C61-41B8-B90C-CAED04308F15}"/>
  </hyperlinks>
  <pageMargins left="0.23622047244094491" right="0.23622047244094491" top="0.74803149606299213" bottom="0.74803149606299213" header="0.31496062992125984" footer="0.31496062992125984"/>
  <pageSetup paperSize="9" scale="50" orientation="landscape" r:id="rId5"/>
  <headerFooter alignWithMargins="0"/>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D81C2-DC6B-4188-A13A-9F5AA04C3A14}">
  <sheetPr codeName="Blad2">
    <pageSetUpPr fitToPage="1"/>
  </sheetPr>
  <dimension ref="A1:Z89"/>
  <sheetViews>
    <sheetView showGridLines="0" zoomScale="90" zoomScaleNormal="90" workbookViewId="0">
      <selection activeCell="C2" sqref="C2"/>
    </sheetView>
  </sheetViews>
  <sheetFormatPr defaultColWidth="8.85546875" defaultRowHeight="12" x14ac:dyDescent="0.25"/>
  <cols>
    <col min="1" max="1" width="4.140625" style="56" customWidth="1"/>
    <col min="2" max="2" width="47.5703125" style="127" customWidth="1"/>
    <col min="3" max="3" width="32.28515625" style="127" customWidth="1"/>
    <col min="4" max="4" width="30.7109375" style="55" customWidth="1"/>
    <col min="5" max="6" width="30.7109375" style="56" customWidth="1"/>
    <col min="7" max="10" width="25.7109375" style="56" customWidth="1"/>
    <col min="11" max="11" width="25.7109375" style="120" customWidth="1"/>
    <col min="12" max="12" width="24.28515625" style="56" hidden="1" customWidth="1"/>
    <col min="13" max="13" width="25.7109375" style="56" customWidth="1"/>
    <col min="14" max="14" width="13.28515625" style="56" hidden="1" customWidth="1"/>
    <col min="15" max="15" width="16.28515625" style="56" hidden="1" customWidth="1"/>
    <col min="16" max="17" width="15.28515625" style="56" hidden="1" customWidth="1"/>
    <col min="18" max="18" width="17.28515625" style="56" customWidth="1"/>
    <col min="19" max="19" width="16.5703125" style="56" customWidth="1"/>
    <col min="20" max="16384" width="8.85546875" style="56"/>
  </cols>
  <sheetData>
    <row r="1" spans="1:14" ht="36" customHeight="1" x14ac:dyDescent="0.25">
      <c r="A1" s="123"/>
      <c r="B1" s="336" t="s">
        <v>1</v>
      </c>
      <c r="C1" s="337"/>
      <c r="D1" s="132"/>
      <c r="F1" s="123"/>
      <c r="G1" s="326" t="s">
        <v>70</v>
      </c>
      <c r="H1" s="327"/>
      <c r="I1" s="328"/>
      <c r="J1" s="57"/>
      <c r="K1" s="56"/>
    </row>
    <row r="2" spans="1:14" ht="24.95" customHeight="1" x14ac:dyDescent="0.25">
      <c r="A2" s="123"/>
      <c r="B2" s="58" t="s">
        <v>59</v>
      </c>
      <c r="C2" s="10"/>
      <c r="D2" s="131"/>
      <c r="E2" s="123"/>
      <c r="F2" s="123"/>
      <c r="G2" s="329"/>
      <c r="H2" s="330"/>
      <c r="I2" s="331"/>
      <c r="J2" s="60"/>
      <c r="K2" s="56"/>
    </row>
    <row r="3" spans="1:14" ht="24.95" customHeight="1" x14ac:dyDescent="0.25">
      <c r="A3" s="123"/>
      <c r="B3" s="58" t="s">
        <v>60</v>
      </c>
      <c r="C3" s="10" t="s">
        <v>0</v>
      </c>
      <c r="D3" s="149"/>
      <c r="E3" s="123"/>
      <c r="F3" s="123"/>
      <c r="G3" s="332"/>
      <c r="H3" s="333"/>
      <c r="I3" s="334"/>
      <c r="J3" s="60"/>
      <c r="K3" s="56"/>
    </row>
    <row r="4" spans="1:14" ht="24.95" customHeight="1" x14ac:dyDescent="0.25">
      <c r="A4" s="123"/>
      <c r="B4" s="58" t="s">
        <v>22</v>
      </c>
      <c r="C4" s="10"/>
      <c r="D4" s="150"/>
      <c r="E4" s="1"/>
      <c r="F4" s="1"/>
      <c r="G4" s="335" t="str">
        <f>IF(C16="Veehouderijonderneming","Fase 1 (onderzoeks en ontwikkelingsfase)",IF(C16="Overige ondernemingen","Fase 1 (onderzoeks en ontwikkelingsfase)",IF(C16="Onderzoeksorganisatie","Niet van toepassing op deze deelnemersoort",IF(C16="[Maak een keuze]","Afhankelijk van deelnemersoort; Fase 1 (onderzoeks en ontwikkelingsfase) is alleen subsidiabel voor veehouderijen en overige ondernemingen."))))</f>
        <v>Afhankelijk van deelnemersoort; Fase 1 (onderzoeks en ontwikkelingsfase) is alleen subsidiabel voor veehouderijen en overige ondernemingen.</v>
      </c>
      <c r="H4" s="335" t="str">
        <f>IF(C16="Veehouderijonderneming","Niet van toepassing op deze deelnemersoort",IF(C16="Overige ondernemingen","Niet van toepassing op deze deelnemersoort",IF(C16="Onderzoeksorganisatie","Fase 2 (emissiemetingfase)",IF(C16="[Maak een keuze]","Afhankelijk van deelnemersoort; Fase 2 (emissiemetingfase) is alleen subsidiabel voor onderzoeksorganisatie"))))</f>
        <v>Afhankelijk van deelnemersoort; Fase 2 (emissiemetingfase) is alleen subsidiabel voor onderzoeksorganisatie</v>
      </c>
      <c r="I4" s="335" t="str">
        <f>IF(C16="Veehouderijonderneming","Fase 3 (resterende productieve levensduurfase)",IF(C16="Overige ondernemingen","Niet van toepassing op deze deelnemersoort",IF(C16="Onderzoeksorganisatie","Niet van toepassing op deze deelnemersoort",IF(C16="[Maak een keuze]","Afhankelijk van deelnemersoort; Fase 3 (resterende productieve levensduurfase) is alleen subsidiabel voor veehouderijen."))))</f>
        <v>Afhankelijk van deelnemersoort; Fase 3 (resterende productieve levensduurfase) is alleen subsidiabel voor veehouderijen.</v>
      </c>
      <c r="J4" s="60"/>
      <c r="K4" s="56"/>
    </row>
    <row r="5" spans="1:14" ht="24.95" customHeight="1" x14ac:dyDescent="0.25">
      <c r="A5" s="123"/>
      <c r="B5" s="58" t="s">
        <v>16</v>
      </c>
      <c r="C5" s="11" t="s">
        <v>0</v>
      </c>
      <c r="D5" s="151"/>
      <c r="E5" s="1"/>
      <c r="F5" s="1"/>
      <c r="G5" s="335"/>
      <c r="H5" s="335"/>
      <c r="I5" s="335"/>
      <c r="J5" s="57"/>
      <c r="K5" s="61"/>
      <c r="L5" s="61"/>
      <c r="M5" s="62"/>
      <c r="N5" s="63"/>
    </row>
    <row r="6" spans="1:14" ht="35.25" customHeight="1" x14ac:dyDescent="0.25">
      <c r="A6" s="123"/>
      <c r="B6" s="58" t="s">
        <v>17</v>
      </c>
      <c r="C6" s="42"/>
      <c r="D6" s="152"/>
      <c r="E6" s="1"/>
      <c r="F6" s="1"/>
      <c r="G6" s="335"/>
      <c r="H6" s="335"/>
      <c r="I6" s="335"/>
      <c r="J6" s="57"/>
      <c r="K6" s="64"/>
      <c r="L6" s="64"/>
    </row>
    <row r="7" spans="1:14" ht="24.95" customHeight="1" x14ac:dyDescent="0.25">
      <c r="A7" s="123"/>
      <c r="B7" s="58" t="s">
        <v>25</v>
      </c>
      <c r="C7" s="43" t="s">
        <v>0</v>
      </c>
      <c r="D7" s="153"/>
      <c r="E7" s="1"/>
      <c r="F7" s="1"/>
      <c r="G7" s="335"/>
      <c r="H7" s="335"/>
      <c r="I7" s="335"/>
      <c r="J7" s="57"/>
      <c r="K7" s="64"/>
      <c r="L7" s="64"/>
    </row>
    <row r="8" spans="1:14" ht="24.95" customHeight="1" x14ac:dyDescent="0.25">
      <c r="A8" s="123"/>
      <c r="B8" s="58" t="s">
        <v>18</v>
      </c>
      <c r="C8" s="30"/>
      <c r="D8" s="153"/>
      <c r="E8" s="1"/>
      <c r="F8" s="1"/>
      <c r="G8" s="65"/>
      <c r="H8" s="65"/>
      <c r="I8" s="65"/>
      <c r="J8" s="154"/>
      <c r="K8" s="64"/>
      <c r="L8" s="64"/>
    </row>
    <row r="9" spans="1:14" ht="24.95" customHeight="1" x14ac:dyDescent="0.25">
      <c r="A9" s="123"/>
      <c r="B9" s="58" t="s">
        <v>128</v>
      </c>
      <c r="C9" s="30"/>
      <c r="D9" s="153"/>
      <c r="E9" s="1"/>
      <c r="F9" s="1"/>
      <c r="G9" s="65"/>
      <c r="H9" s="65"/>
      <c r="I9" s="65"/>
      <c r="J9" s="154"/>
      <c r="K9" s="64"/>
      <c r="L9" s="64"/>
    </row>
    <row r="10" spans="1:14" ht="65.099999999999994" customHeight="1" x14ac:dyDescent="0.25">
      <c r="A10" s="123"/>
      <c r="B10" s="291" t="s">
        <v>161</v>
      </c>
      <c r="C10" s="11" t="s">
        <v>0</v>
      </c>
      <c r="D10" s="155"/>
      <c r="E10" s="1"/>
      <c r="F10" s="1"/>
      <c r="G10" s="66">
        <v>0.25</v>
      </c>
      <c r="H10" s="67"/>
      <c r="I10" s="67"/>
      <c r="J10" s="154"/>
      <c r="K10" s="64"/>
      <c r="L10" s="64"/>
    </row>
    <row r="11" spans="1:14" ht="65.099999999999994" customHeight="1" x14ac:dyDescent="0.25">
      <c r="A11" s="123"/>
      <c r="B11" s="291" t="s">
        <v>162</v>
      </c>
      <c r="C11" s="43" t="s">
        <v>0</v>
      </c>
      <c r="D11" s="153"/>
      <c r="E11" s="2"/>
      <c r="F11" s="2"/>
      <c r="G11" s="68" t="str">
        <f>IF(C10="Ja","15%",IF(C11="Ja","15%","0%"))</f>
        <v>0%</v>
      </c>
      <c r="H11" s="69"/>
      <c r="I11" s="69"/>
      <c r="J11" s="154"/>
      <c r="K11" s="70"/>
      <c r="L11" s="70"/>
    </row>
    <row r="12" spans="1:14" ht="12.75" customHeight="1" x14ac:dyDescent="0.25">
      <c r="A12" s="241"/>
      <c r="B12" s="71"/>
      <c r="C12" s="72"/>
      <c r="D12" s="73"/>
      <c r="E12" s="2"/>
      <c r="F12" s="2"/>
      <c r="G12" s="74"/>
      <c r="H12" s="75"/>
      <c r="I12" s="75"/>
      <c r="J12" s="154"/>
      <c r="K12" s="70"/>
      <c r="L12" s="70"/>
    </row>
    <row r="13" spans="1:14" ht="15" customHeight="1" x14ac:dyDescent="0.25">
      <c r="A13" s="123"/>
      <c r="B13" s="338" t="s">
        <v>38</v>
      </c>
      <c r="C13" s="338"/>
      <c r="D13" s="59"/>
      <c r="E13" s="77"/>
      <c r="F13" s="1"/>
      <c r="G13" s="78"/>
      <c r="H13" s="79"/>
      <c r="I13" s="80"/>
      <c r="J13" s="154"/>
      <c r="K13" s="56"/>
    </row>
    <row r="14" spans="1:14" ht="24.95" customHeight="1" x14ac:dyDescent="0.25">
      <c r="A14" s="123"/>
      <c r="B14" s="58" t="s">
        <v>20</v>
      </c>
      <c r="C14" s="10"/>
      <c r="D14" s="81"/>
      <c r="E14" s="82"/>
      <c r="F14" s="1"/>
      <c r="G14" s="83"/>
      <c r="H14" s="84"/>
      <c r="I14" s="84"/>
      <c r="J14" s="154"/>
      <c r="K14" s="56"/>
    </row>
    <row r="15" spans="1:14" ht="24.95" customHeight="1" x14ac:dyDescent="0.25">
      <c r="A15" s="123"/>
      <c r="B15" s="58" t="s">
        <v>21</v>
      </c>
      <c r="C15" s="10"/>
      <c r="D15" s="81"/>
      <c r="E15" s="1"/>
      <c r="F15" s="1"/>
      <c r="G15" s="85"/>
      <c r="H15" s="67"/>
      <c r="I15" s="67"/>
      <c r="J15" s="154"/>
      <c r="K15" s="64"/>
      <c r="L15" s="64"/>
    </row>
    <row r="16" spans="1:14" ht="24.95" customHeight="1" x14ac:dyDescent="0.25">
      <c r="A16" s="123"/>
      <c r="B16" s="58" t="s">
        <v>19</v>
      </c>
      <c r="C16" s="13" t="s">
        <v>0</v>
      </c>
      <c r="D16" s="136"/>
      <c r="E16" s="136"/>
      <c r="F16" s="136"/>
      <c r="G16" s="85"/>
      <c r="H16" s="86" t="str">
        <f>IF(C16="onderzoeksorganisatie","100%","0%")</f>
        <v>0%</v>
      </c>
      <c r="I16" s="87">
        <f>IF(C16="[Maak een keuze]",0,IF(C16="veehouderijonderneming","40%",0))</f>
        <v>0</v>
      </c>
      <c r="J16" s="154"/>
      <c r="K16" s="64"/>
      <c r="L16" s="64"/>
    </row>
    <row r="17" spans="1:18" ht="24.95" customHeight="1" x14ac:dyDescent="0.25">
      <c r="A17" s="123"/>
      <c r="B17" s="88" t="s">
        <v>23</v>
      </c>
      <c r="C17" s="11" t="s">
        <v>0</v>
      </c>
      <c r="D17" s="136"/>
      <c r="E17" s="136"/>
      <c r="F17" s="136"/>
      <c r="G17" s="89">
        <f>IF(C17="[Maak een keuze]",0%,IF(C17="Overig",0,IF(C17="Klein",20%,10%)))</f>
        <v>0</v>
      </c>
      <c r="H17" s="67"/>
      <c r="I17" s="67"/>
      <c r="J17" s="154"/>
      <c r="K17" s="64"/>
      <c r="L17" s="64"/>
    </row>
    <row r="18" spans="1:18" ht="24.95" customHeight="1" x14ac:dyDescent="0.25">
      <c r="A18" s="123"/>
      <c r="B18" s="58" t="str">
        <f>IF(C16="Veehouderijonderneming","Penvoerder, deelnemer 1 is een jonge landbouwer",IF(C16="Overige ondernemingen","Niet van toepassing op deze deelnemersoort",IF(C16="Onderzoeksorganisatie","Niet van toepassing op deze deelnemersoort",IF(C16="[Maak een keuze]","Afhankelijk van deelnemersoort"))))</f>
        <v>Afhankelijk van deelnemersoort</v>
      </c>
      <c r="C18" s="130" t="s">
        <v>0</v>
      </c>
      <c r="D18" s="136"/>
      <c r="E18" s="136"/>
      <c r="F18" s="136"/>
      <c r="G18" s="90"/>
      <c r="H18" s="67"/>
      <c r="I18" s="66">
        <f>IF(C16="overige ondernemingen","0%",IF(C16="Onderzoeksorganisatie","0%",IF(C18="[Maak een keuze]",0,IF(C18="Ja",20%,0))))</f>
        <v>0</v>
      </c>
      <c r="J18" s="154"/>
      <c r="K18" s="64"/>
      <c r="L18" s="64"/>
    </row>
    <row r="19" spans="1:18" ht="39.950000000000003" customHeight="1" x14ac:dyDescent="0.25">
      <c r="A19" s="123"/>
      <c r="B19" s="58" t="str">
        <f>IF(C16="Veehouderijonderneming","Verbetert de investering het natuurlijke milieu, de hygiëneomstandigheden of het dierwelzijn, zonder de productiecapaciteit te vergroten?",IF(C16="Overige ondernemingen","Niet van toepassing op deze deelnemersoort",IF(C16="Onderzoeksorganisatie","Niet van toepassing op deze deelnemersoort",IF(C16="[Maak een keuze]","Afhankelijk van deelnemersoort"))))</f>
        <v>Afhankelijk van deelnemersoort</v>
      </c>
      <c r="C19" s="11" t="s">
        <v>0</v>
      </c>
      <c r="D19" s="81"/>
      <c r="E19" s="1"/>
      <c r="F19" s="1"/>
      <c r="G19" s="91"/>
      <c r="H19" s="69"/>
      <c r="I19" s="68">
        <f>IF(C16="overige ondernemingen","0%",IF(C16="onderzoeksorganisatie","0%",IF(C19="[Maak een keuze]",0,IF(C19="Ja",20%,0))))</f>
        <v>0</v>
      </c>
      <c r="J19" s="154"/>
      <c r="K19" s="64"/>
      <c r="L19" s="64"/>
    </row>
    <row r="20" spans="1:18" ht="16.5" customHeight="1" x14ac:dyDescent="0.25">
      <c r="A20" s="123"/>
      <c r="B20" s="14"/>
      <c r="C20" s="1"/>
      <c r="D20" s="92"/>
      <c r="E20" s="93"/>
      <c r="F20" s="95"/>
      <c r="G20" s="94"/>
      <c r="H20" s="95"/>
      <c r="I20" s="96"/>
      <c r="J20" s="154"/>
      <c r="K20" s="64"/>
      <c r="L20" s="64"/>
    </row>
    <row r="21" spans="1:18" ht="14.1" customHeight="1" x14ac:dyDescent="0.25">
      <c r="A21" s="123"/>
      <c r="B21" s="14"/>
      <c r="C21" s="1"/>
      <c r="D21" s="344" t="s">
        <v>40</v>
      </c>
      <c r="E21" s="345"/>
      <c r="F21" s="239"/>
      <c r="G21" s="97">
        <f>IF(C16="Onderzoeksorganisatie","0%",(G10+G11+G17))</f>
        <v>0.25</v>
      </c>
      <c r="H21" s="98">
        <f>IF(H4="Fase 2 (emissiemetingfase)",100%,0)</f>
        <v>0</v>
      </c>
      <c r="I21" s="97">
        <f>IF(C16="Onderzoeksorganisatie","0%",IF(C16="Overige ondernemingen","0%",IF((I16+I18+I19)&gt;G21,G21,(I16+I18+I19))))</f>
        <v>0</v>
      </c>
      <c r="J21" s="154"/>
      <c r="K21" s="56"/>
    </row>
    <row r="22" spans="1:18" ht="14.1" customHeight="1" thickBot="1" x14ac:dyDescent="0.3">
      <c r="A22" s="241"/>
      <c r="B22" s="71"/>
      <c r="C22" s="71"/>
      <c r="D22" s="99"/>
      <c r="E22" s="100"/>
      <c r="F22" s="100"/>
      <c r="G22" s="100"/>
      <c r="H22" s="101"/>
      <c r="I22" s="101"/>
      <c r="J22" s="156"/>
      <c r="K22" s="76"/>
      <c r="M22" s="102"/>
      <c r="N22" s="102"/>
      <c r="O22" s="102"/>
      <c r="P22" s="102"/>
    </row>
    <row r="23" spans="1:18" ht="14.1" customHeight="1" x14ac:dyDescent="0.25">
      <c r="A23" s="120"/>
      <c r="B23" s="103"/>
      <c r="C23" s="104"/>
      <c r="D23" s="104"/>
      <c r="E23" s="100"/>
      <c r="F23" s="100"/>
      <c r="G23" s="100"/>
      <c r="H23" s="101"/>
      <c r="I23" s="101"/>
      <c r="J23" s="156"/>
      <c r="K23" s="60"/>
      <c r="L23" s="292" t="s">
        <v>37</v>
      </c>
      <c r="M23" s="102"/>
      <c r="N23" s="102"/>
      <c r="O23" s="102"/>
    </row>
    <row r="24" spans="1:18" ht="14.1" customHeight="1" thickBot="1" x14ac:dyDescent="0.3">
      <c r="A24" s="241"/>
      <c r="B24" s="71"/>
      <c r="C24" s="71"/>
      <c r="D24" s="92"/>
      <c r="E24" s="95"/>
      <c r="F24" s="95"/>
      <c r="G24" s="95"/>
      <c r="H24" s="105"/>
      <c r="I24" s="95"/>
      <c r="J24" s="106"/>
      <c r="K24" s="44"/>
      <c r="L24" s="293"/>
      <c r="M24" s="107"/>
      <c r="N24" s="107"/>
      <c r="O24" s="107"/>
    </row>
    <row r="25" spans="1:18" ht="14.1" customHeight="1" x14ac:dyDescent="0.25">
      <c r="A25" s="123"/>
      <c r="B25" s="312" t="s">
        <v>48</v>
      </c>
      <c r="C25" s="313"/>
      <c r="D25" s="313"/>
      <c r="E25" s="313"/>
      <c r="F25" s="313"/>
      <c r="G25" s="313"/>
      <c r="H25" s="313"/>
      <c r="I25" s="314"/>
      <c r="J25" s="320" t="s">
        <v>53</v>
      </c>
      <c r="K25" s="321"/>
      <c r="L25" s="321"/>
      <c r="M25" s="322"/>
      <c r="N25" s="301" t="s">
        <v>37</v>
      </c>
      <c r="O25" s="292" t="s">
        <v>37</v>
      </c>
      <c r="P25" s="292" t="s">
        <v>37</v>
      </c>
      <c r="Q25" s="292" t="s">
        <v>37</v>
      </c>
    </row>
    <row r="26" spans="1:18" ht="14.1" customHeight="1" thickBot="1" x14ac:dyDescent="0.3">
      <c r="A26" s="123"/>
      <c r="B26" s="315"/>
      <c r="C26" s="316"/>
      <c r="D26" s="316"/>
      <c r="E26" s="316"/>
      <c r="F26" s="316"/>
      <c r="G26" s="316"/>
      <c r="H26" s="316"/>
      <c r="I26" s="317"/>
      <c r="J26" s="323"/>
      <c r="K26" s="324"/>
      <c r="L26" s="324"/>
      <c r="M26" s="325"/>
      <c r="N26" s="302"/>
      <c r="O26" s="293"/>
      <c r="P26" s="293"/>
      <c r="Q26" s="293"/>
    </row>
    <row r="27" spans="1:18" ht="45" customHeight="1" x14ac:dyDescent="0.25">
      <c r="A27" s="123"/>
      <c r="B27" s="235" t="s">
        <v>61</v>
      </c>
      <c r="C27" s="109" t="s">
        <v>3</v>
      </c>
      <c r="D27" s="161" t="s">
        <v>57</v>
      </c>
      <c r="E27" s="108" t="s">
        <v>58</v>
      </c>
      <c r="F27" s="108" t="s">
        <v>131</v>
      </c>
      <c r="G27" s="108" t="s">
        <v>4</v>
      </c>
      <c r="H27" s="108" t="s">
        <v>5</v>
      </c>
      <c r="I27" s="108" t="s">
        <v>51</v>
      </c>
      <c r="J27" s="108" t="s">
        <v>13</v>
      </c>
      <c r="K27" s="108" t="s">
        <v>14</v>
      </c>
      <c r="L27" s="110" t="s">
        <v>50</v>
      </c>
      <c r="M27" s="159" t="s">
        <v>49</v>
      </c>
      <c r="N27" s="284" t="s">
        <v>15</v>
      </c>
      <c r="O27" s="248" t="s">
        <v>106</v>
      </c>
      <c r="P27" s="248" t="s">
        <v>4</v>
      </c>
      <c r="Q27" s="250" t="s">
        <v>36</v>
      </c>
      <c r="R27" s="102"/>
    </row>
    <row r="28" spans="1:18" s="112" customFormat="1" ht="24.95" customHeight="1" x14ac:dyDescent="0.25">
      <c r="A28" s="244" t="s">
        <v>132</v>
      </c>
      <c r="B28" s="160"/>
      <c r="C28" s="130" t="s">
        <v>0</v>
      </c>
      <c r="D28" s="265"/>
      <c r="E28" s="265"/>
      <c r="F28" s="266"/>
      <c r="G28" s="269" t="str">
        <f>P28</f>
        <v/>
      </c>
      <c r="H28" s="269"/>
      <c r="I28" s="269" t="str">
        <f t="shared" ref="I28:I45" si="0">Q28</f>
        <v/>
      </c>
      <c r="J28" s="270"/>
      <c r="K28" s="270"/>
      <c r="L28" s="269">
        <f t="shared" ref="L28:L30" si="1">J28-K28</f>
        <v>0</v>
      </c>
      <c r="M28" s="271"/>
      <c r="N28" s="285">
        <f>($C$9-$C$8)/365.2</f>
        <v>0</v>
      </c>
      <c r="O28" s="16" t="str">
        <f>IF(M28=0,"",L28/M28)</f>
        <v/>
      </c>
      <c r="P28" s="31" t="str">
        <f>IFERROR((O28*N28),"")</f>
        <v/>
      </c>
      <c r="Q28" s="286" t="str">
        <f t="shared" ref="Q28:Q45" si="2">IFERROR(J28-K28-P28,"")</f>
        <v/>
      </c>
      <c r="R28" s="111"/>
    </row>
    <row r="29" spans="1:18" s="112" customFormat="1" ht="24.95" customHeight="1" x14ac:dyDescent="0.25">
      <c r="A29" s="244" t="s">
        <v>133</v>
      </c>
      <c r="B29" s="160"/>
      <c r="C29" s="130" t="s">
        <v>0</v>
      </c>
      <c r="D29" s="265"/>
      <c r="E29" s="265"/>
      <c r="F29" s="266"/>
      <c r="G29" s="269" t="str">
        <f t="shared" ref="G29:G45" si="3">P29</f>
        <v/>
      </c>
      <c r="H29" s="269"/>
      <c r="I29" s="269" t="str">
        <f t="shared" si="0"/>
        <v/>
      </c>
      <c r="J29" s="270"/>
      <c r="K29" s="270"/>
      <c r="L29" s="269">
        <f t="shared" si="1"/>
        <v>0</v>
      </c>
      <c r="M29" s="272"/>
      <c r="N29" s="285">
        <f>($C$9-$C$8)/365.2</f>
        <v>0</v>
      </c>
      <c r="O29" s="16" t="str">
        <f t="shared" ref="O29:O45" si="4">IF(M29=0,"",L29/M29)</f>
        <v/>
      </c>
      <c r="P29" s="31" t="str">
        <f t="shared" ref="P29:P45" si="5">IFERROR((O29*N29),"")</f>
        <v/>
      </c>
      <c r="Q29" s="286" t="str">
        <f t="shared" si="2"/>
        <v/>
      </c>
      <c r="R29" s="111"/>
    </row>
    <row r="30" spans="1:18" s="112" customFormat="1" ht="24.95" customHeight="1" x14ac:dyDescent="0.25">
      <c r="A30" s="244" t="s">
        <v>134</v>
      </c>
      <c r="B30" s="160"/>
      <c r="C30" s="130" t="s">
        <v>0</v>
      </c>
      <c r="D30" s="265"/>
      <c r="E30" s="265"/>
      <c r="F30" s="266"/>
      <c r="G30" s="269" t="str">
        <f t="shared" si="3"/>
        <v/>
      </c>
      <c r="H30" s="269"/>
      <c r="I30" s="269" t="str">
        <f t="shared" si="0"/>
        <v/>
      </c>
      <c r="J30" s="270"/>
      <c r="K30" s="270"/>
      <c r="L30" s="269">
        <f t="shared" si="1"/>
        <v>0</v>
      </c>
      <c r="M30" s="272"/>
      <c r="N30" s="285">
        <f>($C$9-$C$8)/365.2</f>
        <v>0</v>
      </c>
      <c r="O30" s="16" t="str">
        <f t="shared" si="4"/>
        <v/>
      </c>
      <c r="P30" s="31" t="str">
        <f t="shared" si="5"/>
        <v/>
      </c>
      <c r="Q30" s="286" t="str">
        <f t="shared" si="2"/>
        <v/>
      </c>
      <c r="R30" s="111"/>
    </row>
    <row r="31" spans="1:18" s="112" customFormat="1" ht="24.95" customHeight="1" x14ac:dyDescent="0.25">
      <c r="A31" s="244" t="s">
        <v>135</v>
      </c>
      <c r="B31" s="160"/>
      <c r="C31" s="130" t="s">
        <v>7</v>
      </c>
      <c r="D31" s="265"/>
      <c r="E31" s="265"/>
      <c r="F31" s="266"/>
      <c r="G31" s="269" t="str">
        <f t="shared" si="3"/>
        <v/>
      </c>
      <c r="H31" s="269"/>
      <c r="I31" s="269" t="str">
        <f t="shared" si="0"/>
        <v/>
      </c>
      <c r="J31" s="270"/>
      <c r="K31" s="270"/>
      <c r="L31" s="269">
        <f t="shared" ref="L31:L45" si="6">J31-K31</f>
        <v>0</v>
      </c>
      <c r="M31" s="272"/>
      <c r="N31" s="285">
        <f t="shared" ref="N31:N45" si="7">($C$9-$C$8)/365.2</f>
        <v>0</v>
      </c>
      <c r="O31" s="16" t="str">
        <f t="shared" si="4"/>
        <v/>
      </c>
      <c r="P31" s="31" t="str">
        <f t="shared" si="5"/>
        <v/>
      </c>
      <c r="Q31" s="286" t="str">
        <f t="shared" si="2"/>
        <v/>
      </c>
      <c r="R31" s="111"/>
    </row>
    <row r="32" spans="1:18" s="112" customFormat="1" ht="24.95" customHeight="1" x14ac:dyDescent="0.25">
      <c r="A32" s="244" t="s">
        <v>136</v>
      </c>
      <c r="B32" s="160"/>
      <c r="C32" s="130" t="s">
        <v>7</v>
      </c>
      <c r="D32" s="265"/>
      <c r="E32" s="265"/>
      <c r="F32" s="266"/>
      <c r="G32" s="269" t="str">
        <f t="shared" si="3"/>
        <v/>
      </c>
      <c r="H32" s="269"/>
      <c r="I32" s="269" t="str">
        <f t="shared" si="0"/>
        <v/>
      </c>
      <c r="J32" s="270"/>
      <c r="K32" s="270"/>
      <c r="L32" s="269">
        <f t="shared" si="6"/>
        <v>0</v>
      </c>
      <c r="M32" s="272"/>
      <c r="N32" s="285">
        <f t="shared" si="7"/>
        <v>0</v>
      </c>
      <c r="O32" s="16" t="str">
        <f t="shared" si="4"/>
        <v/>
      </c>
      <c r="P32" s="31" t="str">
        <f t="shared" si="5"/>
        <v/>
      </c>
      <c r="Q32" s="286" t="str">
        <f t="shared" si="2"/>
        <v/>
      </c>
      <c r="R32" s="111"/>
    </row>
    <row r="33" spans="1:19" s="112" customFormat="1" ht="24.95" customHeight="1" x14ac:dyDescent="0.25">
      <c r="A33" s="244" t="s">
        <v>137</v>
      </c>
      <c r="B33" s="160"/>
      <c r="C33" s="130" t="s">
        <v>7</v>
      </c>
      <c r="D33" s="265"/>
      <c r="E33" s="265"/>
      <c r="F33" s="266"/>
      <c r="G33" s="269" t="str">
        <f t="shared" si="3"/>
        <v/>
      </c>
      <c r="H33" s="269"/>
      <c r="I33" s="269" t="str">
        <f t="shared" si="0"/>
        <v/>
      </c>
      <c r="J33" s="270"/>
      <c r="K33" s="270"/>
      <c r="L33" s="269">
        <f t="shared" si="6"/>
        <v>0</v>
      </c>
      <c r="M33" s="272"/>
      <c r="N33" s="285">
        <f t="shared" si="7"/>
        <v>0</v>
      </c>
      <c r="O33" s="16" t="str">
        <f t="shared" si="4"/>
        <v/>
      </c>
      <c r="P33" s="31" t="str">
        <f t="shared" si="5"/>
        <v/>
      </c>
      <c r="Q33" s="286" t="str">
        <f t="shared" si="2"/>
        <v/>
      </c>
      <c r="R33" s="111"/>
    </row>
    <row r="34" spans="1:19" s="112" customFormat="1" ht="24.95" customHeight="1" x14ac:dyDescent="0.25">
      <c r="A34" s="244" t="s">
        <v>138</v>
      </c>
      <c r="B34" s="160"/>
      <c r="C34" s="130" t="s">
        <v>7</v>
      </c>
      <c r="D34" s="265"/>
      <c r="E34" s="265"/>
      <c r="F34" s="266"/>
      <c r="G34" s="269" t="str">
        <f t="shared" si="3"/>
        <v/>
      </c>
      <c r="H34" s="269"/>
      <c r="I34" s="269" t="str">
        <f t="shared" si="0"/>
        <v/>
      </c>
      <c r="J34" s="270"/>
      <c r="K34" s="270"/>
      <c r="L34" s="269">
        <f t="shared" si="6"/>
        <v>0</v>
      </c>
      <c r="M34" s="272"/>
      <c r="N34" s="285">
        <f t="shared" si="7"/>
        <v>0</v>
      </c>
      <c r="O34" s="16" t="str">
        <f t="shared" si="4"/>
        <v/>
      </c>
      <c r="P34" s="31" t="str">
        <f t="shared" si="5"/>
        <v/>
      </c>
      <c r="Q34" s="286" t="str">
        <f t="shared" si="2"/>
        <v/>
      </c>
      <c r="R34" s="111"/>
    </row>
    <row r="35" spans="1:19" s="112" customFormat="1" ht="24.95" customHeight="1" x14ac:dyDescent="0.25">
      <c r="A35" s="244" t="s">
        <v>139</v>
      </c>
      <c r="B35" s="160"/>
      <c r="C35" s="130" t="s">
        <v>7</v>
      </c>
      <c r="D35" s="265"/>
      <c r="E35" s="265"/>
      <c r="F35" s="266"/>
      <c r="G35" s="269" t="str">
        <f t="shared" si="3"/>
        <v/>
      </c>
      <c r="H35" s="269"/>
      <c r="I35" s="269" t="str">
        <f t="shared" si="0"/>
        <v/>
      </c>
      <c r="J35" s="270"/>
      <c r="K35" s="270"/>
      <c r="L35" s="269">
        <f t="shared" si="6"/>
        <v>0</v>
      </c>
      <c r="M35" s="272"/>
      <c r="N35" s="285">
        <f t="shared" si="7"/>
        <v>0</v>
      </c>
      <c r="O35" s="16" t="str">
        <f t="shared" si="4"/>
        <v/>
      </c>
      <c r="P35" s="31" t="str">
        <f t="shared" si="5"/>
        <v/>
      </c>
      <c r="Q35" s="286" t="str">
        <f t="shared" si="2"/>
        <v/>
      </c>
      <c r="R35" s="111"/>
    </row>
    <row r="36" spans="1:19" s="112" customFormat="1" ht="24.95" customHeight="1" x14ac:dyDescent="0.25">
      <c r="A36" s="244" t="s">
        <v>140</v>
      </c>
      <c r="B36" s="160"/>
      <c r="C36" s="130" t="s">
        <v>7</v>
      </c>
      <c r="D36" s="265"/>
      <c r="E36" s="265"/>
      <c r="F36" s="266"/>
      <c r="G36" s="269" t="str">
        <f t="shared" si="3"/>
        <v/>
      </c>
      <c r="H36" s="269"/>
      <c r="I36" s="269" t="str">
        <f t="shared" si="0"/>
        <v/>
      </c>
      <c r="J36" s="270"/>
      <c r="K36" s="270"/>
      <c r="L36" s="269">
        <f t="shared" si="6"/>
        <v>0</v>
      </c>
      <c r="M36" s="272"/>
      <c r="N36" s="285">
        <f t="shared" si="7"/>
        <v>0</v>
      </c>
      <c r="O36" s="16" t="str">
        <f t="shared" si="4"/>
        <v/>
      </c>
      <c r="P36" s="31" t="str">
        <f t="shared" si="5"/>
        <v/>
      </c>
      <c r="Q36" s="286" t="str">
        <f t="shared" si="2"/>
        <v/>
      </c>
      <c r="R36" s="111"/>
    </row>
    <row r="37" spans="1:19" s="112" customFormat="1" ht="24.95" customHeight="1" x14ac:dyDescent="0.25">
      <c r="A37" s="244" t="s">
        <v>141</v>
      </c>
      <c r="B37" s="160"/>
      <c r="C37" s="130" t="s">
        <v>7</v>
      </c>
      <c r="D37" s="265"/>
      <c r="E37" s="265"/>
      <c r="F37" s="266"/>
      <c r="G37" s="269" t="str">
        <f t="shared" si="3"/>
        <v/>
      </c>
      <c r="H37" s="269"/>
      <c r="I37" s="269" t="str">
        <f t="shared" si="0"/>
        <v/>
      </c>
      <c r="J37" s="270"/>
      <c r="K37" s="270"/>
      <c r="L37" s="269">
        <f t="shared" si="6"/>
        <v>0</v>
      </c>
      <c r="M37" s="272"/>
      <c r="N37" s="285">
        <f t="shared" si="7"/>
        <v>0</v>
      </c>
      <c r="O37" s="16" t="str">
        <f t="shared" si="4"/>
        <v/>
      </c>
      <c r="P37" s="31" t="str">
        <f t="shared" si="5"/>
        <v/>
      </c>
      <c r="Q37" s="286" t="str">
        <f t="shared" si="2"/>
        <v/>
      </c>
      <c r="R37" s="111"/>
    </row>
    <row r="38" spans="1:19" s="112" customFormat="1" ht="24.95" customHeight="1" x14ac:dyDescent="0.25">
      <c r="A38" s="244" t="s">
        <v>142</v>
      </c>
      <c r="B38" s="160"/>
      <c r="C38" s="130" t="s">
        <v>7</v>
      </c>
      <c r="D38" s="265"/>
      <c r="E38" s="265"/>
      <c r="F38" s="266"/>
      <c r="G38" s="269" t="str">
        <f t="shared" si="3"/>
        <v/>
      </c>
      <c r="H38" s="269"/>
      <c r="I38" s="269" t="str">
        <f t="shared" si="0"/>
        <v/>
      </c>
      <c r="J38" s="270"/>
      <c r="K38" s="270"/>
      <c r="L38" s="269">
        <f t="shared" si="6"/>
        <v>0</v>
      </c>
      <c r="M38" s="272"/>
      <c r="N38" s="285">
        <f t="shared" si="7"/>
        <v>0</v>
      </c>
      <c r="O38" s="16" t="str">
        <f t="shared" si="4"/>
        <v/>
      </c>
      <c r="P38" s="31" t="str">
        <f t="shared" si="5"/>
        <v/>
      </c>
      <c r="Q38" s="286" t="str">
        <f t="shared" si="2"/>
        <v/>
      </c>
      <c r="R38" s="111"/>
    </row>
    <row r="39" spans="1:19" s="112" customFormat="1" ht="24.95" customHeight="1" x14ac:dyDescent="0.25">
      <c r="A39" s="244" t="s">
        <v>143</v>
      </c>
      <c r="B39" s="160"/>
      <c r="C39" s="130" t="s">
        <v>0</v>
      </c>
      <c r="D39" s="265"/>
      <c r="E39" s="265"/>
      <c r="F39" s="266"/>
      <c r="G39" s="269" t="str">
        <f t="shared" si="3"/>
        <v/>
      </c>
      <c r="H39" s="269"/>
      <c r="I39" s="269" t="str">
        <f t="shared" si="0"/>
        <v/>
      </c>
      <c r="J39" s="270"/>
      <c r="K39" s="270"/>
      <c r="L39" s="269">
        <f t="shared" si="6"/>
        <v>0</v>
      </c>
      <c r="M39" s="272"/>
      <c r="N39" s="285">
        <f t="shared" si="7"/>
        <v>0</v>
      </c>
      <c r="O39" s="16" t="str">
        <f t="shared" si="4"/>
        <v/>
      </c>
      <c r="P39" s="31" t="str">
        <f t="shared" si="5"/>
        <v/>
      </c>
      <c r="Q39" s="286" t="str">
        <f t="shared" si="2"/>
        <v/>
      </c>
      <c r="R39" s="111"/>
    </row>
    <row r="40" spans="1:19" s="112" customFormat="1" ht="24.95" customHeight="1" x14ac:dyDescent="0.25">
      <c r="A40" s="244" t="s">
        <v>144</v>
      </c>
      <c r="B40" s="160"/>
      <c r="C40" s="130" t="s">
        <v>7</v>
      </c>
      <c r="D40" s="265"/>
      <c r="E40" s="265"/>
      <c r="F40" s="266"/>
      <c r="G40" s="269" t="str">
        <f t="shared" si="3"/>
        <v/>
      </c>
      <c r="H40" s="269"/>
      <c r="I40" s="269" t="str">
        <f t="shared" si="0"/>
        <v/>
      </c>
      <c r="J40" s="270"/>
      <c r="K40" s="270"/>
      <c r="L40" s="269">
        <f t="shared" si="6"/>
        <v>0</v>
      </c>
      <c r="M40" s="272"/>
      <c r="N40" s="285">
        <f t="shared" si="7"/>
        <v>0</v>
      </c>
      <c r="O40" s="16" t="str">
        <f t="shared" si="4"/>
        <v/>
      </c>
      <c r="P40" s="31" t="str">
        <f t="shared" si="5"/>
        <v/>
      </c>
      <c r="Q40" s="286" t="str">
        <f t="shared" si="2"/>
        <v/>
      </c>
      <c r="R40" s="111"/>
    </row>
    <row r="41" spans="1:19" s="112" customFormat="1" ht="24.95" customHeight="1" x14ac:dyDescent="0.25">
      <c r="A41" s="244" t="s">
        <v>145</v>
      </c>
      <c r="B41" s="160"/>
      <c r="C41" s="130" t="s">
        <v>7</v>
      </c>
      <c r="D41" s="265"/>
      <c r="E41" s="265"/>
      <c r="F41" s="266"/>
      <c r="G41" s="269" t="str">
        <f t="shared" si="3"/>
        <v/>
      </c>
      <c r="H41" s="269"/>
      <c r="I41" s="269" t="str">
        <f t="shared" si="0"/>
        <v/>
      </c>
      <c r="J41" s="270"/>
      <c r="K41" s="270"/>
      <c r="L41" s="269">
        <f t="shared" si="6"/>
        <v>0</v>
      </c>
      <c r="M41" s="272"/>
      <c r="N41" s="285">
        <f t="shared" si="7"/>
        <v>0</v>
      </c>
      <c r="O41" s="16" t="str">
        <f t="shared" si="4"/>
        <v/>
      </c>
      <c r="P41" s="31" t="str">
        <f t="shared" si="5"/>
        <v/>
      </c>
      <c r="Q41" s="286" t="str">
        <f t="shared" si="2"/>
        <v/>
      </c>
      <c r="R41" s="111"/>
    </row>
    <row r="42" spans="1:19" s="112" customFormat="1" ht="24.95" customHeight="1" x14ac:dyDescent="0.25">
      <c r="A42" s="244" t="s">
        <v>146</v>
      </c>
      <c r="B42" s="160"/>
      <c r="C42" s="130" t="s">
        <v>7</v>
      </c>
      <c r="D42" s="265"/>
      <c r="E42" s="265"/>
      <c r="F42" s="266"/>
      <c r="G42" s="269" t="str">
        <f t="shared" si="3"/>
        <v/>
      </c>
      <c r="H42" s="269"/>
      <c r="I42" s="269" t="str">
        <f t="shared" si="0"/>
        <v/>
      </c>
      <c r="J42" s="270"/>
      <c r="K42" s="270"/>
      <c r="L42" s="269">
        <f t="shared" si="6"/>
        <v>0</v>
      </c>
      <c r="M42" s="272"/>
      <c r="N42" s="285">
        <f t="shared" si="7"/>
        <v>0</v>
      </c>
      <c r="O42" s="16" t="str">
        <f t="shared" si="4"/>
        <v/>
      </c>
      <c r="P42" s="31" t="str">
        <f t="shared" si="5"/>
        <v/>
      </c>
      <c r="Q42" s="286" t="str">
        <f t="shared" si="2"/>
        <v/>
      </c>
      <c r="R42" s="111"/>
    </row>
    <row r="43" spans="1:19" s="112" customFormat="1" ht="24.95" customHeight="1" x14ac:dyDescent="0.25">
      <c r="A43" s="244" t="s">
        <v>147</v>
      </c>
      <c r="B43" s="160"/>
      <c r="C43" s="130" t="s">
        <v>7</v>
      </c>
      <c r="D43" s="265"/>
      <c r="E43" s="265"/>
      <c r="F43" s="266"/>
      <c r="G43" s="269" t="str">
        <f t="shared" si="3"/>
        <v/>
      </c>
      <c r="H43" s="269"/>
      <c r="I43" s="269" t="str">
        <f t="shared" si="0"/>
        <v/>
      </c>
      <c r="J43" s="270"/>
      <c r="K43" s="270"/>
      <c r="L43" s="269">
        <f t="shared" si="6"/>
        <v>0</v>
      </c>
      <c r="M43" s="272"/>
      <c r="N43" s="285">
        <f t="shared" si="7"/>
        <v>0</v>
      </c>
      <c r="O43" s="16" t="str">
        <f t="shared" si="4"/>
        <v/>
      </c>
      <c r="P43" s="31" t="str">
        <f t="shared" si="5"/>
        <v/>
      </c>
      <c r="Q43" s="286" t="str">
        <f t="shared" si="2"/>
        <v/>
      </c>
      <c r="R43" s="111"/>
    </row>
    <row r="44" spans="1:19" s="112" customFormat="1" ht="24.95" customHeight="1" x14ac:dyDescent="0.25">
      <c r="A44" s="244" t="s">
        <v>148</v>
      </c>
      <c r="B44" s="160"/>
      <c r="C44" s="130" t="s">
        <v>7</v>
      </c>
      <c r="D44" s="265"/>
      <c r="E44" s="265"/>
      <c r="F44" s="266"/>
      <c r="G44" s="269" t="str">
        <f t="shared" si="3"/>
        <v/>
      </c>
      <c r="H44" s="269"/>
      <c r="I44" s="269" t="str">
        <f t="shared" si="0"/>
        <v/>
      </c>
      <c r="J44" s="270"/>
      <c r="K44" s="270"/>
      <c r="L44" s="269">
        <f t="shared" si="6"/>
        <v>0</v>
      </c>
      <c r="M44" s="272"/>
      <c r="N44" s="285">
        <f t="shared" si="7"/>
        <v>0</v>
      </c>
      <c r="O44" s="16" t="str">
        <f t="shared" si="4"/>
        <v/>
      </c>
      <c r="P44" s="31" t="str">
        <f t="shared" si="5"/>
        <v/>
      </c>
      <c r="Q44" s="286" t="str">
        <f t="shared" si="2"/>
        <v/>
      </c>
      <c r="R44" s="111"/>
    </row>
    <row r="45" spans="1:19" s="112" customFormat="1" ht="24.95" customHeight="1" thickBot="1" x14ac:dyDescent="0.3">
      <c r="A45" s="244" t="s">
        <v>149</v>
      </c>
      <c r="B45" s="175"/>
      <c r="C45" s="174" t="s">
        <v>7</v>
      </c>
      <c r="D45" s="267"/>
      <c r="E45" s="267"/>
      <c r="F45" s="268"/>
      <c r="G45" s="273" t="str">
        <f t="shared" si="3"/>
        <v/>
      </c>
      <c r="H45" s="273"/>
      <c r="I45" s="273" t="str">
        <f t="shared" si="0"/>
        <v/>
      </c>
      <c r="J45" s="274"/>
      <c r="K45" s="274"/>
      <c r="L45" s="273">
        <f t="shared" si="6"/>
        <v>0</v>
      </c>
      <c r="M45" s="275"/>
      <c r="N45" s="287">
        <f t="shared" si="7"/>
        <v>0</v>
      </c>
      <c r="O45" s="288" t="str">
        <f t="shared" si="4"/>
        <v/>
      </c>
      <c r="P45" s="289" t="str">
        <f t="shared" si="5"/>
        <v/>
      </c>
      <c r="Q45" s="290" t="str">
        <f t="shared" si="2"/>
        <v/>
      </c>
      <c r="R45" s="111"/>
    </row>
    <row r="46" spans="1:19" s="112" customFormat="1" ht="24.95" customHeight="1" thickBot="1" x14ac:dyDescent="0.3">
      <c r="A46" s="283"/>
      <c r="B46" s="14"/>
      <c r="C46" s="1"/>
      <c r="D46" s="1"/>
      <c r="E46" s="15"/>
      <c r="F46" s="15"/>
      <c r="G46" s="15"/>
      <c r="H46" s="8"/>
      <c r="I46" s="8"/>
      <c r="J46" s="8"/>
      <c r="K46" s="8"/>
      <c r="L46" s="8"/>
      <c r="M46" s="8"/>
      <c r="N46" s="8"/>
      <c r="O46" s="9"/>
      <c r="P46" s="9"/>
      <c r="Q46" s="8"/>
      <c r="R46" s="8"/>
      <c r="S46" s="111"/>
    </row>
    <row r="47" spans="1:19" s="112" customFormat="1" ht="24.95" customHeight="1" thickBot="1" x14ac:dyDescent="0.3">
      <c r="A47" s="283"/>
      <c r="B47" s="341" t="s">
        <v>39</v>
      </c>
      <c r="C47" s="342"/>
      <c r="D47" s="342"/>
      <c r="E47" s="343"/>
      <c r="F47" s="238"/>
      <c r="G47" s="294" t="s">
        <v>41</v>
      </c>
      <c r="H47" s="295"/>
      <c r="I47" s="38"/>
      <c r="J47" s="8"/>
      <c r="K47" s="8"/>
      <c r="L47" s="8"/>
      <c r="M47" s="8"/>
      <c r="N47" s="9"/>
      <c r="O47" s="9"/>
      <c r="P47" s="8"/>
      <c r="Q47" s="8"/>
      <c r="R47" s="111"/>
    </row>
    <row r="48" spans="1:19" s="114" customFormat="1" ht="39" customHeight="1" x14ac:dyDescent="0.25">
      <c r="A48" s="283"/>
      <c r="B48" s="246" t="s">
        <v>61</v>
      </c>
      <c r="C48" s="264" t="s">
        <v>3</v>
      </c>
      <c r="D48" s="248" t="s">
        <v>69</v>
      </c>
      <c r="E48" s="248" t="s">
        <v>58</v>
      </c>
      <c r="F48" s="248" t="s">
        <v>131</v>
      </c>
      <c r="G48" s="248" t="s">
        <v>4</v>
      </c>
      <c r="H48" s="248" t="s">
        <v>5</v>
      </c>
      <c r="I48" s="250" t="s">
        <v>6</v>
      </c>
      <c r="J48" s="157"/>
      <c r="K48" s="8"/>
      <c r="L48" s="8"/>
      <c r="M48" s="8"/>
      <c r="N48" s="9"/>
      <c r="O48" s="9"/>
      <c r="P48" s="8"/>
      <c r="Q48" s="8"/>
      <c r="R48" s="113"/>
    </row>
    <row r="49" spans="1:26" s="114" customFormat="1" ht="24.95" customHeight="1" x14ac:dyDescent="0.25">
      <c r="A49" s="244" t="s">
        <v>132</v>
      </c>
      <c r="B49" s="160"/>
      <c r="C49" s="210" t="s">
        <v>0</v>
      </c>
      <c r="D49" s="265"/>
      <c r="E49" s="265"/>
      <c r="F49" s="266"/>
      <c r="G49" s="276"/>
      <c r="H49" s="276"/>
      <c r="I49" s="277"/>
      <c r="J49" s="158"/>
      <c r="K49" s="115"/>
      <c r="L49" s="115"/>
      <c r="M49" s="115"/>
      <c r="N49" s="115"/>
      <c r="O49" s="115"/>
      <c r="P49" s="115"/>
      <c r="Q49" s="115"/>
      <c r="R49" s="116"/>
      <c r="S49" s="117"/>
      <c r="T49" s="117"/>
      <c r="U49" s="117"/>
      <c r="V49" s="117"/>
      <c r="W49" s="117"/>
      <c r="X49" s="117"/>
      <c r="Y49" s="117"/>
      <c r="Z49" s="117"/>
    </row>
    <row r="50" spans="1:26" s="119" customFormat="1" ht="24.95" customHeight="1" x14ac:dyDescent="0.25">
      <c r="A50" s="244" t="s">
        <v>133</v>
      </c>
      <c r="B50" s="160"/>
      <c r="C50" s="210" t="s">
        <v>0</v>
      </c>
      <c r="D50" s="265"/>
      <c r="E50" s="265"/>
      <c r="F50" s="266"/>
      <c r="G50" s="276"/>
      <c r="H50" s="276"/>
      <c r="I50" s="277"/>
      <c r="J50" s="158"/>
      <c r="K50" s="115"/>
      <c r="L50" s="115"/>
      <c r="M50" s="115"/>
      <c r="N50" s="115"/>
      <c r="O50" s="115"/>
      <c r="P50" s="115"/>
      <c r="Q50" s="115"/>
      <c r="R50" s="118"/>
      <c r="S50" s="118"/>
      <c r="T50" s="118"/>
      <c r="U50" s="118"/>
      <c r="V50" s="118"/>
      <c r="W50" s="118"/>
      <c r="X50" s="118"/>
      <c r="Y50" s="118"/>
      <c r="Z50" s="118"/>
    </row>
    <row r="51" spans="1:26" s="119" customFormat="1" ht="24.95" customHeight="1" x14ac:dyDescent="0.25">
      <c r="A51" s="244" t="s">
        <v>134</v>
      </c>
      <c r="B51" s="160"/>
      <c r="C51" s="210" t="s">
        <v>0</v>
      </c>
      <c r="D51" s="265"/>
      <c r="E51" s="265"/>
      <c r="F51" s="266"/>
      <c r="G51" s="276"/>
      <c r="H51" s="276"/>
      <c r="I51" s="277"/>
      <c r="J51" s="158"/>
      <c r="K51" s="115"/>
      <c r="L51" s="115"/>
      <c r="M51" s="115"/>
      <c r="N51" s="115"/>
      <c r="O51" s="115"/>
      <c r="P51" s="115"/>
      <c r="Q51" s="115"/>
      <c r="R51" s="118"/>
      <c r="S51" s="118"/>
      <c r="T51" s="118"/>
      <c r="U51" s="118"/>
      <c r="V51" s="118"/>
      <c r="W51" s="118"/>
      <c r="X51" s="118"/>
      <c r="Y51" s="118"/>
      <c r="Z51" s="118"/>
    </row>
    <row r="52" spans="1:26" s="119" customFormat="1" ht="24.95" customHeight="1" x14ac:dyDescent="0.25">
      <c r="A52" s="244" t="s">
        <v>135</v>
      </c>
      <c r="B52" s="160"/>
      <c r="C52" s="210" t="s">
        <v>0</v>
      </c>
      <c r="D52" s="265"/>
      <c r="E52" s="265"/>
      <c r="F52" s="266"/>
      <c r="G52" s="276"/>
      <c r="H52" s="276"/>
      <c r="I52" s="277"/>
      <c r="J52" s="158"/>
      <c r="K52" s="115"/>
      <c r="L52" s="115"/>
      <c r="M52" s="115"/>
      <c r="N52" s="115"/>
      <c r="O52" s="115"/>
      <c r="P52" s="115"/>
      <c r="Q52" s="115"/>
      <c r="R52" s="118"/>
      <c r="S52" s="118"/>
      <c r="T52" s="118"/>
      <c r="U52" s="118"/>
      <c r="V52" s="118"/>
      <c r="W52" s="118"/>
      <c r="X52" s="118"/>
      <c r="Y52" s="118"/>
      <c r="Z52" s="118"/>
    </row>
    <row r="53" spans="1:26" s="119" customFormat="1" ht="24.95" customHeight="1" x14ac:dyDescent="0.25">
      <c r="A53" s="244" t="s">
        <v>136</v>
      </c>
      <c r="B53" s="160"/>
      <c r="C53" s="210" t="s">
        <v>0</v>
      </c>
      <c r="D53" s="265"/>
      <c r="E53" s="265"/>
      <c r="F53" s="266"/>
      <c r="G53" s="276"/>
      <c r="H53" s="276"/>
      <c r="I53" s="277"/>
      <c r="J53" s="158"/>
      <c r="K53" s="115"/>
      <c r="L53" s="115"/>
      <c r="M53" s="115"/>
      <c r="N53" s="115"/>
      <c r="O53" s="115"/>
      <c r="P53" s="115"/>
      <c r="Q53" s="115"/>
      <c r="R53" s="118"/>
      <c r="S53" s="118"/>
      <c r="T53" s="118"/>
      <c r="U53" s="118"/>
      <c r="V53" s="118"/>
      <c r="W53" s="118"/>
      <c r="X53" s="118"/>
      <c r="Y53" s="118"/>
      <c r="Z53" s="118"/>
    </row>
    <row r="54" spans="1:26" s="119" customFormat="1" ht="24.95" customHeight="1" x14ac:dyDescent="0.25">
      <c r="A54" s="244" t="s">
        <v>137</v>
      </c>
      <c r="B54" s="160"/>
      <c r="C54" s="210" t="s">
        <v>0</v>
      </c>
      <c r="D54" s="265"/>
      <c r="E54" s="265"/>
      <c r="F54" s="266"/>
      <c r="G54" s="276"/>
      <c r="H54" s="276"/>
      <c r="I54" s="277"/>
      <c r="J54" s="158"/>
      <c r="K54" s="115"/>
      <c r="L54" s="115"/>
      <c r="M54" s="115"/>
      <c r="N54" s="115"/>
      <c r="O54" s="115"/>
      <c r="P54" s="115"/>
      <c r="Q54" s="115"/>
      <c r="R54" s="118"/>
      <c r="S54" s="118"/>
      <c r="T54" s="118"/>
      <c r="U54" s="118"/>
      <c r="V54" s="118"/>
      <c r="W54" s="118"/>
      <c r="X54" s="118"/>
      <c r="Y54" s="118"/>
      <c r="Z54" s="118"/>
    </row>
    <row r="55" spans="1:26" s="119" customFormat="1" ht="24.95" customHeight="1" x14ac:dyDescent="0.25">
      <c r="A55" s="244" t="s">
        <v>138</v>
      </c>
      <c r="B55" s="160"/>
      <c r="C55" s="210" t="s">
        <v>0</v>
      </c>
      <c r="D55" s="265"/>
      <c r="E55" s="265"/>
      <c r="F55" s="266"/>
      <c r="G55" s="276"/>
      <c r="H55" s="276"/>
      <c r="I55" s="277"/>
      <c r="J55" s="158"/>
      <c r="K55" s="115"/>
      <c r="L55" s="115"/>
      <c r="M55" s="115"/>
      <c r="N55" s="115"/>
      <c r="O55" s="115"/>
      <c r="P55" s="115"/>
      <c r="Q55" s="115"/>
      <c r="R55" s="118"/>
      <c r="S55" s="118"/>
      <c r="T55" s="118"/>
      <c r="U55" s="118"/>
      <c r="V55" s="118"/>
      <c r="W55" s="118"/>
      <c r="X55" s="118"/>
      <c r="Y55" s="118"/>
      <c r="Z55" s="118"/>
    </row>
    <row r="56" spans="1:26" s="119" customFormat="1" ht="24.95" customHeight="1" x14ac:dyDescent="0.25">
      <c r="A56" s="244" t="s">
        <v>139</v>
      </c>
      <c r="B56" s="160"/>
      <c r="C56" s="210" t="s">
        <v>0</v>
      </c>
      <c r="D56" s="265"/>
      <c r="E56" s="265"/>
      <c r="F56" s="266"/>
      <c r="G56" s="276"/>
      <c r="H56" s="276"/>
      <c r="I56" s="277"/>
      <c r="J56" s="158"/>
      <c r="K56" s="115"/>
      <c r="L56" s="115"/>
      <c r="M56" s="115"/>
      <c r="N56" s="115"/>
      <c r="O56" s="115"/>
      <c r="P56" s="115"/>
      <c r="Q56" s="115"/>
      <c r="R56" s="118"/>
      <c r="S56" s="118"/>
      <c r="T56" s="118"/>
      <c r="U56" s="118"/>
      <c r="V56" s="118"/>
      <c r="W56" s="118"/>
      <c r="X56" s="118"/>
      <c r="Y56" s="118"/>
      <c r="Z56" s="118"/>
    </row>
    <row r="57" spans="1:26" s="119" customFormat="1" ht="24.95" customHeight="1" x14ac:dyDescent="0.25">
      <c r="A57" s="244" t="s">
        <v>140</v>
      </c>
      <c r="B57" s="160"/>
      <c r="C57" s="210" t="s">
        <v>0</v>
      </c>
      <c r="D57" s="265"/>
      <c r="E57" s="265"/>
      <c r="F57" s="266"/>
      <c r="G57" s="276"/>
      <c r="H57" s="276"/>
      <c r="I57" s="277"/>
      <c r="J57" s="158"/>
      <c r="K57" s="115"/>
      <c r="L57" s="115"/>
      <c r="M57" s="115"/>
      <c r="N57" s="115"/>
      <c r="O57" s="115"/>
      <c r="P57" s="115"/>
      <c r="Q57" s="115"/>
      <c r="R57" s="118"/>
      <c r="S57" s="118"/>
      <c r="T57" s="118"/>
      <c r="U57" s="118"/>
      <c r="V57" s="118"/>
      <c r="W57" s="118"/>
      <c r="X57" s="118"/>
      <c r="Y57" s="118"/>
      <c r="Z57" s="118"/>
    </row>
    <row r="58" spans="1:26" s="119" customFormat="1" ht="24.95" customHeight="1" x14ac:dyDescent="0.25">
      <c r="A58" s="244" t="s">
        <v>141</v>
      </c>
      <c r="B58" s="160"/>
      <c r="C58" s="210" t="s">
        <v>0</v>
      </c>
      <c r="D58" s="265"/>
      <c r="E58" s="265"/>
      <c r="F58" s="266"/>
      <c r="G58" s="276"/>
      <c r="H58" s="276"/>
      <c r="I58" s="278"/>
      <c r="J58" s="158"/>
      <c r="K58" s="115"/>
      <c r="L58" s="115"/>
      <c r="M58" s="115"/>
      <c r="N58" s="115"/>
      <c r="O58" s="115"/>
      <c r="P58" s="115"/>
      <c r="Q58" s="115"/>
      <c r="R58" s="118"/>
      <c r="S58" s="118"/>
      <c r="T58" s="118"/>
      <c r="U58" s="118"/>
      <c r="V58" s="118"/>
      <c r="W58" s="118"/>
      <c r="X58" s="118"/>
      <c r="Y58" s="118"/>
      <c r="Z58" s="118"/>
    </row>
    <row r="59" spans="1:26" s="119" customFormat="1" ht="24.95" customHeight="1" x14ac:dyDescent="0.25">
      <c r="A59" s="244" t="s">
        <v>142</v>
      </c>
      <c r="B59" s="160"/>
      <c r="C59" s="210" t="s">
        <v>0</v>
      </c>
      <c r="D59" s="265"/>
      <c r="E59" s="265"/>
      <c r="F59" s="266"/>
      <c r="G59" s="276"/>
      <c r="H59" s="276"/>
      <c r="I59" s="278"/>
      <c r="J59" s="158"/>
      <c r="K59" s="115"/>
      <c r="L59" s="115"/>
      <c r="M59" s="115"/>
      <c r="N59" s="115"/>
      <c r="O59" s="115"/>
      <c r="P59" s="115"/>
      <c r="Q59" s="115"/>
      <c r="R59" s="118"/>
      <c r="S59" s="118"/>
      <c r="T59" s="118"/>
      <c r="U59" s="118"/>
      <c r="V59" s="118"/>
      <c r="W59" s="118"/>
      <c r="X59" s="118"/>
      <c r="Y59" s="118"/>
      <c r="Z59" s="118"/>
    </row>
    <row r="60" spans="1:26" s="119" customFormat="1" ht="24.95" customHeight="1" x14ac:dyDescent="0.25">
      <c r="A60" s="244" t="s">
        <v>143</v>
      </c>
      <c r="B60" s="160"/>
      <c r="C60" s="210" t="s">
        <v>7</v>
      </c>
      <c r="D60" s="265"/>
      <c r="E60" s="265"/>
      <c r="F60" s="266"/>
      <c r="G60" s="276"/>
      <c r="H60" s="276"/>
      <c r="I60" s="278"/>
      <c r="J60" s="115"/>
      <c r="K60" s="115"/>
      <c r="L60" s="115"/>
      <c r="M60" s="115"/>
      <c r="N60" s="115"/>
      <c r="O60" s="115"/>
      <c r="P60" s="115"/>
      <c r="Q60" s="115"/>
      <c r="R60" s="118"/>
      <c r="S60" s="118"/>
      <c r="T60" s="118"/>
      <c r="U60" s="118"/>
      <c r="V60" s="118"/>
      <c r="W60" s="118"/>
      <c r="X60" s="118"/>
      <c r="Y60" s="118"/>
      <c r="Z60" s="118"/>
    </row>
    <row r="61" spans="1:26" s="119" customFormat="1" ht="24.95" customHeight="1" x14ac:dyDescent="0.25">
      <c r="A61" s="244" t="s">
        <v>144</v>
      </c>
      <c r="B61" s="160"/>
      <c r="C61" s="210" t="s">
        <v>7</v>
      </c>
      <c r="D61" s="265"/>
      <c r="E61" s="265"/>
      <c r="F61" s="266"/>
      <c r="G61" s="276"/>
      <c r="H61" s="276"/>
      <c r="I61" s="278"/>
      <c r="J61" s="115"/>
      <c r="K61" s="115"/>
      <c r="L61" s="115"/>
      <c r="M61" s="115"/>
      <c r="N61" s="115"/>
      <c r="O61" s="115"/>
      <c r="P61" s="115"/>
      <c r="Q61" s="115"/>
      <c r="R61" s="118"/>
      <c r="S61" s="118"/>
      <c r="T61" s="118"/>
      <c r="U61" s="118"/>
      <c r="V61" s="118"/>
      <c r="W61" s="118"/>
      <c r="X61" s="118"/>
      <c r="Y61" s="118"/>
      <c r="Z61" s="118"/>
    </row>
    <row r="62" spans="1:26" s="119" customFormat="1" ht="24.95" customHeight="1" x14ac:dyDescent="0.25">
      <c r="A62" s="244" t="s">
        <v>145</v>
      </c>
      <c r="B62" s="160"/>
      <c r="C62" s="210" t="s">
        <v>7</v>
      </c>
      <c r="D62" s="265"/>
      <c r="E62" s="265"/>
      <c r="F62" s="266"/>
      <c r="G62" s="276"/>
      <c r="H62" s="276"/>
      <c r="I62" s="278"/>
      <c r="J62" s="115"/>
      <c r="K62" s="115"/>
      <c r="L62" s="115"/>
      <c r="M62" s="115"/>
      <c r="N62" s="115"/>
      <c r="O62" s="115"/>
      <c r="P62" s="115"/>
      <c r="Q62" s="115"/>
      <c r="R62" s="118"/>
      <c r="S62" s="118"/>
      <c r="T62" s="118"/>
      <c r="U62" s="118"/>
      <c r="V62" s="118"/>
      <c r="W62" s="118"/>
      <c r="X62" s="118"/>
      <c r="Y62" s="118"/>
      <c r="Z62" s="118"/>
    </row>
    <row r="63" spans="1:26" s="119" customFormat="1" ht="24.95" customHeight="1" x14ac:dyDescent="0.25">
      <c r="A63" s="244" t="s">
        <v>146</v>
      </c>
      <c r="B63" s="160"/>
      <c r="C63" s="210" t="s">
        <v>7</v>
      </c>
      <c r="D63" s="265"/>
      <c r="E63" s="265"/>
      <c r="F63" s="266"/>
      <c r="G63" s="276"/>
      <c r="H63" s="276"/>
      <c r="I63" s="278"/>
      <c r="J63" s="115"/>
      <c r="K63" s="115"/>
      <c r="L63" s="115"/>
      <c r="M63" s="115"/>
      <c r="N63" s="115"/>
      <c r="O63" s="115"/>
      <c r="P63" s="115"/>
      <c r="Q63" s="115"/>
      <c r="R63" s="118"/>
      <c r="S63" s="118"/>
      <c r="T63" s="118"/>
      <c r="U63" s="118"/>
      <c r="V63" s="118"/>
      <c r="W63" s="118"/>
      <c r="X63" s="118"/>
      <c r="Y63" s="118"/>
      <c r="Z63" s="118"/>
    </row>
    <row r="64" spans="1:26" s="119" customFormat="1" ht="24.95" customHeight="1" x14ac:dyDescent="0.25">
      <c r="A64" s="244" t="s">
        <v>147</v>
      </c>
      <c r="B64" s="160"/>
      <c r="C64" s="210" t="s">
        <v>7</v>
      </c>
      <c r="D64" s="265"/>
      <c r="E64" s="265"/>
      <c r="F64" s="266"/>
      <c r="G64" s="276"/>
      <c r="H64" s="276"/>
      <c r="I64" s="278"/>
      <c r="J64" s="115"/>
      <c r="K64" s="115"/>
      <c r="L64" s="115"/>
      <c r="M64" s="115"/>
      <c r="N64" s="115"/>
      <c r="O64" s="115"/>
      <c r="P64" s="115"/>
      <c r="Q64" s="115"/>
      <c r="R64" s="118"/>
      <c r="S64" s="118"/>
      <c r="T64" s="118"/>
      <c r="U64" s="118"/>
      <c r="V64" s="118"/>
      <c r="W64" s="118"/>
      <c r="X64" s="118"/>
      <c r="Y64" s="118"/>
      <c r="Z64" s="118"/>
    </row>
    <row r="65" spans="1:26" s="119" customFormat="1" ht="24.95" customHeight="1" x14ac:dyDescent="0.25">
      <c r="A65" s="244" t="s">
        <v>148</v>
      </c>
      <c r="B65" s="160"/>
      <c r="C65" s="210" t="s">
        <v>7</v>
      </c>
      <c r="D65" s="265"/>
      <c r="E65" s="265"/>
      <c r="F65" s="266"/>
      <c r="G65" s="276"/>
      <c r="H65" s="276"/>
      <c r="I65" s="279"/>
      <c r="J65" s="115"/>
      <c r="K65" s="115"/>
      <c r="L65" s="115"/>
      <c r="M65" s="115"/>
      <c r="N65" s="115"/>
      <c r="O65" s="115"/>
      <c r="P65" s="115"/>
      <c r="Q65" s="115"/>
      <c r="R65" s="118"/>
      <c r="S65" s="118"/>
      <c r="T65" s="118"/>
      <c r="U65" s="118"/>
      <c r="V65" s="118"/>
      <c r="W65" s="118"/>
      <c r="X65" s="118"/>
      <c r="Y65" s="118"/>
      <c r="Z65" s="118"/>
    </row>
    <row r="66" spans="1:26" s="119" customFormat="1" ht="24.95" customHeight="1" thickBot="1" x14ac:dyDescent="0.3">
      <c r="A66" s="244" t="s">
        <v>149</v>
      </c>
      <c r="B66" s="175"/>
      <c r="C66" s="217" t="s">
        <v>7</v>
      </c>
      <c r="D66" s="267"/>
      <c r="E66" s="267"/>
      <c r="F66" s="268"/>
      <c r="G66" s="280"/>
      <c r="H66" s="280"/>
      <c r="I66" s="281"/>
      <c r="J66" s="115"/>
      <c r="K66" s="115"/>
      <c r="L66" s="115"/>
      <c r="M66" s="115"/>
      <c r="N66" s="115"/>
      <c r="O66" s="115"/>
      <c r="P66" s="115"/>
      <c r="Q66" s="115"/>
      <c r="R66" s="118"/>
      <c r="S66" s="118"/>
      <c r="T66" s="118"/>
      <c r="U66" s="118"/>
      <c r="V66" s="118"/>
      <c r="W66" s="118"/>
      <c r="X66" s="118"/>
      <c r="Y66" s="118"/>
      <c r="Z66" s="118"/>
    </row>
    <row r="67" spans="1:26" s="119" customFormat="1" ht="24.95" customHeight="1" x14ac:dyDescent="0.25">
      <c r="B67" s="14"/>
      <c r="C67" s="1"/>
      <c r="D67" s="339" t="s">
        <v>42</v>
      </c>
      <c r="E67" s="340"/>
      <c r="F67" s="240"/>
      <c r="G67" s="252">
        <f>SUMIF(C28:C45,"Gebouwen en gronden",G28:G45)</f>
        <v>0</v>
      </c>
      <c r="H67" s="19"/>
      <c r="I67" s="20">
        <f>SUMIF(C28:C45,"Gebouwen en gronden",I28:I45)</f>
        <v>0</v>
      </c>
      <c r="J67" s="115"/>
      <c r="K67" s="115"/>
      <c r="L67" s="115"/>
      <c r="M67" s="115"/>
      <c r="N67" s="115"/>
      <c r="O67" s="115"/>
      <c r="P67" s="118"/>
      <c r="Q67" s="118"/>
      <c r="R67" s="118"/>
      <c r="S67" s="118"/>
      <c r="T67" s="118"/>
      <c r="U67" s="118"/>
      <c r="V67" s="118"/>
      <c r="W67" s="118"/>
      <c r="X67" s="118"/>
    </row>
    <row r="68" spans="1:26" s="119" customFormat="1" ht="24.95" customHeight="1" x14ac:dyDescent="0.25">
      <c r="B68" s="14"/>
      <c r="C68" s="1"/>
      <c r="D68" s="296" t="s">
        <v>43</v>
      </c>
      <c r="E68" s="297"/>
      <c r="F68" s="253"/>
      <c r="G68" s="21">
        <f>SUMIF(C28:C45,"Apparatuur en uitrusting",G28:G45)</f>
        <v>0</v>
      </c>
      <c r="H68" s="22"/>
      <c r="I68" s="23">
        <f>SUMIF(C28:C45,"apparatuur en uitrusting",I28:I45)</f>
        <v>0</v>
      </c>
      <c r="J68" s="115"/>
      <c r="K68" s="115"/>
      <c r="L68" s="115"/>
      <c r="M68" s="115"/>
      <c r="N68" s="115"/>
      <c r="O68" s="115"/>
      <c r="P68" s="118"/>
      <c r="Q68" s="118"/>
      <c r="R68" s="118"/>
      <c r="S68" s="118"/>
      <c r="T68" s="118"/>
      <c r="U68" s="118"/>
      <c r="V68" s="118"/>
      <c r="W68" s="118"/>
      <c r="X68" s="118"/>
    </row>
    <row r="69" spans="1:26" s="119" customFormat="1" ht="24.95" customHeight="1" x14ac:dyDescent="0.25">
      <c r="B69" s="14"/>
      <c r="C69" s="1"/>
      <c r="D69" s="254" t="s">
        <v>45</v>
      </c>
      <c r="E69" s="255"/>
      <c r="F69" s="253"/>
      <c r="G69" s="24">
        <f>SUMIF(C49:C66,"Personeelskosten",G49:G66)</f>
        <v>0</v>
      </c>
      <c r="H69" s="18">
        <f>SUMIF(C49:C66,"personeelskosten",H49:H66)</f>
        <v>0</v>
      </c>
      <c r="I69" s="23"/>
      <c r="J69" s="115"/>
      <c r="K69" s="115"/>
      <c r="L69" s="115"/>
      <c r="M69" s="115"/>
      <c r="N69" s="115"/>
      <c r="O69" s="115"/>
      <c r="P69" s="118"/>
      <c r="Q69" s="118"/>
      <c r="R69" s="118"/>
      <c r="S69" s="118"/>
      <c r="T69" s="118"/>
      <c r="U69" s="118"/>
      <c r="V69" s="118"/>
      <c r="W69" s="118"/>
      <c r="X69" s="118"/>
    </row>
    <row r="70" spans="1:26" s="119" customFormat="1" ht="24.95" customHeight="1" x14ac:dyDescent="0.25">
      <c r="B70" s="14"/>
      <c r="C70" s="1"/>
      <c r="D70" s="296" t="s">
        <v>44</v>
      </c>
      <c r="E70" s="297"/>
      <c r="F70" s="253"/>
      <c r="G70" s="24">
        <f>SUMIF(C49:C66,"Contractonderzoek",G49:G66)</f>
        <v>0</v>
      </c>
      <c r="H70" s="21">
        <f>SUMIF(C49:C66,"contractonderzoek",H49:H66)</f>
        <v>0</v>
      </c>
      <c r="I70" s="25"/>
      <c r="J70" s="115"/>
      <c r="K70" s="115"/>
      <c r="L70" s="115"/>
      <c r="M70" s="115"/>
      <c r="N70" s="115"/>
      <c r="O70" s="115"/>
      <c r="P70" s="118"/>
      <c r="Q70" s="118"/>
      <c r="R70" s="118"/>
      <c r="S70" s="118"/>
      <c r="T70" s="118"/>
      <c r="U70" s="118"/>
      <c r="V70" s="118"/>
      <c r="W70" s="118"/>
      <c r="X70" s="118"/>
    </row>
    <row r="71" spans="1:26" s="119" customFormat="1" ht="24.95" customHeight="1" x14ac:dyDescent="0.25">
      <c r="B71" s="14"/>
      <c r="C71" s="1"/>
      <c r="D71" s="256" t="s">
        <v>150</v>
      </c>
      <c r="E71" s="257"/>
      <c r="F71" s="258"/>
      <c r="G71" s="26">
        <f>SUMIF(C49:C66,"Algemene kosten",G49:G66)</f>
        <v>0</v>
      </c>
      <c r="H71" s="27">
        <f>SUMIF(C49:C66,"Algemene kosten",H49:H66)</f>
        <v>0</v>
      </c>
      <c r="I71" s="25"/>
      <c r="J71" s="115"/>
      <c r="K71" s="115"/>
      <c r="L71" s="115"/>
      <c r="M71" s="115"/>
      <c r="N71" s="115"/>
      <c r="O71" s="115"/>
      <c r="P71" s="118"/>
      <c r="Q71" s="118"/>
      <c r="R71" s="118"/>
      <c r="S71" s="118"/>
      <c r="T71" s="118"/>
      <c r="U71" s="118"/>
      <c r="V71" s="118"/>
      <c r="W71" s="118"/>
      <c r="X71" s="118"/>
    </row>
    <row r="72" spans="1:26" s="165" customFormat="1" ht="24.95" customHeight="1" x14ac:dyDescent="0.25">
      <c r="A72" s="242"/>
      <c r="B72" s="162"/>
      <c r="C72" s="162"/>
      <c r="D72" s="318" t="s">
        <v>119</v>
      </c>
      <c r="E72" s="319"/>
      <c r="F72" s="259"/>
      <c r="G72" s="163">
        <f>SUM(G67:G71)</f>
        <v>0</v>
      </c>
      <c r="H72" s="163">
        <f>SUM(H69:H71)</f>
        <v>0</v>
      </c>
      <c r="I72" s="28">
        <f>SUM(I67:I68)</f>
        <v>0</v>
      </c>
      <c r="J72" s="164"/>
    </row>
    <row r="73" spans="1:26" s="165" customFormat="1" ht="24.95" customHeight="1" x14ac:dyDescent="0.25">
      <c r="A73" s="242"/>
      <c r="B73" s="162"/>
      <c r="C73" s="162"/>
      <c r="D73" s="318" t="s">
        <v>120</v>
      </c>
      <c r="E73" s="319"/>
      <c r="F73" s="259"/>
      <c r="G73" s="207">
        <f>SUM(G72:I72)</f>
        <v>0</v>
      </c>
      <c r="H73" s="166"/>
      <c r="I73" s="166"/>
      <c r="J73" s="167"/>
      <c r="K73" s="167"/>
      <c r="L73" s="167"/>
      <c r="M73" s="168"/>
    </row>
    <row r="74" spans="1:26" s="171" customFormat="1" ht="24.95" customHeight="1" x14ac:dyDescent="0.25">
      <c r="A74" s="243"/>
      <c r="B74" s="162"/>
      <c r="C74" s="162"/>
      <c r="D74" s="296" t="s">
        <v>107</v>
      </c>
      <c r="E74" s="297"/>
      <c r="F74" s="253"/>
      <c r="G74" s="29">
        <f>G72*G21</f>
        <v>0</v>
      </c>
      <c r="H74" s="29">
        <f>IF(C16="Onderzoeksorganisatie",H72*H21,0)</f>
        <v>0</v>
      </c>
      <c r="I74" s="29">
        <f>IF(C16="Veehouderijonderneming",I72*I21,0)</f>
        <v>0</v>
      </c>
      <c r="J74" s="169"/>
      <c r="K74" s="169"/>
      <c r="L74" s="169"/>
      <c r="M74" s="170"/>
    </row>
    <row r="75" spans="1:26" s="171" customFormat="1" ht="24.95" customHeight="1" x14ac:dyDescent="0.25">
      <c r="A75" s="243"/>
      <c r="B75" s="162"/>
      <c r="C75" s="162"/>
      <c r="D75" s="296" t="s">
        <v>108</v>
      </c>
      <c r="E75" s="297"/>
      <c r="F75" s="253"/>
      <c r="G75" s="282"/>
      <c r="H75" s="172"/>
      <c r="I75" s="172"/>
      <c r="J75" s="173"/>
    </row>
    <row r="76" spans="1:26" s="171" customFormat="1" ht="24.95" customHeight="1" x14ac:dyDescent="0.25">
      <c r="A76" s="243"/>
      <c r="B76" s="162"/>
      <c r="C76" s="162"/>
      <c r="D76" s="318" t="s">
        <v>109</v>
      </c>
      <c r="E76" s="319"/>
      <c r="F76" s="259"/>
      <c r="G76" s="176">
        <f>SUM(G74:I74)</f>
        <v>0</v>
      </c>
      <c r="H76" s="298" t="str">
        <f>IF(C16="Veehouderijonderneming","Let op! Dit bedrag is niet gecorrigeerd voor het eventueel overschrijden van het maximum bedrag per veehouder","")</f>
        <v/>
      </c>
      <c r="I76" s="299"/>
      <c r="J76" s="299"/>
      <c r="K76" s="299"/>
      <c r="L76" s="299"/>
      <c r="M76" s="300"/>
    </row>
    <row r="77" spans="1:26" ht="21" customHeight="1" x14ac:dyDescent="0.25">
      <c r="A77" s="123"/>
      <c r="B77" s="121"/>
      <c r="C77" s="121"/>
      <c r="D77" s="122"/>
      <c r="E77" s="123"/>
      <c r="F77" s="123"/>
      <c r="G77" s="123"/>
      <c r="H77" s="123"/>
      <c r="I77" s="123"/>
      <c r="J77" s="123"/>
      <c r="K77" s="124"/>
    </row>
    <row r="78" spans="1:26" ht="24.75" customHeight="1" x14ac:dyDescent="0.25">
      <c r="A78" s="123"/>
      <c r="B78" s="133" t="s">
        <v>26</v>
      </c>
      <c r="C78" s="134"/>
      <c r="D78" s="134"/>
      <c r="E78" s="134"/>
      <c r="F78" s="134"/>
      <c r="G78" s="134"/>
      <c r="H78" s="134"/>
      <c r="I78" s="134"/>
      <c r="J78" s="135"/>
      <c r="K78" s="124"/>
    </row>
    <row r="79" spans="1:26" ht="15" customHeight="1" x14ac:dyDescent="0.25">
      <c r="A79" s="123"/>
      <c r="B79" s="303"/>
      <c r="C79" s="304"/>
      <c r="D79" s="304"/>
      <c r="E79" s="304"/>
      <c r="F79" s="304"/>
      <c r="G79" s="304"/>
      <c r="H79" s="304"/>
      <c r="I79" s="304"/>
      <c r="J79" s="305"/>
      <c r="K79" s="124"/>
    </row>
    <row r="80" spans="1:26" ht="15" customHeight="1" x14ac:dyDescent="0.25">
      <c r="A80" s="123"/>
      <c r="B80" s="306"/>
      <c r="C80" s="307"/>
      <c r="D80" s="307"/>
      <c r="E80" s="307"/>
      <c r="F80" s="307"/>
      <c r="G80" s="307"/>
      <c r="H80" s="307"/>
      <c r="I80" s="307"/>
      <c r="J80" s="308"/>
      <c r="K80" s="124"/>
    </row>
    <row r="81" spans="1:11" ht="15" customHeight="1" x14ac:dyDescent="0.25">
      <c r="A81" s="123"/>
      <c r="B81" s="306"/>
      <c r="C81" s="307"/>
      <c r="D81" s="307"/>
      <c r="E81" s="307"/>
      <c r="F81" s="307"/>
      <c r="G81" s="307"/>
      <c r="H81" s="307"/>
      <c r="I81" s="307"/>
      <c r="J81" s="308"/>
      <c r="K81" s="124"/>
    </row>
    <row r="82" spans="1:11" ht="15" customHeight="1" x14ac:dyDescent="0.25">
      <c r="A82" s="123"/>
      <c r="B82" s="306"/>
      <c r="C82" s="307"/>
      <c r="D82" s="307"/>
      <c r="E82" s="307"/>
      <c r="F82" s="307"/>
      <c r="G82" s="307"/>
      <c r="H82" s="307"/>
      <c r="I82" s="307"/>
      <c r="J82" s="308"/>
      <c r="K82" s="124"/>
    </row>
    <row r="83" spans="1:11" ht="15" customHeight="1" x14ac:dyDescent="0.25">
      <c r="A83" s="123"/>
      <c r="B83" s="306"/>
      <c r="C83" s="307"/>
      <c r="D83" s="307"/>
      <c r="E83" s="307"/>
      <c r="F83" s="307"/>
      <c r="G83" s="307"/>
      <c r="H83" s="307"/>
      <c r="I83" s="307"/>
      <c r="J83" s="308"/>
      <c r="K83" s="124"/>
    </row>
    <row r="84" spans="1:11" ht="15" customHeight="1" x14ac:dyDescent="0.25">
      <c r="A84" s="123"/>
      <c r="B84" s="306"/>
      <c r="C84" s="307"/>
      <c r="D84" s="307"/>
      <c r="E84" s="307"/>
      <c r="F84" s="307"/>
      <c r="G84" s="307"/>
      <c r="H84" s="307"/>
      <c r="I84" s="307"/>
      <c r="J84" s="308"/>
      <c r="K84" s="124"/>
    </row>
    <row r="85" spans="1:11" ht="15" customHeight="1" x14ac:dyDescent="0.25">
      <c r="A85" s="123"/>
      <c r="B85" s="306"/>
      <c r="C85" s="307"/>
      <c r="D85" s="307"/>
      <c r="E85" s="307"/>
      <c r="F85" s="307"/>
      <c r="G85" s="307"/>
      <c r="H85" s="307"/>
      <c r="I85" s="307"/>
      <c r="J85" s="308"/>
      <c r="K85" s="124"/>
    </row>
    <row r="86" spans="1:11" ht="15" customHeight="1" x14ac:dyDescent="0.25">
      <c r="A86" s="123"/>
      <c r="B86" s="306"/>
      <c r="C86" s="307"/>
      <c r="D86" s="307"/>
      <c r="E86" s="307"/>
      <c r="F86" s="307"/>
      <c r="G86" s="307"/>
      <c r="H86" s="307"/>
      <c r="I86" s="307"/>
      <c r="J86" s="308"/>
      <c r="K86" s="124"/>
    </row>
    <row r="87" spans="1:11" ht="15" customHeight="1" x14ac:dyDescent="0.25">
      <c r="A87" s="123"/>
      <c r="B87" s="306"/>
      <c r="C87" s="307"/>
      <c r="D87" s="307"/>
      <c r="E87" s="307"/>
      <c r="F87" s="307"/>
      <c r="G87" s="307"/>
      <c r="H87" s="307"/>
      <c r="I87" s="307"/>
      <c r="J87" s="308"/>
      <c r="K87" s="124"/>
    </row>
    <row r="88" spans="1:11" ht="15" customHeight="1" x14ac:dyDescent="0.25">
      <c r="A88" s="123"/>
      <c r="B88" s="309"/>
      <c r="C88" s="310"/>
      <c r="D88" s="310"/>
      <c r="E88" s="310"/>
      <c r="F88" s="310"/>
      <c r="G88" s="310"/>
      <c r="H88" s="310"/>
      <c r="I88" s="310"/>
      <c r="J88" s="311"/>
      <c r="K88" s="124"/>
    </row>
    <row r="89" spans="1:11" x14ac:dyDescent="0.25">
      <c r="A89" s="125"/>
      <c r="B89" s="126"/>
      <c r="C89" s="126"/>
      <c r="D89" s="73"/>
      <c r="E89" s="125"/>
      <c r="F89" s="125"/>
      <c r="G89" s="125"/>
      <c r="H89" s="125"/>
      <c r="I89" s="125"/>
      <c r="J89" s="125"/>
    </row>
  </sheetData>
  <sheetProtection algorithmName="SHA-512" hashValue="UBhQgJolY6miQ7N7g/VfQ/bDZ6ptGudRsb5Y6Pc1dJPZ2e0RJNBwhiHAEDjuzzqUYvd6RWyHc1zNMkoXNCv4FQ==" saltValue="BPVhUALEET7KvAo0d/Up9A==" spinCount="100000" sheet="1"/>
  <mergeCells count="26">
    <mergeCell ref="B13:C13"/>
    <mergeCell ref="D72:E72"/>
    <mergeCell ref="D73:E73"/>
    <mergeCell ref="D68:E68"/>
    <mergeCell ref="D67:E67"/>
    <mergeCell ref="B47:E47"/>
    <mergeCell ref="D21:E21"/>
    <mergeCell ref="G1:I3"/>
    <mergeCell ref="G4:G7"/>
    <mergeCell ref="H4:H7"/>
    <mergeCell ref="I4:I7"/>
    <mergeCell ref="B1:C1"/>
    <mergeCell ref="Q25:Q26"/>
    <mergeCell ref="N25:N26"/>
    <mergeCell ref="O25:O26"/>
    <mergeCell ref="P25:P26"/>
    <mergeCell ref="B79:J88"/>
    <mergeCell ref="B25:I26"/>
    <mergeCell ref="D76:E76"/>
    <mergeCell ref="J25:M26"/>
    <mergeCell ref="L23:L24"/>
    <mergeCell ref="G47:H47"/>
    <mergeCell ref="D74:E74"/>
    <mergeCell ref="D75:E75"/>
    <mergeCell ref="H76:M76"/>
    <mergeCell ref="D70:E70"/>
  </mergeCells>
  <conditionalFormatting sqref="J28:K45 M28:M45 G49:G66">
    <cfRule type="expression" dxfId="64" priority="14">
      <formula>$C$16="onderzoeksorganisatie"</formula>
    </cfRule>
  </conditionalFormatting>
  <conditionalFormatting sqref="E49:E66">
    <cfRule type="expression" dxfId="63" priority="10">
      <formula>$C49="Personeelskosten"</formula>
    </cfRule>
  </conditionalFormatting>
  <conditionalFormatting sqref="H49:H66">
    <cfRule type="expression" dxfId="62" priority="8">
      <formula>$C$16="Overige ondernemingen"</formula>
    </cfRule>
    <cfRule type="expression" dxfId="61" priority="9">
      <formula>$C$16="Veehouderijonderneming"</formula>
    </cfRule>
  </conditionalFormatting>
  <conditionalFormatting sqref="G49:G66">
    <cfRule type="expression" dxfId="60" priority="7">
      <formula>$C$3="Alleen de emissiemetingenfase"</formula>
    </cfRule>
  </conditionalFormatting>
  <conditionalFormatting sqref="J28:M45">
    <cfRule type="expression" dxfId="59" priority="4">
      <formula>$C$16="Overige ondernemingen"</formula>
    </cfRule>
    <cfRule type="expression" dxfId="58" priority="5">
      <formula>$C$16="onderzoeksorganisatie"</formula>
    </cfRule>
  </conditionalFormatting>
  <conditionalFormatting sqref="G28:G45">
    <cfRule type="expression" dxfId="57" priority="3">
      <formula>$C$16="Overige ondernemingen"</formula>
    </cfRule>
  </conditionalFormatting>
  <conditionalFormatting sqref="B28:F45">
    <cfRule type="expression" dxfId="56" priority="2">
      <formula>$C$16="Onderzoeksorganisatie"</formula>
    </cfRule>
  </conditionalFormatting>
  <conditionalFormatting sqref="B28:G45">
    <cfRule type="expression" dxfId="55" priority="1">
      <formula>$C$16="Overige ondernemingen"</formula>
    </cfRule>
  </conditionalFormatting>
  <dataValidations count="4">
    <dataValidation type="list" allowBlank="1" showInputMessage="1" showErrorMessage="1" sqref="C7" xr:uid="{2AE047FC-C001-4CBF-BC2D-FD7F044FA5D1}">
      <formula1>"[Maak een keuze], Investeringen in technieken,Managementmaatregelen,Combinatie van bovenstaande"</formula1>
    </dataValidation>
    <dataValidation type="list" allowBlank="1" showInputMessage="1" showErrorMessage="1" sqref="C67:C71 C46" xr:uid="{BAFBB062-73C6-404B-9EB1-1E9FEC96B31F}">
      <formula1>"[Maak een keuze],Emissiereductie,Dierenwelzijn,Brandveiligheid"</formula1>
    </dataValidation>
    <dataValidation type="list" allowBlank="1" showInputMessage="1" showErrorMessage="1" sqref="C21" xr:uid="{A33A6791-5A89-4A75-B457-4DA730C1DF0F}">
      <formula1>"[Maak een keuze],BTW-plichtig,BTW-vrijgesteld"</formula1>
    </dataValidation>
    <dataValidation type="custom" allowBlank="1" showInputMessage="1" showErrorMessage="1" sqref="D46" xr:uid="{03DB4EFC-D9A6-4012-A583-BEB948899E61}">
      <formula1>"""Niet subsidiabele kosten"""</formula1>
    </dataValidation>
  </dataValidations>
  <hyperlinks>
    <hyperlink ref="B17" r:id="rId1" xr:uid="{E79F7F86-232A-3C45-A8A6-E59D7C776BAA}"/>
  </hyperlinks>
  <pageMargins left="0.25" right="0.25" top="0.75" bottom="0.75" header="0.3" footer="0.3"/>
  <pageSetup paperSize="9" scale="39" fitToHeight="0" orientation="landscape" r:id="rId2"/>
  <drawing r:id="rId3"/>
  <legacyDrawing r:id="rId4"/>
  <extLst>
    <ext xmlns:x14="http://schemas.microsoft.com/office/spreadsheetml/2009/9/main" uri="{CCE6A557-97BC-4b89-ADB6-D9C93CAAB3DF}">
      <x14:dataValidations xmlns:xm="http://schemas.microsoft.com/office/excel/2006/main" count="10">
        <x14:dataValidation type="list" allowBlank="1" showInputMessage="1" showErrorMessage="1" xr:uid="{B61B6991-3B9E-4607-AB33-1226839D13E9}">
          <x14:formula1>
            <xm:f>Keuzelijst!$B$52:$B$55</xm:f>
          </x14:formula1>
          <xm:sqref>C49:C66</xm:sqref>
        </x14:dataValidation>
        <x14:dataValidation type="list" allowBlank="1" showInputMessage="1" showErrorMessage="1" xr:uid="{82BFB087-447B-4E20-A7BB-14F65C0BB46D}">
          <x14:formula1>
            <xm:f>Keuzelijst!$B$21:$B$24</xm:f>
          </x14:formula1>
          <xm:sqref>C16</xm:sqref>
        </x14:dataValidation>
        <x14:dataValidation type="list" allowBlank="1" showInputMessage="1" showErrorMessage="1" xr:uid="{FE9EEF2A-7055-48CD-BAE4-E2E19B78482D}">
          <x14:formula1>
            <xm:f>Keuzelijst!$B$26:$B$29</xm:f>
          </x14:formula1>
          <xm:sqref>C17</xm:sqref>
        </x14:dataValidation>
        <x14:dataValidation type="list" allowBlank="1" showInputMessage="1" showErrorMessage="1" xr:uid="{A745B2C9-F361-4C89-B981-6819D0F87314}">
          <x14:formula1>
            <xm:f>Keuzelijst!$B$35:$B$37</xm:f>
          </x14:formula1>
          <xm:sqref>C19</xm:sqref>
        </x14:dataValidation>
        <x14:dataValidation type="list" allowBlank="1" showInputMessage="1" showErrorMessage="1" xr:uid="{43CA0903-5B73-466A-9427-B7252F8DDA28}">
          <x14:formula1>
            <xm:f>Keuzelijst!$B$6:$B$11</xm:f>
          </x14:formula1>
          <xm:sqref>C5</xm:sqref>
        </x14:dataValidation>
        <x14:dataValidation type="list" allowBlank="1" showInputMessage="1" showErrorMessage="1" xr:uid="{70078C50-BB10-4A6E-A38E-07FB81FAA71F}">
          <x14:formula1>
            <xm:f>Keuzelijst!$B$2:$B$4</xm:f>
          </x14:formula1>
          <xm:sqref>C3</xm:sqref>
        </x14:dataValidation>
        <x14:dataValidation type="list" allowBlank="1" showInputMessage="1" showErrorMessage="1" xr:uid="{AABD689B-2B36-4414-9E88-B827B9705D06}">
          <x14:formula1>
            <xm:f>Keuzelijst!$B$13:$B$15</xm:f>
          </x14:formula1>
          <xm:sqref>C10</xm:sqref>
        </x14:dataValidation>
        <x14:dataValidation type="list" allowBlank="1" showInputMessage="1" showErrorMessage="1" xr:uid="{2FCA456B-539E-4B23-9232-A9F626DBDF9E}">
          <x14:formula1>
            <xm:f>Keuzelijst!$B$17:$B$19</xm:f>
          </x14:formula1>
          <xm:sqref>C11</xm:sqref>
        </x14:dataValidation>
        <x14:dataValidation type="list" allowBlank="1" showInputMessage="1" showErrorMessage="1" xr:uid="{2519DCF5-D5B9-49F1-9F02-5BB2FECE6BA9}">
          <x14:formula1>
            <xm:f>Keuzelijst!$B$31:$B$33</xm:f>
          </x14:formula1>
          <xm:sqref>C18</xm:sqref>
        </x14:dataValidation>
        <x14:dataValidation type="list" allowBlank="1" showInputMessage="1" showErrorMessage="1" xr:uid="{2B47C6F7-B6DD-4CD4-9D6C-56F28AF13CC3}">
          <x14:formula1>
            <xm:f>Keuzelijst!$B$48:$B$50</xm:f>
          </x14:formula1>
          <xm:sqref>C28:C45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2F82D-2E90-48AE-8D4A-55733C3A6ABA}">
  <sheetPr>
    <pageSetUpPr fitToPage="1"/>
  </sheetPr>
  <dimension ref="A1:Z89"/>
  <sheetViews>
    <sheetView showGridLines="0" zoomScale="90" zoomScaleNormal="90" workbookViewId="0">
      <selection activeCell="C14" sqref="C14"/>
    </sheetView>
  </sheetViews>
  <sheetFormatPr defaultColWidth="8.85546875" defaultRowHeight="12" x14ac:dyDescent="0.25"/>
  <cols>
    <col min="1" max="1" width="4.140625" style="56" customWidth="1"/>
    <col min="2" max="2" width="47.5703125" style="127" customWidth="1"/>
    <col min="3" max="3" width="32.28515625" style="127" customWidth="1"/>
    <col min="4" max="4" width="30.7109375" style="55" customWidth="1"/>
    <col min="5" max="6" width="30.7109375" style="56" customWidth="1"/>
    <col min="7" max="10" width="25.7109375" style="56" customWidth="1"/>
    <col min="11" max="11" width="25.7109375" style="120" customWidth="1"/>
    <col min="12" max="12" width="24.28515625" style="56" hidden="1" customWidth="1"/>
    <col min="13" max="13" width="24.85546875" style="56" bestFit="1" customWidth="1"/>
    <col min="14" max="14" width="13.28515625" style="56" hidden="1" customWidth="1"/>
    <col min="15" max="15" width="16.28515625" style="56" hidden="1" customWidth="1"/>
    <col min="16" max="17" width="15.28515625" style="56" hidden="1" customWidth="1"/>
    <col min="18" max="18" width="17.28515625" style="56" customWidth="1"/>
    <col min="19" max="19" width="16.5703125" style="56" customWidth="1"/>
    <col min="20" max="16384" width="8.85546875" style="56"/>
  </cols>
  <sheetData>
    <row r="1" spans="1:14" ht="36" customHeight="1" x14ac:dyDescent="0.25">
      <c r="A1" s="123"/>
      <c r="B1" s="336" t="s">
        <v>1</v>
      </c>
      <c r="C1" s="337"/>
      <c r="D1" s="132"/>
      <c r="F1" s="123"/>
      <c r="G1" s="326" t="s">
        <v>70</v>
      </c>
      <c r="H1" s="327"/>
      <c r="I1" s="328"/>
      <c r="J1" s="57"/>
      <c r="K1" s="56"/>
    </row>
    <row r="2" spans="1:14" ht="24.95" customHeight="1" x14ac:dyDescent="0.25">
      <c r="A2" s="123"/>
      <c r="B2" s="58" t="s">
        <v>59</v>
      </c>
      <c r="C2" s="58" t="str">
        <f>IF('Penvoerder, deelnemer 1'!$C2&gt;0,'Penvoerder, deelnemer 1'!$C2,"")</f>
        <v/>
      </c>
      <c r="D2" s="131"/>
      <c r="E2" s="123"/>
      <c r="F2" s="123"/>
      <c r="G2" s="329"/>
      <c r="H2" s="330"/>
      <c r="I2" s="331"/>
      <c r="J2" s="60"/>
      <c r="K2" s="56"/>
    </row>
    <row r="3" spans="1:14" ht="24.95" customHeight="1" x14ac:dyDescent="0.25">
      <c r="A3" s="123"/>
      <c r="B3" s="58" t="s">
        <v>60</v>
      </c>
      <c r="C3" s="58" t="str">
        <f>IF('Penvoerder, deelnemer 1'!$C3&gt;0,'Penvoerder, deelnemer 1'!$C3,"")</f>
        <v>[Maak een keuze]</v>
      </c>
      <c r="D3" s="149"/>
      <c r="E3" s="123"/>
      <c r="F3" s="123"/>
      <c r="G3" s="332"/>
      <c r="H3" s="333"/>
      <c r="I3" s="334"/>
      <c r="J3" s="60"/>
      <c r="K3" s="56"/>
    </row>
    <row r="4" spans="1:14" ht="24.95" customHeight="1" x14ac:dyDescent="0.25">
      <c r="A4" s="123"/>
      <c r="B4" s="58" t="s">
        <v>22</v>
      </c>
      <c r="C4" s="58" t="str">
        <f>IF('Penvoerder, deelnemer 1'!$C4&gt;0,'Penvoerder, deelnemer 1'!$C4,"")</f>
        <v/>
      </c>
      <c r="D4" s="150"/>
      <c r="E4" s="1"/>
      <c r="F4" s="1"/>
      <c r="G4" s="335" t="str">
        <f>IF(C16="Veehouderijonderneming","Fase 1 (onderzoeks en ontwikkelingsfase)",IF(C16="Overige ondernemingen","Fase 1 (onderzoeks en ontwikkelingsfase)",IF(C16="Onderzoeksorganisatie","Niet van toepassing op deze deelnemersoort",IF(C16="[Maak een keuze]","Afhankelijk van deelnemersoort; Fase 1 (onderzoeks en ontwikkelingsfase) is alleen subsidiabel voor veehouderijen en overige ondernemingen."))))</f>
        <v>Afhankelijk van deelnemersoort; Fase 1 (onderzoeks en ontwikkelingsfase) is alleen subsidiabel voor veehouderijen en overige ondernemingen.</v>
      </c>
      <c r="H4" s="335" t="str">
        <f>IF(C16="Veehouderijonderneming","Niet van toepassing op deze deelnemersoort",IF(C16="Overige ondernemingen","Niet van toepassing op deze deelnemersoort",IF(C16="Onderzoeksorganisatie","Fase 2 (emissiemetingfase)",IF(C16="[Maak een keuze]","Afhankelijk van deelnemersoort; Fase 2 (emissiemetingfase) is alleen subsidiabel voor onderzoeksorganisatie"))))</f>
        <v>Afhankelijk van deelnemersoort; Fase 2 (emissiemetingfase) is alleen subsidiabel voor onderzoeksorganisatie</v>
      </c>
      <c r="I4" s="335" t="str">
        <f>IF(C16="Veehouderijonderneming","Fase 3 (resterende productieve levensduurfase)",IF(C16="Overige ondernemingen","Niet van toepassing op deze deelnemersoort",IF(C16="Onderzoeksorganisatie","Niet van toepassing op deze deelnemersoort",IF(C16="[Maak een keuze]","Afhankelijk van deelnemersoort; Fase 3 (resterende productieve levensduurfase) is alleen subsidiabel voor veehouderijen."))))</f>
        <v>Afhankelijk van deelnemersoort; Fase 3 (resterende productieve levensduurfase) is alleen subsidiabel voor veehouderijen.</v>
      </c>
      <c r="J4" s="60"/>
      <c r="K4" s="56"/>
    </row>
    <row r="5" spans="1:14" ht="24.95" customHeight="1" x14ac:dyDescent="0.25">
      <c r="A5" s="123"/>
      <c r="B5" s="58" t="s">
        <v>16</v>
      </c>
      <c r="C5" s="58" t="str">
        <f>IF('Penvoerder, deelnemer 1'!$C5&gt;0,'Penvoerder, deelnemer 1'!$C5,"")</f>
        <v>[Maak een keuze]</v>
      </c>
      <c r="D5" s="151"/>
      <c r="E5" s="1"/>
      <c r="F5" s="1"/>
      <c r="G5" s="335"/>
      <c r="H5" s="335"/>
      <c r="I5" s="335"/>
      <c r="J5" s="57"/>
      <c r="K5" s="61"/>
      <c r="L5" s="61"/>
      <c r="M5" s="62"/>
      <c r="N5" s="63"/>
    </row>
    <row r="6" spans="1:14" ht="35.25" customHeight="1" x14ac:dyDescent="0.25">
      <c r="A6" s="123"/>
      <c r="B6" s="58" t="s">
        <v>17</v>
      </c>
      <c r="C6" s="58" t="str">
        <f>IF('Penvoerder, deelnemer 1'!$C6&gt;0,'Penvoerder, deelnemer 1'!$C6,"")</f>
        <v/>
      </c>
      <c r="D6" s="152"/>
      <c r="E6" s="1"/>
      <c r="F6" s="1"/>
      <c r="G6" s="335"/>
      <c r="H6" s="335"/>
      <c r="I6" s="335"/>
      <c r="J6" s="57"/>
      <c r="K6" s="64"/>
      <c r="L6" s="64"/>
    </row>
    <row r="7" spans="1:14" ht="24.95" customHeight="1" x14ac:dyDescent="0.25">
      <c r="A7" s="123"/>
      <c r="B7" s="58" t="s">
        <v>25</v>
      </c>
      <c r="C7" s="58" t="str">
        <f>IF('Penvoerder, deelnemer 1'!$C7&gt;0,'Penvoerder, deelnemer 1'!$C7,"")</f>
        <v>[Maak een keuze]</v>
      </c>
      <c r="D7" s="153"/>
      <c r="E7" s="1"/>
      <c r="F7" s="1"/>
      <c r="G7" s="335"/>
      <c r="H7" s="335"/>
      <c r="I7" s="335"/>
      <c r="J7" s="57"/>
      <c r="K7" s="64"/>
      <c r="L7" s="64"/>
    </row>
    <row r="8" spans="1:14" ht="24.95" customHeight="1" x14ac:dyDescent="0.25">
      <c r="A8" s="123"/>
      <c r="B8" s="58" t="s">
        <v>18</v>
      </c>
      <c r="C8" s="208" t="str">
        <f>IF('Penvoerder, deelnemer 1'!$C8&gt;0,'Penvoerder, deelnemer 1'!$C8,"")</f>
        <v/>
      </c>
      <c r="D8" s="153"/>
      <c r="E8" s="1"/>
      <c r="F8" s="1"/>
      <c r="G8" s="65"/>
      <c r="H8" s="65"/>
      <c r="I8" s="65"/>
      <c r="J8" s="154"/>
      <c r="K8" s="64"/>
      <c r="L8" s="64"/>
    </row>
    <row r="9" spans="1:14" ht="24.95" customHeight="1" x14ac:dyDescent="0.25">
      <c r="A9" s="123"/>
      <c r="B9" s="58" t="s">
        <v>56</v>
      </c>
      <c r="C9" s="208" t="str">
        <f>IF('Penvoerder, deelnemer 1'!$C9&gt;0,'Penvoerder, deelnemer 1'!$C9,"")</f>
        <v/>
      </c>
      <c r="D9" s="153"/>
      <c r="E9" s="1"/>
      <c r="F9" s="1"/>
      <c r="G9" s="65"/>
      <c r="H9" s="65"/>
      <c r="I9" s="65"/>
      <c r="J9" s="154"/>
      <c r="K9" s="64"/>
      <c r="L9" s="64"/>
    </row>
    <row r="10" spans="1:14" ht="65.099999999999994" customHeight="1" x14ac:dyDescent="0.25">
      <c r="A10" s="123"/>
      <c r="B10" s="291" t="s">
        <v>161</v>
      </c>
      <c r="C10" s="58" t="str">
        <f>IF('Penvoerder, deelnemer 1'!$C10&gt;0,'Penvoerder, deelnemer 1'!$C10,"")</f>
        <v>[Maak een keuze]</v>
      </c>
      <c r="D10" s="155"/>
      <c r="E10" s="1"/>
      <c r="F10" s="1"/>
      <c r="G10" s="66">
        <v>0.25</v>
      </c>
      <c r="H10" s="67"/>
      <c r="I10" s="67"/>
      <c r="J10" s="154"/>
      <c r="K10" s="64"/>
      <c r="L10" s="64"/>
    </row>
    <row r="11" spans="1:14" ht="65.099999999999994" customHeight="1" x14ac:dyDescent="0.25">
      <c r="A11" s="123"/>
      <c r="B11" s="291" t="s">
        <v>162</v>
      </c>
      <c r="C11" s="58" t="str">
        <f>IF('Penvoerder, deelnemer 1'!$C11&gt;0,'Penvoerder, deelnemer 1'!$C11,"")</f>
        <v>[Maak een keuze]</v>
      </c>
      <c r="D11" s="153"/>
      <c r="E11" s="2"/>
      <c r="F11" s="2"/>
      <c r="G11" s="68" t="str">
        <f>IF(C10="Ja","15%",IF(C11="Ja","15%","0%"))</f>
        <v>0%</v>
      </c>
      <c r="H11" s="69"/>
      <c r="I11" s="69"/>
      <c r="J11" s="154"/>
      <c r="K11" s="70"/>
      <c r="L11" s="70"/>
    </row>
    <row r="12" spans="1:14" ht="12.75" customHeight="1" x14ac:dyDescent="0.25">
      <c r="A12" s="241"/>
      <c r="B12" s="71"/>
      <c r="C12" s="209"/>
      <c r="D12" s="73"/>
      <c r="E12" s="2"/>
      <c r="F12" s="2"/>
      <c r="G12" s="74"/>
      <c r="H12" s="75"/>
      <c r="I12" s="75"/>
      <c r="J12" s="154"/>
      <c r="K12" s="70"/>
      <c r="L12" s="70"/>
    </row>
    <row r="13" spans="1:14" ht="15" customHeight="1" x14ac:dyDescent="0.25">
      <c r="A13" s="123"/>
      <c r="B13" s="338" t="s">
        <v>2</v>
      </c>
      <c r="C13" s="338"/>
      <c r="D13" s="59"/>
      <c r="E13" s="77"/>
      <c r="F13" s="1"/>
      <c r="G13" s="78"/>
      <c r="H13" s="79"/>
      <c r="I13" s="80"/>
      <c r="J13" s="154"/>
      <c r="K13" s="56"/>
    </row>
    <row r="14" spans="1:14" ht="24.95" customHeight="1" x14ac:dyDescent="0.25">
      <c r="A14" s="123"/>
      <c r="B14" s="58" t="s">
        <v>20</v>
      </c>
      <c r="C14" s="13"/>
      <c r="D14" s="81"/>
      <c r="E14" s="82"/>
      <c r="F14" s="1"/>
      <c r="G14" s="83"/>
      <c r="H14" s="84"/>
      <c r="I14" s="84"/>
      <c r="J14" s="154"/>
      <c r="K14" s="56"/>
    </row>
    <row r="15" spans="1:14" ht="24.95" customHeight="1" x14ac:dyDescent="0.25">
      <c r="A15" s="123"/>
      <c r="B15" s="58" t="s">
        <v>21</v>
      </c>
      <c r="C15" s="13"/>
      <c r="D15" s="81"/>
      <c r="E15" s="1"/>
      <c r="F15" s="1"/>
      <c r="G15" s="85"/>
      <c r="H15" s="67"/>
      <c r="I15" s="67"/>
      <c r="J15" s="154"/>
      <c r="K15" s="64"/>
      <c r="L15" s="64"/>
    </row>
    <row r="16" spans="1:14" ht="24.95" customHeight="1" x14ac:dyDescent="0.25">
      <c r="A16" s="123"/>
      <c r="B16" s="58" t="s">
        <v>151</v>
      </c>
      <c r="C16" s="12" t="s">
        <v>0</v>
      </c>
      <c r="D16" s="136"/>
      <c r="E16" s="136"/>
      <c r="F16" s="136"/>
      <c r="G16" s="85"/>
      <c r="H16" s="86" t="str">
        <f>IF(C16="onderzoeksorganisatie","100%","0%")</f>
        <v>0%</v>
      </c>
      <c r="I16" s="87">
        <f>IF(C16="[Maak een keuze]",0,IF(C16="veehouderijonderneming","40%",0))</f>
        <v>0</v>
      </c>
      <c r="J16" s="154"/>
      <c r="K16" s="64"/>
      <c r="L16" s="64"/>
    </row>
    <row r="17" spans="1:18" ht="24.95" customHeight="1" x14ac:dyDescent="0.25">
      <c r="A17" s="123"/>
      <c r="B17" s="88" t="s">
        <v>153</v>
      </c>
      <c r="C17" s="12" t="s">
        <v>0</v>
      </c>
      <c r="D17" s="136"/>
      <c r="E17" s="136"/>
      <c r="F17" s="136"/>
      <c r="G17" s="89">
        <f>IF(C17="[Maak een keuze]",0%,IF(C17="Overig",0,IF(C17="Klein",20%,10%)))</f>
        <v>0</v>
      </c>
      <c r="H17" s="67"/>
      <c r="I17" s="67"/>
      <c r="J17" s="154"/>
      <c r="K17" s="64"/>
      <c r="L17" s="64"/>
    </row>
    <row r="18" spans="1:18" ht="24.95" customHeight="1" x14ac:dyDescent="0.25">
      <c r="A18" s="123"/>
      <c r="B18" s="58" t="str">
        <f>IF(C16="Veehouderijonderneming","Penvoerder, deelnemer 1 is een jonge landbouwer",IF(C16="Overige ondernemingen","Niet van toepassing op deze deelnemersoort",IF(C16="Onderzoeksorganisatie","Niet van toepassing op deze deelnemersoort",IF(C16="[Maak een keuze]","Afhankelijk van deelnemersoort"))))</f>
        <v>Afhankelijk van deelnemersoort</v>
      </c>
      <c r="C18" s="210" t="s">
        <v>0</v>
      </c>
      <c r="D18" s="136"/>
      <c r="E18" s="136"/>
      <c r="F18" s="136"/>
      <c r="G18" s="90"/>
      <c r="H18" s="67"/>
      <c r="I18" s="66">
        <f>IF(C16="overige ondernemingen","0%",IF(C16="Onderzoeksorganisatie","0%",IF(C18="[Maak een keuze]",0,IF(C18="Ja",20%,0))))</f>
        <v>0</v>
      </c>
      <c r="J18" s="154"/>
      <c r="K18" s="64"/>
      <c r="L18" s="64"/>
    </row>
    <row r="19" spans="1:18" ht="39.950000000000003" customHeight="1" x14ac:dyDescent="0.25">
      <c r="A19" s="123"/>
      <c r="B19" s="58" t="str">
        <f>IF(C16="Veehouderijonderneming","Verbetert de investering het natuurlijke milieu, de hygiëneomstandigheden of het dierwelzijn, zonder de productiecapaciteit te vergroten?",IF(C16="Overige ondernemingen","Niet van toepassing op deze deelnemersoort",IF(C16="Onderzoeksorganisatie","Niet van toepassing op deze deelnemersoort",IF(C16="[Maak een keuze]","Afhankelijk van deelnemersoort"))))</f>
        <v>Afhankelijk van deelnemersoort</v>
      </c>
      <c r="C19" s="12" t="s">
        <v>0</v>
      </c>
      <c r="D19" s="81"/>
      <c r="E19" s="1"/>
      <c r="F19" s="1"/>
      <c r="G19" s="91"/>
      <c r="H19" s="69"/>
      <c r="I19" s="68">
        <f>IF(C16="overige ondernemingen","0%",IF(C16="onderzoeksorganisatie","0%",IF(C19="[Maak een keuze]",0,IF(C19="Ja",20%,0))))</f>
        <v>0</v>
      </c>
      <c r="J19" s="154"/>
      <c r="K19" s="64"/>
      <c r="L19" s="64"/>
    </row>
    <row r="20" spans="1:18" ht="16.5" customHeight="1" x14ac:dyDescent="0.25">
      <c r="A20" s="123"/>
      <c r="B20" s="14"/>
      <c r="C20" s="211"/>
      <c r="D20" s="92"/>
      <c r="E20" s="93"/>
      <c r="F20" s="95"/>
      <c r="G20" s="94"/>
      <c r="H20" s="95"/>
      <c r="I20" s="96"/>
      <c r="J20" s="154"/>
      <c r="K20" s="64"/>
      <c r="L20" s="64"/>
    </row>
    <row r="21" spans="1:18" ht="14.1" customHeight="1" x14ac:dyDescent="0.25">
      <c r="A21" s="123"/>
      <c r="B21" s="14"/>
      <c r="C21" s="211"/>
      <c r="D21" s="344" t="s">
        <v>40</v>
      </c>
      <c r="E21" s="345"/>
      <c r="F21" s="239"/>
      <c r="G21" s="97">
        <f>IF(C16="Onderzoeksorganisatie","0%",(G10+G11+G17))</f>
        <v>0.25</v>
      </c>
      <c r="H21" s="98">
        <f>IF(H4="Fase 2 (emissiemetingfase)",100%,0)</f>
        <v>0</v>
      </c>
      <c r="I21" s="97">
        <f>IF(C16="Onderzoeksorganisatie","0%",IF(C16="Overige ondernemingen","0%",IF((I16+I18+I19)&gt;G21,G21,(I16+I18+I19))))</f>
        <v>0</v>
      </c>
      <c r="J21" s="154"/>
      <c r="K21" s="56"/>
    </row>
    <row r="22" spans="1:18" ht="14.1" customHeight="1" thickBot="1" x14ac:dyDescent="0.3">
      <c r="A22" s="241"/>
      <c r="B22" s="71"/>
      <c r="C22" s="71"/>
      <c r="D22" s="99"/>
      <c r="E22" s="100"/>
      <c r="F22" s="100"/>
      <c r="G22" s="100"/>
      <c r="H22" s="101"/>
      <c r="I22" s="101"/>
      <c r="J22" s="156"/>
      <c r="K22" s="76"/>
      <c r="M22" s="102"/>
      <c r="N22" s="102"/>
      <c r="O22" s="102"/>
      <c r="P22" s="102"/>
    </row>
    <row r="23" spans="1:18" ht="14.1" customHeight="1" x14ac:dyDescent="0.25">
      <c r="A23" s="120"/>
      <c r="B23" s="103"/>
      <c r="C23" s="212"/>
      <c r="D23" s="104"/>
      <c r="E23" s="100"/>
      <c r="F23" s="100"/>
      <c r="G23" s="100"/>
      <c r="H23" s="101"/>
      <c r="I23" s="101"/>
      <c r="J23" s="156"/>
      <c r="K23" s="60"/>
      <c r="L23" s="292" t="s">
        <v>37</v>
      </c>
      <c r="M23" s="102"/>
      <c r="N23" s="102"/>
      <c r="O23" s="102"/>
    </row>
    <row r="24" spans="1:18" ht="14.1" customHeight="1" thickBot="1" x14ac:dyDescent="0.3">
      <c r="A24" s="241"/>
      <c r="B24" s="71"/>
      <c r="C24" s="71"/>
      <c r="D24" s="92"/>
      <c r="E24" s="95"/>
      <c r="F24" s="95"/>
      <c r="G24" s="95"/>
      <c r="H24" s="105"/>
      <c r="I24" s="95"/>
      <c r="J24" s="106"/>
      <c r="K24" s="44"/>
      <c r="L24" s="293"/>
      <c r="M24" s="107"/>
      <c r="N24" s="107"/>
      <c r="O24" s="107"/>
    </row>
    <row r="25" spans="1:18" ht="14.1" customHeight="1" x14ac:dyDescent="0.25">
      <c r="A25" s="123"/>
      <c r="B25" s="312" t="s">
        <v>48</v>
      </c>
      <c r="C25" s="313"/>
      <c r="D25" s="313"/>
      <c r="E25" s="313"/>
      <c r="F25" s="313"/>
      <c r="G25" s="313"/>
      <c r="H25" s="313"/>
      <c r="I25" s="314"/>
      <c r="J25" s="320" t="s">
        <v>53</v>
      </c>
      <c r="K25" s="321"/>
      <c r="L25" s="321"/>
      <c r="M25" s="322"/>
      <c r="N25" s="301" t="s">
        <v>37</v>
      </c>
      <c r="O25" s="292" t="s">
        <v>37</v>
      </c>
      <c r="P25" s="292" t="s">
        <v>37</v>
      </c>
      <c r="Q25" s="292" t="s">
        <v>37</v>
      </c>
    </row>
    <row r="26" spans="1:18" ht="14.1" customHeight="1" thickBot="1" x14ac:dyDescent="0.3">
      <c r="A26" s="123"/>
      <c r="B26" s="315"/>
      <c r="C26" s="316"/>
      <c r="D26" s="316"/>
      <c r="E26" s="316"/>
      <c r="F26" s="316"/>
      <c r="G26" s="316"/>
      <c r="H26" s="316"/>
      <c r="I26" s="317"/>
      <c r="J26" s="323"/>
      <c r="K26" s="324"/>
      <c r="L26" s="324"/>
      <c r="M26" s="325"/>
      <c r="N26" s="302"/>
      <c r="O26" s="293"/>
      <c r="P26" s="293"/>
      <c r="Q26" s="293"/>
    </row>
    <row r="27" spans="1:18" ht="45" customHeight="1" x14ac:dyDescent="0.25">
      <c r="A27" s="123"/>
      <c r="B27" s="246" t="s">
        <v>61</v>
      </c>
      <c r="C27" s="247" t="s">
        <v>3</v>
      </c>
      <c r="D27" s="248" t="s">
        <v>57</v>
      </c>
      <c r="E27" s="248" t="s">
        <v>58</v>
      </c>
      <c r="F27" s="248" t="s">
        <v>131</v>
      </c>
      <c r="G27" s="248" t="s">
        <v>4</v>
      </c>
      <c r="H27" s="248" t="s">
        <v>5</v>
      </c>
      <c r="I27" s="248" t="s">
        <v>51</v>
      </c>
      <c r="J27" s="248" t="s">
        <v>13</v>
      </c>
      <c r="K27" s="248" t="s">
        <v>14</v>
      </c>
      <c r="L27" s="249" t="s">
        <v>50</v>
      </c>
      <c r="M27" s="250" t="s">
        <v>49</v>
      </c>
      <c r="N27" s="284" t="s">
        <v>15</v>
      </c>
      <c r="O27" s="248" t="s">
        <v>106</v>
      </c>
      <c r="P27" s="248" t="s">
        <v>4</v>
      </c>
      <c r="Q27" s="250" t="s">
        <v>36</v>
      </c>
      <c r="R27" s="102"/>
    </row>
    <row r="28" spans="1:18" s="112" customFormat="1" ht="24.95" customHeight="1" x14ac:dyDescent="0.25">
      <c r="A28" s="244" t="s">
        <v>132</v>
      </c>
      <c r="B28" s="160"/>
      <c r="C28" s="130" t="s">
        <v>0</v>
      </c>
      <c r="D28" s="265"/>
      <c r="E28" s="265"/>
      <c r="F28" s="266"/>
      <c r="G28" s="269" t="str">
        <f>P28</f>
        <v/>
      </c>
      <c r="H28" s="269"/>
      <c r="I28" s="269" t="str">
        <f t="shared" ref="I28:I45" si="0">Q28</f>
        <v/>
      </c>
      <c r="J28" s="270"/>
      <c r="K28" s="270"/>
      <c r="L28" s="269">
        <f t="shared" ref="L28:L42" si="1">J28-K28</f>
        <v>0</v>
      </c>
      <c r="M28" s="271"/>
      <c r="N28" s="285" t="e">
        <f>($C$9-$C$8)/365.2</f>
        <v>#VALUE!</v>
      </c>
      <c r="O28" s="16" t="str">
        <f>IF(M28=0,"",L28/M28)</f>
        <v/>
      </c>
      <c r="P28" s="31" t="str">
        <f t="shared" ref="P28:P45" si="2">IFERROR((O28*N28),"")</f>
        <v/>
      </c>
      <c r="Q28" s="286" t="str">
        <f t="shared" ref="Q28:Q45" si="3">IFERROR(J28-K28-P28,"")</f>
        <v/>
      </c>
      <c r="R28" s="111"/>
    </row>
    <row r="29" spans="1:18" s="112" customFormat="1" ht="24.95" customHeight="1" x14ac:dyDescent="0.25">
      <c r="A29" s="244" t="s">
        <v>133</v>
      </c>
      <c r="B29" s="160"/>
      <c r="C29" s="130" t="s">
        <v>0</v>
      </c>
      <c r="D29" s="265"/>
      <c r="E29" s="265"/>
      <c r="F29" s="266"/>
      <c r="G29" s="269" t="str">
        <f t="shared" ref="G29:G45" si="4">P29</f>
        <v/>
      </c>
      <c r="H29" s="269"/>
      <c r="I29" s="269" t="str">
        <f t="shared" si="0"/>
        <v/>
      </c>
      <c r="J29" s="270"/>
      <c r="K29" s="270"/>
      <c r="L29" s="269">
        <f t="shared" si="1"/>
        <v>0</v>
      </c>
      <c r="M29" s="272"/>
      <c r="N29" s="285" t="e">
        <f t="shared" ref="N29:N45" si="5">($C$9-$C$8)/365.2</f>
        <v>#VALUE!</v>
      </c>
      <c r="O29" s="16" t="str">
        <f t="shared" ref="O29:O45" si="6">IF(M29=0,"",L29/M29)</f>
        <v/>
      </c>
      <c r="P29" s="31" t="str">
        <f t="shared" si="2"/>
        <v/>
      </c>
      <c r="Q29" s="286" t="str">
        <f t="shared" si="3"/>
        <v/>
      </c>
      <c r="R29" s="111"/>
    </row>
    <row r="30" spans="1:18" s="112" customFormat="1" ht="24.95" customHeight="1" x14ac:dyDescent="0.25">
      <c r="A30" s="244" t="s">
        <v>134</v>
      </c>
      <c r="B30" s="160"/>
      <c r="C30" s="130" t="s">
        <v>0</v>
      </c>
      <c r="D30" s="265"/>
      <c r="E30" s="265"/>
      <c r="F30" s="266"/>
      <c r="G30" s="269" t="str">
        <f t="shared" si="4"/>
        <v/>
      </c>
      <c r="H30" s="269"/>
      <c r="I30" s="269" t="str">
        <f t="shared" si="0"/>
        <v/>
      </c>
      <c r="J30" s="270"/>
      <c r="K30" s="270"/>
      <c r="L30" s="269">
        <f t="shared" si="1"/>
        <v>0</v>
      </c>
      <c r="M30" s="272"/>
      <c r="N30" s="285" t="e">
        <f t="shared" si="5"/>
        <v>#VALUE!</v>
      </c>
      <c r="O30" s="16" t="str">
        <f t="shared" si="6"/>
        <v/>
      </c>
      <c r="P30" s="31" t="str">
        <f t="shared" si="2"/>
        <v/>
      </c>
      <c r="Q30" s="286" t="str">
        <f t="shared" si="3"/>
        <v/>
      </c>
      <c r="R30" s="111"/>
    </row>
    <row r="31" spans="1:18" s="112" customFormat="1" ht="24.95" customHeight="1" x14ac:dyDescent="0.25">
      <c r="A31" s="244" t="s">
        <v>135</v>
      </c>
      <c r="B31" s="160"/>
      <c r="C31" s="130" t="s">
        <v>0</v>
      </c>
      <c r="D31" s="265"/>
      <c r="E31" s="265"/>
      <c r="F31" s="266"/>
      <c r="G31" s="269" t="str">
        <f t="shared" si="4"/>
        <v/>
      </c>
      <c r="H31" s="269"/>
      <c r="I31" s="269" t="str">
        <f t="shared" si="0"/>
        <v/>
      </c>
      <c r="J31" s="270"/>
      <c r="K31" s="270"/>
      <c r="L31" s="269">
        <f t="shared" si="1"/>
        <v>0</v>
      </c>
      <c r="M31" s="272"/>
      <c r="N31" s="285" t="e">
        <f t="shared" si="5"/>
        <v>#VALUE!</v>
      </c>
      <c r="O31" s="16" t="str">
        <f t="shared" si="6"/>
        <v/>
      </c>
      <c r="P31" s="31" t="str">
        <f t="shared" si="2"/>
        <v/>
      </c>
      <c r="Q31" s="286" t="str">
        <f t="shared" si="3"/>
        <v/>
      </c>
      <c r="R31" s="111"/>
    </row>
    <row r="32" spans="1:18" s="112" customFormat="1" ht="24.95" customHeight="1" x14ac:dyDescent="0.25">
      <c r="A32" s="244" t="s">
        <v>136</v>
      </c>
      <c r="B32" s="160"/>
      <c r="C32" s="130" t="s">
        <v>0</v>
      </c>
      <c r="D32" s="265"/>
      <c r="E32" s="265"/>
      <c r="F32" s="266"/>
      <c r="G32" s="269" t="str">
        <f t="shared" si="4"/>
        <v/>
      </c>
      <c r="H32" s="269"/>
      <c r="I32" s="269" t="str">
        <f t="shared" si="0"/>
        <v/>
      </c>
      <c r="J32" s="270"/>
      <c r="K32" s="270"/>
      <c r="L32" s="269">
        <f t="shared" si="1"/>
        <v>0</v>
      </c>
      <c r="M32" s="272"/>
      <c r="N32" s="285" t="e">
        <f t="shared" si="5"/>
        <v>#VALUE!</v>
      </c>
      <c r="O32" s="16" t="str">
        <f t="shared" si="6"/>
        <v/>
      </c>
      <c r="P32" s="31" t="str">
        <f t="shared" si="2"/>
        <v/>
      </c>
      <c r="Q32" s="286" t="str">
        <f t="shared" si="3"/>
        <v/>
      </c>
      <c r="R32" s="111"/>
    </row>
    <row r="33" spans="1:19" s="112" customFormat="1" ht="24.95" customHeight="1" x14ac:dyDescent="0.25">
      <c r="A33" s="244" t="s">
        <v>137</v>
      </c>
      <c r="B33" s="160"/>
      <c r="C33" s="130" t="s">
        <v>0</v>
      </c>
      <c r="D33" s="265"/>
      <c r="E33" s="265"/>
      <c r="F33" s="266"/>
      <c r="G33" s="269" t="str">
        <f t="shared" si="4"/>
        <v/>
      </c>
      <c r="H33" s="269"/>
      <c r="I33" s="269" t="str">
        <f t="shared" si="0"/>
        <v/>
      </c>
      <c r="J33" s="270"/>
      <c r="K33" s="270"/>
      <c r="L33" s="269">
        <f t="shared" si="1"/>
        <v>0</v>
      </c>
      <c r="M33" s="272"/>
      <c r="N33" s="285" t="e">
        <f t="shared" si="5"/>
        <v>#VALUE!</v>
      </c>
      <c r="O33" s="16" t="str">
        <f t="shared" si="6"/>
        <v/>
      </c>
      <c r="P33" s="31" t="str">
        <f t="shared" si="2"/>
        <v/>
      </c>
      <c r="Q33" s="286" t="str">
        <f t="shared" si="3"/>
        <v/>
      </c>
      <c r="R33" s="111"/>
    </row>
    <row r="34" spans="1:19" s="112" customFormat="1" ht="24.95" customHeight="1" x14ac:dyDescent="0.25">
      <c r="A34" s="244" t="s">
        <v>138</v>
      </c>
      <c r="B34" s="160"/>
      <c r="C34" s="130" t="s">
        <v>0</v>
      </c>
      <c r="D34" s="265"/>
      <c r="E34" s="265"/>
      <c r="F34" s="266"/>
      <c r="G34" s="269" t="str">
        <f t="shared" si="4"/>
        <v/>
      </c>
      <c r="H34" s="269"/>
      <c r="I34" s="269" t="str">
        <f t="shared" si="0"/>
        <v/>
      </c>
      <c r="J34" s="270"/>
      <c r="K34" s="270"/>
      <c r="L34" s="269">
        <f t="shared" si="1"/>
        <v>0</v>
      </c>
      <c r="M34" s="272"/>
      <c r="N34" s="285" t="e">
        <f t="shared" si="5"/>
        <v>#VALUE!</v>
      </c>
      <c r="O34" s="16" t="str">
        <f t="shared" si="6"/>
        <v/>
      </c>
      <c r="P34" s="31" t="str">
        <f t="shared" si="2"/>
        <v/>
      </c>
      <c r="Q34" s="286" t="str">
        <f t="shared" si="3"/>
        <v/>
      </c>
      <c r="R34" s="111"/>
    </row>
    <row r="35" spans="1:19" s="112" customFormat="1" ht="24.95" customHeight="1" x14ac:dyDescent="0.25">
      <c r="A35" s="244" t="s">
        <v>139</v>
      </c>
      <c r="B35" s="160"/>
      <c r="C35" s="130" t="s">
        <v>0</v>
      </c>
      <c r="D35" s="265"/>
      <c r="E35" s="265"/>
      <c r="F35" s="266"/>
      <c r="G35" s="269" t="str">
        <f t="shared" si="4"/>
        <v/>
      </c>
      <c r="H35" s="269"/>
      <c r="I35" s="269" t="str">
        <f t="shared" si="0"/>
        <v/>
      </c>
      <c r="J35" s="270"/>
      <c r="K35" s="270"/>
      <c r="L35" s="269">
        <f t="shared" si="1"/>
        <v>0</v>
      </c>
      <c r="M35" s="272"/>
      <c r="N35" s="285" t="e">
        <f t="shared" si="5"/>
        <v>#VALUE!</v>
      </c>
      <c r="O35" s="16" t="str">
        <f t="shared" si="6"/>
        <v/>
      </c>
      <c r="P35" s="31" t="str">
        <f t="shared" si="2"/>
        <v/>
      </c>
      <c r="Q35" s="286" t="str">
        <f t="shared" si="3"/>
        <v/>
      </c>
      <c r="R35" s="111"/>
    </row>
    <row r="36" spans="1:19" s="112" customFormat="1" ht="24.95" customHeight="1" x14ac:dyDescent="0.25">
      <c r="A36" s="244" t="s">
        <v>140</v>
      </c>
      <c r="B36" s="160"/>
      <c r="C36" s="130" t="s">
        <v>0</v>
      </c>
      <c r="D36" s="265"/>
      <c r="E36" s="265"/>
      <c r="F36" s="266"/>
      <c r="G36" s="269" t="str">
        <f t="shared" si="4"/>
        <v/>
      </c>
      <c r="H36" s="269"/>
      <c r="I36" s="269" t="str">
        <f t="shared" si="0"/>
        <v/>
      </c>
      <c r="J36" s="270"/>
      <c r="K36" s="270"/>
      <c r="L36" s="269">
        <f t="shared" si="1"/>
        <v>0</v>
      </c>
      <c r="M36" s="272"/>
      <c r="N36" s="285" t="e">
        <f t="shared" si="5"/>
        <v>#VALUE!</v>
      </c>
      <c r="O36" s="16" t="str">
        <f t="shared" si="6"/>
        <v/>
      </c>
      <c r="P36" s="31" t="str">
        <f t="shared" si="2"/>
        <v/>
      </c>
      <c r="Q36" s="286" t="str">
        <f t="shared" si="3"/>
        <v/>
      </c>
      <c r="R36" s="111"/>
    </row>
    <row r="37" spans="1:19" s="112" customFormat="1" ht="24.95" customHeight="1" x14ac:dyDescent="0.25">
      <c r="A37" s="244" t="s">
        <v>141</v>
      </c>
      <c r="B37" s="160"/>
      <c r="C37" s="130" t="s">
        <v>0</v>
      </c>
      <c r="D37" s="265"/>
      <c r="E37" s="265"/>
      <c r="F37" s="266"/>
      <c r="G37" s="269" t="str">
        <f t="shared" si="4"/>
        <v/>
      </c>
      <c r="H37" s="269"/>
      <c r="I37" s="269" t="str">
        <f t="shared" si="0"/>
        <v/>
      </c>
      <c r="J37" s="270"/>
      <c r="K37" s="270"/>
      <c r="L37" s="269">
        <f t="shared" si="1"/>
        <v>0</v>
      </c>
      <c r="M37" s="272"/>
      <c r="N37" s="285" t="e">
        <f t="shared" si="5"/>
        <v>#VALUE!</v>
      </c>
      <c r="O37" s="16" t="str">
        <f t="shared" si="6"/>
        <v/>
      </c>
      <c r="P37" s="31" t="str">
        <f t="shared" si="2"/>
        <v/>
      </c>
      <c r="Q37" s="286" t="str">
        <f t="shared" si="3"/>
        <v/>
      </c>
      <c r="R37" s="111"/>
    </row>
    <row r="38" spans="1:19" s="112" customFormat="1" ht="24.95" customHeight="1" x14ac:dyDescent="0.25">
      <c r="A38" s="244" t="s">
        <v>142</v>
      </c>
      <c r="B38" s="160"/>
      <c r="C38" s="130" t="s">
        <v>0</v>
      </c>
      <c r="D38" s="265"/>
      <c r="E38" s="265"/>
      <c r="F38" s="266"/>
      <c r="G38" s="269" t="str">
        <f t="shared" si="4"/>
        <v/>
      </c>
      <c r="H38" s="269"/>
      <c r="I38" s="269" t="str">
        <f t="shared" si="0"/>
        <v/>
      </c>
      <c r="J38" s="270"/>
      <c r="K38" s="270"/>
      <c r="L38" s="269">
        <f t="shared" si="1"/>
        <v>0</v>
      </c>
      <c r="M38" s="272"/>
      <c r="N38" s="285" t="e">
        <f t="shared" si="5"/>
        <v>#VALUE!</v>
      </c>
      <c r="O38" s="16" t="str">
        <f t="shared" si="6"/>
        <v/>
      </c>
      <c r="P38" s="31" t="str">
        <f t="shared" si="2"/>
        <v/>
      </c>
      <c r="Q38" s="286" t="str">
        <f t="shared" si="3"/>
        <v/>
      </c>
      <c r="R38" s="111"/>
    </row>
    <row r="39" spans="1:19" s="112" customFormat="1" ht="24.95" customHeight="1" x14ac:dyDescent="0.25">
      <c r="A39" s="244" t="s">
        <v>143</v>
      </c>
      <c r="B39" s="160"/>
      <c r="C39" s="130" t="s">
        <v>0</v>
      </c>
      <c r="D39" s="265"/>
      <c r="E39" s="265"/>
      <c r="F39" s="266"/>
      <c r="G39" s="269" t="str">
        <f t="shared" si="4"/>
        <v/>
      </c>
      <c r="H39" s="269"/>
      <c r="I39" s="269" t="str">
        <f t="shared" si="0"/>
        <v/>
      </c>
      <c r="J39" s="270"/>
      <c r="K39" s="270"/>
      <c r="L39" s="269">
        <f t="shared" si="1"/>
        <v>0</v>
      </c>
      <c r="M39" s="272"/>
      <c r="N39" s="285" t="e">
        <f t="shared" si="5"/>
        <v>#VALUE!</v>
      </c>
      <c r="O39" s="16" t="str">
        <f t="shared" si="6"/>
        <v/>
      </c>
      <c r="P39" s="31" t="str">
        <f t="shared" si="2"/>
        <v/>
      </c>
      <c r="Q39" s="286" t="str">
        <f t="shared" si="3"/>
        <v/>
      </c>
      <c r="R39" s="111"/>
    </row>
    <row r="40" spans="1:19" s="112" customFormat="1" ht="24.95" customHeight="1" x14ac:dyDescent="0.25">
      <c r="A40" s="244" t="s">
        <v>144</v>
      </c>
      <c r="B40" s="160"/>
      <c r="C40" s="130" t="s">
        <v>7</v>
      </c>
      <c r="D40" s="265"/>
      <c r="E40" s="265"/>
      <c r="F40" s="266"/>
      <c r="G40" s="269" t="str">
        <f t="shared" si="4"/>
        <v/>
      </c>
      <c r="H40" s="269"/>
      <c r="I40" s="269" t="str">
        <f t="shared" si="0"/>
        <v/>
      </c>
      <c r="J40" s="270"/>
      <c r="K40" s="270"/>
      <c r="L40" s="269">
        <f t="shared" si="1"/>
        <v>0</v>
      </c>
      <c r="M40" s="272"/>
      <c r="N40" s="285" t="e">
        <f t="shared" si="5"/>
        <v>#VALUE!</v>
      </c>
      <c r="O40" s="16" t="str">
        <f t="shared" si="6"/>
        <v/>
      </c>
      <c r="P40" s="31" t="str">
        <f t="shared" si="2"/>
        <v/>
      </c>
      <c r="Q40" s="286" t="str">
        <f t="shared" si="3"/>
        <v/>
      </c>
      <c r="R40" s="111"/>
    </row>
    <row r="41" spans="1:19" s="112" customFormat="1" ht="24.95" customHeight="1" x14ac:dyDescent="0.25">
      <c r="A41" s="244" t="s">
        <v>145</v>
      </c>
      <c r="B41" s="160"/>
      <c r="C41" s="130" t="s">
        <v>7</v>
      </c>
      <c r="D41" s="265"/>
      <c r="E41" s="265"/>
      <c r="F41" s="266"/>
      <c r="G41" s="269" t="str">
        <f t="shared" si="4"/>
        <v/>
      </c>
      <c r="H41" s="269"/>
      <c r="I41" s="269" t="str">
        <f t="shared" si="0"/>
        <v/>
      </c>
      <c r="J41" s="270"/>
      <c r="K41" s="270"/>
      <c r="L41" s="269">
        <f t="shared" si="1"/>
        <v>0</v>
      </c>
      <c r="M41" s="272"/>
      <c r="N41" s="285" t="e">
        <f t="shared" si="5"/>
        <v>#VALUE!</v>
      </c>
      <c r="O41" s="16" t="str">
        <f t="shared" si="6"/>
        <v/>
      </c>
      <c r="P41" s="31" t="str">
        <f t="shared" si="2"/>
        <v/>
      </c>
      <c r="Q41" s="286" t="str">
        <f t="shared" si="3"/>
        <v/>
      </c>
      <c r="R41" s="111"/>
    </row>
    <row r="42" spans="1:19" s="112" customFormat="1" ht="24.95" customHeight="1" x14ac:dyDescent="0.25">
      <c r="A42" s="244" t="s">
        <v>146</v>
      </c>
      <c r="B42" s="160"/>
      <c r="C42" s="130" t="s">
        <v>7</v>
      </c>
      <c r="D42" s="265"/>
      <c r="E42" s="265"/>
      <c r="F42" s="266"/>
      <c r="G42" s="269" t="str">
        <f t="shared" si="4"/>
        <v/>
      </c>
      <c r="H42" s="269"/>
      <c r="I42" s="269" t="str">
        <f t="shared" si="0"/>
        <v/>
      </c>
      <c r="J42" s="270"/>
      <c r="K42" s="270"/>
      <c r="L42" s="269">
        <f t="shared" si="1"/>
        <v>0</v>
      </c>
      <c r="M42" s="272"/>
      <c r="N42" s="285" t="e">
        <f t="shared" si="5"/>
        <v>#VALUE!</v>
      </c>
      <c r="O42" s="16" t="str">
        <f t="shared" si="6"/>
        <v/>
      </c>
      <c r="P42" s="31" t="str">
        <f t="shared" si="2"/>
        <v/>
      </c>
      <c r="Q42" s="286" t="str">
        <f t="shared" si="3"/>
        <v/>
      </c>
      <c r="R42" s="111"/>
    </row>
    <row r="43" spans="1:19" s="112" customFormat="1" ht="24.95" customHeight="1" x14ac:dyDescent="0.25">
      <c r="A43" s="244" t="s">
        <v>147</v>
      </c>
      <c r="B43" s="160"/>
      <c r="C43" s="130" t="s">
        <v>7</v>
      </c>
      <c r="D43" s="265"/>
      <c r="E43" s="265"/>
      <c r="F43" s="266"/>
      <c r="G43" s="269" t="str">
        <f t="shared" si="4"/>
        <v/>
      </c>
      <c r="H43" s="269"/>
      <c r="I43" s="269" t="str">
        <f t="shared" si="0"/>
        <v/>
      </c>
      <c r="J43" s="270"/>
      <c r="K43" s="270"/>
      <c r="L43" s="269">
        <f t="shared" ref="L43:L45" si="7">J43-K43</f>
        <v>0</v>
      </c>
      <c r="M43" s="272"/>
      <c r="N43" s="285" t="e">
        <f t="shared" si="5"/>
        <v>#VALUE!</v>
      </c>
      <c r="O43" s="16" t="str">
        <f t="shared" si="6"/>
        <v/>
      </c>
      <c r="P43" s="31" t="str">
        <f t="shared" si="2"/>
        <v/>
      </c>
      <c r="Q43" s="286" t="str">
        <f t="shared" si="3"/>
        <v/>
      </c>
      <c r="R43" s="111"/>
    </row>
    <row r="44" spans="1:19" s="112" customFormat="1" ht="24.95" customHeight="1" x14ac:dyDescent="0.25">
      <c r="A44" s="244" t="s">
        <v>148</v>
      </c>
      <c r="B44" s="160"/>
      <c r="C44" s="130" t="s">
        <v>7</v>
      </c>
      <c r="D44" s="265"/>
      <c r="E44" s="265"/>
      <c r="F44" s="266"/>
      <c r="G44" s="269" t="str">
        <f t="shared" si="4"/>
        <v/>
      </c>
      <c r="H44" s="269"/>
      <c r="I44" s="269" t="str">
        <f t="shared" si="0"/>
        <v/>
      </c>
      <c r="J44" s="270"/>
      <c r="K44" s="270"/>
      <c r="L44" s="269">
        <f t="shared" si="7"/>
        <v>0</v>
      </c>
      <c r="M44" s="272"/>
      <c r="N44" s="285" t="e">
        <f t="shared" si="5"/>
        <v>#VALUE!</v>
      </c>
      <c r="O44" s="16" t="str">
        <f t="shared" si="6"/>
        <v/>
      </c>
      <c r="P44" s="31" t="str">
        <f t="shared" si="2"/>
        <v/>
      </c>
      <c r="Q44" s="286" t="str">
        <f t="shared" si="3"/>
        <v/>
      </c>
      <c r="R44" s="111"/>
    </row>
    <row r="45" spans="1:19" s="112" customFormat="1" ht="24.95" customHeight="1" thickBot="1" x14ac:dyDescent="0.3">
      <c r="A45" s="244" t="s">
        <v>149</v>
      </c>
      <c r="B45" s="175"/>
      <c r="C45" s="174" t="s">
        <v>7</v>
      </c>
      <c r="D45" s="267"/>
      <c r="E45" s="267"/>
      <c r="F45" s="268"/>
      <c r="G45" s="273" t="str">
        <f t="shared" si="4"/>
        <v/>
      </c>
      <c r="H45" s="273"/>
      <c r="I45" s="273" t="str">
        <f t="shared" si="0"/>
        <v/>
      </c>
      <c r="J45" s="274"/>
      <c r="K45" s="274"/>
      <c r="L45" s="273">
        <f t="shared" si="7"/>
        <v>0</v>
      </c>
      <c r="M45" s="275"/>
      <c r="N45" s="287" t="e">
        <f t="shared" si="5"/>
        <v>#VALUE!</v>
      </c>
      <c r="O45" s="288" t="str">
        <f t="shared" si="6"/>
        <v/>
      </c>
      <c r="P45" s="289" t="str">
        <f t="shared" si="2"/>
        <v/>
      </c>
      <c r="Q45" s="290" t="str">
        <f t="shared" si="3"/>
        <v/>
      </c>
      <c r="R45" s="111"/>
    </row>
    <row r="46" spans="1:19" s="112" customFormat="1" ht="24.95" customHeight="1" thickBot="1" x14ac:dyDescent="0.3">
      <c r="A46" s="283"/>
      <c r="B46" s="14"/>
      <c r="C46" s="211"/>
      <c r="D46" s="1"/>
      <c r="E46" s="15"/>
      <c r="F46" s="15"/>
      <c r="G46" s="15"/>
      <c r="H46" s="8"/>
      <c r="I46" s="8"/>
      <c r="J46" s="8"/>
      <c r="K46" s="8"/>
      <c r="L46" s="8"/>
      <c r="M46" s="8"/>
      <c r="N46" s="8"/>
      <c r="O46" s="9"/>
      <c r="P46" s="9"/>
      <c r="Q46" s="8"/>
      <c r="R46" s="8"/>
      <c r="S46" s="111"/>
    </row>
    <row r="47" spans="1:19" s="112" customFormat="1" ht="24.95" customHeight="1" thickBot="1" x14ac:dyDescent="0.3">
      <c r="A47" s="283"/>
      <c r="B47" s="341" t="s">
        <v>39</v>
      </c>
      <c r="C47" s="342"/>
      <c r="D47" s="342"/>
      <c r="E47" s="343"/>
      <c r="F47" s="238"/>
      <c r="G47" s="294" t="s">
        <v>41</v>
      </c>
      <c r="H47" s="295"/>
      <c r="I47" s="38"/>
      <c r="J47" s="8"/>
      <c r="K47" s="8"/>
      <c r="L47" s="8"/>
      <c r="M47" s="8"/>
      <c r="N47" s="9"/>
      <c r="O47" s="9"/>
      <c r="P47" s="8"/>
      <c r="Q47" s="8"/>
      <c r="R47" s="111"/>
    </row>
    <row r="48" spans="1:19" s="114" customFormat="1" ht="39" customHeight="1" x14ac:dyDescent="0.25">
      <c r="A48" s="283"/>
      <c r="B48" s="246" t="s">
        <v>61</v>
      </c>
      <c r="C48" s="251" t="s">
        <v>3</v>
      </c>
      <c r="D48" s="248" t="s">
        <v>69</v>
      </c>
      <c r="E48" s="248" t="s">
        <v>58</v>
      </c>
      <c r="F48" s="248" t="s">
        <v>131</v>
      </c>
      <c r="G48" s="248" t="s">
        <v>4</v>
      </c>
      <c r="H48" s="248" t="s">
        <v>5</v>
      </c>
      <c r="I48" s="250" t="s">
        <v>6</v>
      </c>
      <c r="J48" s="157"/>
      <c r="K48" s="8"/>
      <c r="L48" s="8"/>
      <c r="M48" s="8"/>
      <c r="N48" s="9"/>
      <c r="O48" s="9"/>
      <c r="P48" s="8"/>
      <c r="Q48" s="8"/>
      <c r="R48" s="113"/>
    </row>
    <row r="49" spans="1:26" s="114" customFormat="1" ht="24.95" customHeight="1" x14ac:dyDescent="0.25">
      <c r="A49" s="244" t="s">
        <v>132</v>
      </c>
      <c r="B49" s="160"/>
      <c r="C49" s="210" t="s">
        <v>0</v>
      </c>
      <c r="D49" s="265"/>
      <c r="E49" s="265"/>
      <c r="F49" s="266"/>
      <c r="G49" s="276"/>
      <c r="H49" s="276"/>
      <c r="I49" s="277"/>
      <c r="J49" s="158"/>
      <c r="K49" s="115"/>
      <c r="L49" s="115"/>
      <c r="M49" s="115"/>
      <c r="N49" s="115"/>
      <c r="O49" s="115"/>
      <c r="P49" s="115"/>
      <c r="Q49" s="115"/>
      <c r="R49" s="116"/>
      <c r="S49" s="117"/>
      <c r="T49" s="117"/>
      <c r="U49" s="117"/>
      <c r="V49" s="117"/>
      <c r="W49" s="117"/>
      <c r="X49" s="117"/>
      <c r="Y49" s="117"/>
      <c r="Z49" s="117"/>
    </row>
    <row r="50" spans="1:26" s="119" customFormat="1" ht="24.95" customHeight="1" x14ac:dyDescent="0.25">
      <c r="A50" s="244" t="s">
        <v>133</v>
      </c>
      <c r="B50" s="160"/>
      <c r="C50" s="210" t="s">
        <v>0</v>
      </c>
      <c r="D50" s="265"/>
      <c r="E50" s="265"/>
      <c r="F50" s="266"/>
      <c r="G50" s="276"/>
      <c r="H50" s="276"/>
      <c r="I50" s="277"/>
      <c r="J50" s="158"/>
      <c r="K50" s="115"/>
      <c r="L50" s="115"/>
      <c r="M50" s="115"/>
      <c r="N50" s="115"/>
      <c r="O50" s="115"/>
      <c r="P50" s="115"/>
      <c r="Q50" s="115"/>
      <c r="R50" s="118"/>
      <c r="S50" s="118"/>
      <c r="T50" s="118"/>
      <c r="U50" s="118"/>
      <c r="V50" s="118"/>
      <c r="W50" s="118"/>
      <c r="X50" s="118"/>
      <c r="Y50" s="118"/>
      <c r="Z50" s="118"/>
    </row>
    <row r="51" spans="1:26" s="119" customFormat="1" ht="24.95" customHeight="1" x14ac:dyDescent="0.25">
      <c r="A51" s="244" t="s">
        <v>134</v>
      </c>
      <c r="B51" s="160"/>
      <c r="C51" s="210" t="s">
        <v>0</v>
      </c>
      <c r="D51" s="265"/>
      <c r="E51" s="265"/>
      <c r="F51" s="266"/>
      <c r="G51" s="276"/>
      <c r="H51" s="276"/>
      <c r="I51" s="277"/>
      <c r="J51" s="158"/>
      <c r="K51" s="115"/>
      <c r="L51" s="115"/>
      <c r="M51" s="115"/>
      <c r="N51" s="115"/>
      <c r="O51" s="115"/>
      <c r="P51" s="115"/>
      <c r="Q51" s="115"/>
      <c r="R51" s="118"/>
      <c r="S51" s="118"/>
      <c r="T51" s="118"/>
      <c r="U51" s="118"/>
      <c r="V51" s="118"/>
      <c r="W51" s="118"/>
      <c r="X51" s="118"/>
      <c r="Y51" s="118"/>
      <c r="Z51" s="118"/>
    </row>
    <row r="52" spans="1:26" s="119" customFormat="1" ht="24.95" customHeight="1" x14ac:dyDescent="0.25">
      <c r="A52" s="244" t="s">
        <v>135</v>
      </c>
      <c r="B52" s="160"/>
      <c r="C52" s="210" t="s">
        <v>0</v>
      </c>
      <c r="D52" s="265"/>
      <c r="E52" s="265"/>
      <c r="F52" s="266"/>
      <c r="G52" s="276"/>
      <c r="H52" s="276"/>
      <c r="I52" s="277"/>
      <c r="J52" s="158"/>
      <c r="K52" s="115"/>
      <c r="L52" s="115"/>
      <c r="M52" s="115"/>
      <c r="N52" s="115"/>
      <c r="O52" s="115"/>
      <c r="P52" s="115"/>
      <c r="Q52" s="115"/>
      <c r="R52" s="118"/>
      <c r="S52" s="118"/>
      <c r="T52" s="118"/>
      <c r="U52" s="118"/>
      <c r="V52" s="118"/>
      <c r="W52" s="118"/>
      <c r="X52" s="118"/>
      <c r="Y52" s="118"/>
      <c r="Z52" s="118"/>
    </row>
    <row r="53" spans="1:26" s="119" customFormat="1" ht="24.95" customHeight="1" x14ac:dyDescent="0.25">
      <c r="A53" s="244" t="s">
        <v>136</v>
      </c>
      <c r="B53" s="160"/>
      <c r="C53" s="210" t="s">
        <v>0</v>
      </c>
      <c r="D53" s="265"/>
      <c r="E53" s="265"/>
      <c r="F53" s="266"/>
      <c r="G53" s="276"/>
      <c r="H53" s="276"/>
      <c r="I53" s="277"/>
      <c r="J53" s="158"/>
      <c r="K53" s="115"/>
      <c r="L53" s="115"/>
      <c r="M53" s="115"/>
      <c r="N53" s="115"/>
      <c r="O53" s="115"/>
      <c r="P53" s="115"/>
      <c r="Q53" s="115"/>
      <c r="R53" s="118"/>
      <c r="S53" s="118"/>
      <c r="T53" s="118"/>
      <c r="U53" s="118"/>
      <c r="V53" s="118"/>
      <c r="W53" s="118"/>
      <c r="X53" s="118"/>
      <c r="Y53" s="118"/>
      <c r="Z53" s="118"/>
    </row>
    <row r="54" spans="1:26" s="119" customFormat="1" ht="24.95" customHeight="1" x14ac:dyDescent="0.25">
      <c r="A54" s="244" t="s">
        <v>137</v>
      </c>
      <c r="B54" s="160"/>
      <c r="C54" s="210" t="s">
        <v>0</v>
      </c>
      <c r="D54" s="265"/>
      <c r="E54" s="265"/>
      <c r="F54" s="266"/>
      <c r="G54" s="276"/>
      <c r="H54" s="276"/>
      <c r="I54" s="277"/>
      <c r="J54" s="158"/>
      <c r="K54" s="115"/>
      <c r="L54" s="115"/>
      <c r="M54" s="115"/>
      <c r="N54" s="115"/>
      <c r="O54" s="115"/>
      <c r="P54" s="115"/>
      <c r="Q54" s="115"/>
      <c r="R54" s="118"/>
      <c r="S54" s="118"/>
      <c r="T54" s="118"/>
      <c r="U54" s="118"/>
      <c r="V54" s="118"/>
      <c r="W54" s="118"/>
      <c r="X54" s="118"/>
      <c r="Y54" s="118"/>
      <c r="Z54" s="118"/>
    </row>
    <row r="55" spans="1:26" s="119" customFormat="1" ht="24.95" customHeight="1" x14ac:dyDescent="0.25">
      <c r="A55" s="244" t="s">
        <v>138</v>
      </c>
      <c r="B55" s="160"/>
      <c r="C55" s="210" t="s">
        <v>0</v>
      </c>
      <c r="D55" s="265"/>
      <c r="E55" s="265"/>
      <c r="F55" s="266"/>
      <c r="G55" s="276"/>
      <c r="H55" s="276"/>
      <c r="I55" s="277"/>
      <c r="J55" s="158"/>
      <c r="K55" s="115"/>
      <c r="L55" s="115"/>
      <c r="M55" s="115"/>
      <c r="N55" s="115"/>
      <c r="O55" s="115"/>
      <c r="P55" s="115"/>
      <c r="Q55" s="115"/>
      <c r="R55" s="118"/>
      <c r="S55" s="118"/>
      <c r="T55" s="118"/>
      <c r="U55" s="118"/>
      <c r="V55" s="118"/>
      <c r="W55" s="118"/>
      <c r="X55" s="118"/>
      <c r="Y55" s="118"/>
      <c r="Z55" s="118"/>
    </row>
    <row r="56" spans="1:26" s="119" customFormat="1" ht="24.95" customHeight="1" x14ac:dyDescent="0.25">
      <c r="A56" s="244" t="s">
        <v>139</v>
      </c>
      <c r="B56" s="160"/>
      <c r="C56" s="210" t="s">
        <v>0</v>
      </c>
      <c r="D56" s="265"/>
      <c r="E56" s="265"/>
      <c r="F56" s="266"/>
      <c r="G56" s="276"/>
      <c r="H56" s="276"/>
      <c r="I56" s="277"/>
      <c r="J56" s="158"/>
      <c r="K56" s="115"/>
      <c r="L56" s="115"/>
      <c r="M56" s="115"/>
      <c r="N56" s="115"/>
      <c r="O56" s="115"/>
      <c r="P56" s="115"/>
      <c r="Q56" s="115"/>
      <c r="R56" s="118"/>
      <c r="S56" s="118"/>
      <c r="T56" s="118"/>
      <c r="U56" s="118"/>
      <c r="V56" s="118"/>
      <c r="W56" s="118"/>
      <c r="X56" s="118"/>
      <c r="Y56" s="118"/>
      <c r="Z56" s="118"/>
    </row>
    <row r="57" spans="1:26" s="119" customFormat="1" ht="24.95" customHeight="1" x14ac:dyDescent="0.25">
      <c r="A57" s="244" t="s">
        <v>140</v>
      </c>
      <c r="B57" s="160"/>
      <c r="C57" s="210" t="s">
        <v>0</v>
      </c>
      <c r="D57" s="265"/>
      <c r="E57" s="265"/>
      <c r="F57" s="266"/>
      <c r="G57" s="276"/>
      <c r="H57" s="276"/>
      <c r="I57" s="277"/>
      <c r="J57" s="158"/>
      <c r="K57" s="115"/>
      <c r="L57" s="115"/>
      <c r="M57" s="115"/>
      <c r="N57" s="115"/>
      <c r="O57" s="115"/>
      <c r="P57" s="115"/>
      <c r="Q57" s="115"/>
      <c r="R57" s="118"/>
      <c r="S57" s="118"/>
      <c r="T57" s="118"/>
      <c r="U57" s="118"/>
      <c r="V57" s="118"/>
      <c r="W57" s="118"/>
      <c r="X57" s="118"/>
      <c r="Y57" s="118"/>
      <c r="Z57" s="118"/>
    </row>
    <row r="58" spans="1:26" s="119" customFormat="1" ht="24.95" customHeight="1" x14ac:dyDescent="0.25">
      <c r="A58" s="244" t="s">
        <v>141</v>
      </c>
      <c r="B58" s="160"/>
      <c r="C58" s="210" t="s">
        <v>0</v>
      </c>
      <c r="D58" s="265"/>
      <c r="E58" s="265"/>
      <c r="F58" s="266"/>
      <c r="G58" s="276"/>
      <c r="H58" s="276"/>
      <c r="I58" s="278"/>
      <c r="J58" s="158"/>
      <c r="K58" s="115"/>
      <c r="L58" s="115"/>
      <c r="M58" s="115"/>
      <c r="N58" s="115"/>
      <c r="O58" s="115"/>
      <c r="P58" s="115"/>
      <c r="Q58" s="115"/>
      <c r="R58" s="118"/>
      <c r="S58" s="118"/>
      <c r="T58" s="118"/>
      <c r="U58" s="118"/>
      <c r="V58" s="118"/>
      <c r="W58" s="118"/>
      <c r="X58" s="118"/>
      <c r="Y58" s="118"/>
      <c r="Z58" s="118"/>
    </row>
    <row r="59" spans="1:26" s="119" customFormat="1" ht="24.95" customHeight="1" x14ac:dyDescent="0.25">
      <c r="A59" s="244" t="s">
        <v>142</v>
      </c>
      <c r="B59" s="160"/>
      <c r="C59" s="210" t="s">
        <v>0</v>
      </c>
      <c r="D59" s="265"/>
      <c r="E59" s="265"/>
      <c r="F59" s="266"/>
      <c r="G59" s="276"/>
      <c r="H59" s="276"/>
      <c r="I59" s="278"/>
      <c r="J59" s="158"/>
      <c r="K59" s="115"/>
      <c r="L59" s="115"/>
      <c r="M59" s="115"/>
      <c r="N59" s="115"/>
      <c r="O59" s="115"/>
      <c r="P59" s="115"/>
      <c r="Q59" s="115"/>
      <c r="R59" s="118"/>
      <c r="S59" s="118"/>
      <c r="T59" s="118"/>
      <c r="U59" s="118"/>
      <c r="V59" s="118"/>
      <c r="W59" s="118"/>
      <c r="X59" s="118"/>
      <c r="Y59" s="118"/>
      <c r="Z59" s="118"/>
    </row>
    <row r="60" spans="1:26" s="119" customFormat="1" ht="24.95" customHeight="1" x14ac:dyDescent="0.25">
      <c r="A60" s="244" t="s">
        <v>143</v>
      </c>
      <c r="B60" s="160"/>
      <c r="C60" s="210" t="s">
        <v>0</v>
      </c>
      <c r="D60" s="265"/>
      <c r="E60" s="265"/>
      <c r="F60" s="266"/>
      <c r="G60" s="276"/>
      <c r="H60" s="276"/>
      <c r="I60" s="278"/>
      <c r="J60" s="115"/>
      <c r="K60" s="115"/>
      <c r="L60" s="115"/>
      <c r="M60" s="115"/>
      <c r="N60" s="115"/>
      <c r="O60" s="115"/>
      <c r="P60" s="115"/>
      <c r="Q60" s="115"/>
      <c r="R60" s="118"/>
      <c r="S60" s="118"/>
      <c r="T60" s="118"/>
      <c r="U60" s="118"/>
      <c r="V60" s="118"/>
      <c r="W60" s="118"/>
      <c r="X60" s="118"/>
      <c r="Y60" s="118"/>
      <c r="Z60" s="118"/>
    </row>
    <row r="61" spans="1:26" s="119" customFormat="1" ht="24.95" customHeight="1" x14ac:dyDescent="0.25">
      <c r="A61" s="244" t="s">
        <v>144</v>
      </c>
      <c r="B61" s="160"/>
      <c r="C61" s="210" t="s">
        <v>0</v>
      </c>
      <c r="D61" s="265"/>
      <c r="E61" s="265"/>
      <c r="F61" s="266"/>
      <c r="G61" s="276"/>
      <c r="H61" s="276"/>
      <c r="I61" s="278"/>
      <c r="J61" s="115"/>
      <c r="K61" s="115"/>
      <c r="L61" s="115"/>
      <c r="M61" s="115"/>
      <c r="N61" s="115"/>
      <c r="O61" s="115"/>
      <c r="P61" s="115"/>
      <c r="Q61" s="115"/>
      <c r="R61" s="118"/>
      <c r="S61" s="118"/>
      <c r="T61" s="118"/>
      <c r="U61" s="118"/>
      <c r="V61" s="118"/>
      <c r="W61" s="118"/>
      <c r="X61" s="118"/>
      <c r="Y61" s="118"/>
      <c r="Z61" s="118"/>
    </row>
    <row r="62" spans="1:26" s="119" customFormat="1" ht="24.95" customHeight="1" x14ac:dyDescent="0.25">
      <c r="A62" s="244" t="s">
        <v>145</v>
      </c>
      <c r="B62" s="160"/>
      <c r="C62" s="210" t="s">
        <v>7</v>
      </c>
      <c r="D62" s="265"/>
      <c r="E62" s="265"/>
      <c r="F62" s="266"/>
      <c r="G62" s="276"/>
      <c r="H62" s="276"/>
      <c r="I62" s="278"/>
      <c r="J62" s="115"/>
      <c r="K62" s="115"/>
      <c r="L62" s="115"/>
      <c r="M62" s="115"/>
      <c r="N62" s="115"/>
      <c r="O62" s="115"/>
      <c r="P62" s="115"/>
      <c r="Q62" s="115"/>
      <c r="R62" s="118"/>
      <c r="S62" s="118"/>
      <c r="T62" s="118"/>
      <c r="U62" s="118"/>
      <c r="V62" s="118"/>
      <c r="W62" s="118"/>
      <c r="X62" s="118"/>
      <c r="Y62" s="118"/>
      <c r="Z62" s="118"/>
    </row>
    <row r="63" spans="1:26" s="119" customFormat="1" ht="24.95" customHeight="1" x14ac:dyDescent="0.25">
      <c r="A63" s="244" t="s">
        <v>146</v>
      </c>
      <c r="B63" s="160"/>
      <c r="C63" s="210" t="s">
        <v>7</v>
      </c>
      <c r="D63" s="265"/>
      <c r="E63" s="265"/>
      <c r="F63" s="266"/>
      <c r="G63" s="276"/>
      <c r="H63" s="276"/>
      <c r="I63" s="278"/>
      <c r="J63" s="115"/>
      <c r="K63" s="115"/>
      <c r="L63" s="115"/>
      <c r="M63" s="115"/>
      <c r="N63" s="115"/>
      <c r="O63" s="115"/>
      <c r="P63" s="115"/>
      <c r="Q63" s="115"/>
      <c r="R63" s="118"/>
      <c r="S63" s="118"/>
      <c r="T63" s="118"/>
      <c r="U63" s="118"/>
      <c r="V63" s="118"/>
      <c r="W63" s="118"/>
      <c r="X63" s="118"/>
      <c r="Y63" s="118"/>
      <c r="Z63" s="118"/>
    </row>
    <row r="64" spans="1:26" s="119" customFormat="1" ht="24.95" customHeight="1" x14ac:dyDescent="0.25">
      <c r="A64" s="244" t="s">
        <v>147</v>
      </c>
      <c r="B64" s="160"/>
      <c r="C64" s="210" t="s">
        <v>7</v>
      </c>
      <c r="D64" s="265"/>
      <c r="E64" s="265"/>
      <c r="F64" s="266"/>
      <c r="G64" s="276"/>
      <c r="H64" s="276"/>
      <c r="I64" s="278"/>
      <c r="J64" s="115"/>
      <c r="K64" s="115"/>
      <c r="L64" s="115"/>
      <c r="M64" s="115"/>
      <c r="N64" s="115"/>
      <c r="O64" s="115"/>
      <c r="P64" s="115"/>
      <c r="Q64" s="115"/>
      <c r="R64" s="118"/>
      <c r="S64" s="118"/>
      <c r="T64" s="118"/>
      <c r="U64" s="118"/>
      <c r="V64" s="118"/>
      <c r="W64" s="118"/>
      <c r="X64" s="118"/>
      <c r="Y64" s="118"/>
      <c r="Z64" s="118"/>
    </row>
    <row r="65" spans="1:26" s="119" customFormat="1" ht="24.95" customHeight="1" x14ac:dyDescent="0.25">
      <c r="A65" s="244" t="s">
        <v>148</v>
      </c>
      <c r="B65" s="160"/>
      <c r="C65" s="210" t="s">
        <v>7</v>
      </c>
      <c r="D65" s="265"/>
      <c r="E65" s="265"/>
      <c r="F65" s="266"/>
      <c r="G65" s="276"/>
      <c r="H65" s="276"/>
      <c r="I65" s="279"/>
      <c r="J65" s="115"/>
      <c r="K65" s="115"/>
      <c r="L65" s="115"/>
      <c r="M65" s="115"/>
      <c r="N65" s="115"/>
      <c r="O65" s="115"/>
      <c r="P65" s="115"/>
      <c r="Q65" s="115"/>
      <c r="R65" s="118"/>
      <c r="S65" s="118"/>
      <c r="T65" s="118"/>
      <c r="U65" s="118"/>
      <c r="V65" s="118"/>
      <c r="W65" s="118"/>
      <c r="X65" s="118"/>
      <c r="Y65" s="118"/>
      <c r="Z65" s="118"/>
    </row>
    <row r="66" spans="1:26" s="119" customFormat="1" ht="24.95" customHeight="1" thickBot="1" x14ac:dyDescent="0.3">
      <c r="A66" s="244" t="s">
        <v>149</v>
      </c>
      <c r="B66" s="175"/>
      <c r="C66" s="217" t="s">
        <v>7</v>
      </c>
      <c r="D66" s="267"/>
      <c r="E66" s="267"/>
      <c r="F66" s="268"/>
      <c r="G66" s="280"/>
      <c r="H66" s="280"/>
      <c r="I66" s="281"/>
      <c r="J66" s="115"/>
      <c r="K66" s="115"/>
      <c r="L66" s="115"/>
      <c r="M66" s="115"/>
      <c r="N66" s="115"/>
      <c r="O66" s="115"/>
      <c r="P66" s="115"/>
      <c r="Q66" s="115"/>
      <c r="R66" s="118"/>
      <c r="S66" s="118"/>
      <c r="T66" s="118"/>
      <c r="U66" s="118"/>
      <c r="V66" s="118"/>
      <c r="W66" s="118"/>
      <c r="X66" s="118"/>
      <c r="Y66" s="118"/>
      <c r="Z66" s="118"/>
    </row>
    <row r="67" spans="1:26" s="119" customFormat="1" ht="24.95" customHeight="1" x14ac:dyDescent="0.25">
      <c r="B67" s="14"/>
      <c r="C67" s="211"/>
      <c r="D67" s="339" t="s">
        <v>42</v>
      </c>
      <c r="E67" s="340"/>
      <c r="F67" s="240"/>
      <c r="G67" s="252">
        <f>SUMIF(C28:C45,"Gebouwen en gronden",G28:G45)</f>
        <v>0</v>
      </c>
      <c r="H67" s="19"/>
      <c r="I67" s="20">
        <f>SUMIF(C28:C45,"Gebouwen en gronden",I28:I45)</f>
        <v>0</v>
      </c>
      <c r="J67" s="115"/>
      <c r="K67" s="115"/>
      <c r="L67" s="115"/>
      <c r="M67" s="115"/>
      <c r="N67" s="115"/>
      <c r="O67" s="115"/>
      <c r="P67" s="118"/>
      <c r="Q67" s="118"/>
      <c r="R67" s="118"/>
      <c r="S67" s="118"/>
      <c r="T67" s="118"/>
      <c r="U67" s="118"/>
      <c r="V67" s="118"/>
      <c r="W67" s="118"/>
      <c r="X67" s="118"/>
    </row>
    <row r="68" spans="1:26" s="119" customFormat="1" ht="24.95" customHeight="1" x14ac:dyDescent="0.25">
      <c r="B68" s="14"/>
      <c r="C68" s="211"/>
      <c r="D68" s="296" t="s">
        <v>43</v>
      </c>
      <c r="E68" s="297"/>
      <c r="F68" s="253"/>
      <c r="G68" s="21">
        <f>SUMIF(C28:C45,"Apparatuur en uitrusting",G28:G45)</f>
        <v>0</v>
      </c>
      <c r="H68" s="22"/>
      <c r="I68" s="23">
        <f>SUMIF(C28:C45,"apparatuur en uitrusting",I28:I45)</f>
        <v>0</v>
      </c>
      <c r="J68" s="115"/>
      <c r="K68" s="115"/>
      <c r="L68" s="115"/>
      <c r="M68" s="115"/>
      <c r="N68" s="115"/>
      <c r="O68" s="115"/>
      <c r="P68" s="118"/>
      <c r="Q68" s="118"/>
      <c r="R68" s="118"/>
      <c r="S68" s="118"/>
      <c r="T68" s="118"/>
      <c r="U68" s="118"/>
      <c r="V68" s="118"/>
      <c r="W68" s="118"/>
      <c r="X68" s="118"/>
    </row>
    <row r="69" spans="1:26" s="119" customFormat="1" ht="24.95" customHeight="1" x14ac:dyDescent="0.25">
      <c r="B69" s="14"/>
      <c r="C69" s="211"/>
      <c r="D69" s="296" t="s">
        <v>45</v>
      </c>
      <c r="E69" s="297"/>
      <c r="F69" s="253"/>
      <c r="G69" s="24">
        <f>SUMIF(C49:C66,"Personeelskosten",G49:G66)</f>
        <v>0</v>
      </c>
      <c r="H69" s="18">
        <f>SUMIF(C49:C66,"personeelskosten",H49:H66)</f>
        <v>0</v>
      </c>
      <c r="I69" s="23"/>
      <c r="J69" s="115"/>
      <c r="K69" s="115"/>
      <c r="L69" s="115"/>
      <c r="M69" s="115"/>
      <c r="N69" s="115"/>
      <c r="O69" s="115"/>
      <c r="P69" s="118"/>
      <c r="Q69" s="118"/>
      <c r="R69" s="118"/>
      <c r="S69" s="118"/>
      <c r="T69" s="118"/>
      <c r="U69" s="118"/>
      <c r="V69" s="118"/>
      <c r="W69" s="118"/>
      <c r="X69" s="118"/>
    </row>
    <row r="70" spans="1:26" s="119" customFormat="1" ht="24.95" customHeight="1" x14ac:dyDescent="0.25">
      <c r="B70" s="14"/>
      <c r="C70" s="211"/>
      <c r="D70" s="296" t="s">
        <v>44</v>
      </c>
      <c r="E70" s="297"/>
      <c r="F70" s="253"/>
      <c r="G70" s="24">
        <f>SUMIF(C49:C66,"Contractonderzoek",G49:G66)</f>
        <v>0</v>
      </c>
      <c r="H70" s="21">
        <f>SUMIF(C49:C66,"contractonderzoek",H49:H66)</f>
        <v>0</v>
      </c>
      <c r="I70" s="25"/>
      <c r="J70" s="115"/>
      <c r="K70" s="115"/>
      <c r="L70" s="115"/>
      <c r="M70" s="115"/>
      <c r="N70" s="115"/>
      <c r="O70" s="115"/>
      <c r="P70" s="118"/>
      <c r="Q70" s="118"/>
      <c r="R70" s="118"/>
      <c r="S70" s="118"/>
      <c r="T70" s="118"/>
      <c r="U70" s="118"/>
      <c r="V70" s="118"/>
      <c r="W70" s="118"/>
      <c r="X70" s="118"/>
    </row>
    <row r="71" spans="1:26" s="119" customFormat="1" ht="24.95" customHeight="1" x14ac:dyDescent="0.25">
      <c r="B71" s="14"/>
      <c r="C71" s="211"/>
      <c r="D71" s="346" t="s">
        <v>46</v>
      </c>
      <c r="E71" s="347"/>
      <c r="F71" s="258"/>
      <c r="G71" s="26">
        <f>SUMIF(C49:C66,"Algemene kosten",G49:G66)</f>
        <v>0</v>
      </c>
      <c r="H71" s="27">
        <f>SUMIF(C49:C66,"Algemene kosten",H49:H66)</f>
        <v>0</v>
      </c>
      <c r="I71" s="25"/>
      <c r="J71" s="115"/>
      <c r="K71" s="115"/>
      <c r="L71" s="115"/>
      <c r="M71" s="115"/>
      <c r="N71" s="115"/>
      <c r="O71" s="115"/>
      <c r="P71" s="118"/>
      <c r="Q71" s="118"/>
      <c r="R71" s="118"/>
      <c r="S71" s="118"/>
      <c r="T71" s="118"/>
      <c r="U71" s="118"/>
      <c r="V71" s="118"/>
      <c r="W71" s="118"/>
      <c r="X71" s="118"/>
    </row>
    <row r="72" spans="1:26" s="165" customFormat="1" ht="24.95" customHeight="1" x14ac:dyDescent="0.25">
      <c r="A72" s="242"/>
      <c r="B72" s="162"/>
      <c r="C72" s="162"/>
      <c r="D72" s="318" t="s">
        <v>119</v>
      </c>
      <c r="E72" s="319"/>
      <c r="F72" s="259"/>
      <c r="G72" s="163">
        <f>SUM(G67:G71)</f>
        <v>0</v>
      </c>
      <c r="H72" s="163">
        <f>SUM(H69:H71)</f>
        <v>0</v>
      </c>
      <c r="I72" s="28">
        <f>SUM(I67:I68)</f>
        <v>0</v>
      </c>
      <c r="J72" s="164"/>
    </row>
    <row r="73" spans="1:26" s="165" customFormat="1" ht="24.95" customHeight="1" x14ac:dyDescent="0.25">
      <c r="A73" s="242"/>
      <c r="B73" s="162"/>
      <c r="C73" s="162"/>
      <c r="D73" s="318" t="s">
        <v>120</v>
      </c>
      <c r="E73" s="319"/>
      <c r="F73" s="259"/>
      <c r="G73" s="207">
        <f>SUM(G72:I72)</f>
        <v>0</v>
      </c>
      <c r="H73" s="166"/>
      <c r="I73" s="166"/>
      <c r="J73" s="167"/>
      <c r="K73" s="167"/>
      <c r="L73" s="167"/>
      <c r="M73" s="168"/>
    </row>
    <row r="74" spans="1:26" s="171" customFormat="1" ht="24.95" customHeight="1" x14ac:dyDescent="0.25">
      <c r="A74" s="243"/>
      <c r="B74" s="162"/>
      <c r="C74" s="162"/>
      <c r="D74" s="296" t="s">
        <v>107</v>
      </c>
      <c r="E74" s="297"/>
      <c r="F74" s="253"/>
      <c r="G74" s="29">
        <f>G72*G21</f>
        <v>0</v>
      </c>
      <c r="H74" s="29">
        <f>IF(C16="Onderzoeksorganisatie",H72*H21,0)</f>
        <v>0</v>
      </c>
      <c r="I74" s="29">
        <f>IF(C16="Veehouderijonderneming",I72*I21,0)</f>
        <v>0</v>
      </c>
      <c r="J74" s="169"/>
      <c r="K74" s="169"/>
      <c r="L74" s="169"/>
      <c r="M74" s="170"/>
    </row>
    <row r="75" spans="1:26" s="171" customFormat="1" ht="24.95" customHeight="1" x14ac:dyDescent="0.25">
      <c r="A75" s="243"/>
      <c r="B75" s="162"/>
      <c r="C75" s="162"/>
      <c r="D75" s="296" t="s">
        <v>108</v>
      </c>
      <c r="E75" s="297"/>
      <c r="F75" s="253"/>
      <c r="G75" s="282"/>
      <c r="H75" s="172"/>
      <c r="I75" s="172"/>
      <c r="J75" s="173"/>
    </row>
    <row r="76" spans="1:26" s="171" customFormat="1" ht="24.95" customHeight="1" x14ac:dyDescent="0.25">
      <c r="A76" s="243"/>
      <c r="B76" s="162"/>
      <c r="C76" s="162"/>
      <c r="D76" s="318" t="s">
        <v>109</v>
      </c>
      <c r="E76" s="319"/>
      <c r="F76" s="259"/>
      <c r="G76" s="176">
        <f>SUM(G74:I74)</f>
        <v>0</v>
      </c>
      <c r="H76" s="298" t="str">
        <f>IF(C16="Veehouderijonderneming","Let op! Dit bedrag is niet gecorrigeerd voor het eventueel overschrijden van het maximum bedrag per veehouder","")</f>
        <v/>
      </c>
      <c r="I76" s="299"/>
      <c r="J76" s="299"/>
      <c r="K76" s="299"/>
      <c r="L76" s="299"/>
      <c r="M76" s="300"/>
    </row>
    <row r="77" spans="1:26" ht="21" customHeight="1" x14ac:dyDescent="0.25">
      <c r="A77" s="123"/>
      <c r="B77" s="121"/>
      <c r="C77" s="121"/>
      <c r="D77" s="122"/>
      <c r="E77" s="123"/>
      <c r="F77" s="123"/>
      <c r="G77" s="123"/>
      <c r="H77" s="123"/>
      <c r="I77" s="123"/>
      <c r="J77" s="123"/>
      <c r="K77" s="124"/>
    </row>
    <row r="78" spans="1:26" ht="24.75" customHeight="1" x14ac:dyDescent="0.25">
      <c r="A78" s="123"/>
      <c r="B78" s="133" t="s">
        <v>26</v>
      </c>
      <c r="C78" s="216"/>
      <c r="D78" s="134"/>
      <c r="E78" s="134"/>
      <c r="F78" s="134"/>
      <c r="G78" s="134"/>
      <c r="H78" s="134"/>
      <c r="I78" s="134"/>
      <c r="J78" s="135"/>
      <c r="K78" s="124"/>
    </row>
    <row r="79" spans="1:26" ht="15" customHeight="1" x14ac:dyDescent="0.25">
      <c r="A79" s="123"/>
      <c r="B79" s="303"/>
      <c r="C79" s="304"/>
      <c r="D79" s="304"/>
      <c r="E79" s="304"/>
      <c r="F79" s="304"/>
      <c r="G79" s="304"/>
      <c r="H79" s="304"/>
      <c r="I79" s="304"/>
      <c r="J79" s="305"/>
      <c r="K79" s="124"/>
    </row>
    <row r="80" spans="1:26" ht="15" customHeight="1" x14ac:dyDescent="0.25">
      <c r="A80" s="123"/>
      <c r="B80" s="306"/>
      <c r="C80" s="307"/>
      <c r="D80" s="307"/>
      <c r="E80" s="307"/>
      <c r="F80" s="307"/>
      <c r="G80" s="307"/>
      <c r="H80" s="307"/>
      <c r="I80" s="307"/>
      <c r="J80" s="308"/>
      <c r="K80" s="124"/>
    </row>
    <row r="81" spans="1:11" ht="15" customHeight="1" x14ac:dyDescent="0.25">
      <c r="A81" s="123"/>
      <c r="B81" s="306"/>
      <c r="C81" s="307"/>
      <c r="D81" s="307"/>
      <c r="E81" s="307"/>
      <c r="F81" s="307"/>
      <c r="G81" s="307"/>
      <c r="H81" s="307"/>
      <c r="I81" s="307"/>
      <c r="J81" s="308"/>
      <c r="K81" s="124"/>
    </row>
    <row r="82" spans="1:11" ht="15" customHeight="1" x14ac:dyDescent="0.25">
      <c r="A82" s="123"/>
      <c r="B82" s="306"/>
      <c r="C82" s="307"/>
      <c r="D82" s="307"/>
      <c r="E82" s="307"/>
      <c r="F82" s="307"/>
      <c r="G82" s="307"/>
      <c r="H82" s="307"/>
      <c r="I82" s="307"/>
      <c r="J82" s="308"/>
      <c r="K82" s="124"/>
    </row>
    <row r="83" spans="1:11" ht="15" customHeight="1" x14ac:dyDescent="0.25">
      <c r="A83" s="123"/>
      <c r="B83" s="306"/>
      <c r="C83" s="307"/>
      <c r="D83" s="307"/>
      <c r="E83" s="307"/>
      <c r="F83" s="307"/>
      <c r="G83" s="307"/>
      <c r="H83" s="307"/>
      <c r="I83" s="307"/>
      <c r="J83" s="308"/>
      <c r="K83" s="124"/>
    </row>
    <row r="84" spans="1:11" ht="15" customHeight="1" x14ac:dyDescent="0.25">
      <c r="A84" s="123"/>
      <c r="B84" s="306"/>
      <c r="C84" s="307"/>
      <c r="D84" s="307"/>
      <c r="E84" s="307"/>
      <c r="F84" s="307"/>
      <c r="G84" s="307"/>
      <c r="H84" s="307"/>
      <c r="I84" s="307"/>
      <c r="J84" s="308"/>
      <c r="K84" s="124"/>
    </row>
    <row r="85" spans="1:11" ht="15" customHeight="1" x14ac:dyDescent="0.25">
      <c r="A85" s="123"/>
      <c r="B85" s="306"/>
      <c r="C85" s="307"/>
      <c r="D85" s="307"/>
      <c r="E85" s="307"/>
      <c r="F85" s="307"/>
      <c r="G85" s="307"/>
      <c r="H85" s="307"/>
      <c r="I85" s="307"/>
      <c r="J85" s="308"/>
      <c r="K85" s="124"/>
    </row>
    <row r="86" spans="1:11" ht="15" customHeight="1" x14ac:dyDescent="0.25">
      <c r="A86" s="123"/>
      <c r="B86" s="306"/>
      <c r="C86" s="307"/>
      <c r="D86" s="307"/>
      <c r="E86" s="307"/>
      <c r="F86" s="307"/>
      <c r="G86" s="307"/>
      <c r="H86" s="307"/>
      <c r="I86" s="307"/>
      <c r="J86" s="308"/>
      <c r="K86" s="124"/>
    </row>
    <row r="87" spans="1:11" ht="15" customHeight="1" x14ac:dyDescent="0.25">
      <c r="A87" s="123"/>
      <c r="B87" s="306"/>
      <c r="C87" s="307"/>
      <c r="D87" s="307"/>
      <c r="E87" s="307"/>
      <c r="F87" s="307"/>
      <c r="G87" s="307"/>
      <c r="H87" s="307"/>
      <c r="I87" s="307"/>
      <c r="J87" s="308"/>
      <c r="K87" s="124"/>
    </row>
    <row r="88" spans="1:11" ht="15" customHeight="1" x14ac:dyDescent="0.25">
      <c r="A88" s="123"/>
      <c r="B88" s="309"/>
      <c r="C88" s="310"/>
      <c r="D88" s="310"/>
      <c r="E88" s="310"/>
      <c r="F88" s="310"/>
      <c r="G88" s="310"/>
      <c r="H88" s="310"/>
      <c r="I88" s="310"/>
      <c r="J88" s="311"/>
      <c r="K88" s="124"/>
    </row>
    <row r="89" spans="1:11" x14ac:dyDescent="0.25">
      <c r="A89" s="125"/>
      <c r="B89" s="126"/>
      <c r="C89" s="126"/>
      <c r="D89" s="73"/>
      <c r="E89" s="125"/>
      <c r="F89" s="125"/>
      <c r="G89" s="125"/>
      <c r="H89" s="125"/>
      <c r="I89" s="125"/>
      <c r="J89" s="125"/>
    </row>
  </sheetData>
  <sheetProtection algorithmName="SHA-512" hashValue="+Zu2t/835d0YWZWtrPwcLpTPxOStq1xs9/No3ubQzA+58ax5abSp1zDhXkOEe6OH8cxoGUCkcPahNGpaqzHLBg==" saltValue="6RugCflF0QOSoTQrJ9BgeQ==" spinCount="100000" sheet="1"/>
  <mergeCells count="28">
    <mergeCell ref="B79:J88"/>
    <mergeCell ref="D69:E69"/>
    <mergeCell ref="D70:E70"/>
    <mergeCell ref="D71:E71"/>
    <mergeCell ref="D72:E72"/>
    <mergeCell ref="D73:E73"/>
    <mergeCell ref="D74:E74"/>
    <mergeCell ref="D75:E75"/>
    <mergeCell ref="D76:E76"/>
    <mergeCell ref="H76:M76"/>
    <mergeCell ref="P25:P26"/>
    <mergeCell ref="Q25:Q26"/>
    <mergeCell ref="B47:E47"/>
    <mergeCell ref="G47:H47"/>
    <mergeCell ref="D67:E67"/>
    <mergeCell ref="N25:N26"/>
    <mergeCell ref="O25:O26"/>
    <mergeCell ref="D68:E68"/>
    <mergeCell ref="D21:E21"/>
    <mergeCell ref="L23:L24"/>
    <mergeCell ref="B25:I26"/>
    <mergeCell ref="J25:M26"/>
    <mergeCell ref="B13:C13"/>
    <mergeCell ref="B1:C1"/>
    <mergeCell ref="G1:I3"/>
    <mergeCell ref="G4:G7"/>
    <mergeCell ref="H4:H7"/>
    <mergeCell ref="I4:I7"/>
  </mergeCells>
  <conditionalFormatting sqref="J28:K45 M28:M45">
    <cfRule type="expression" dxfId="54" priority="11">
      <formula>$C$16="onderzoeksorganisatie"</formula>
    </cfRule>
  </conditionalFormatting>
  <conditionalFormatting sqref="J28:M45">
    <cfRule type="expression" dxfId="53" priority="9">
      <formula>$C$16="Overige ondernemingen"</formula>
    </cfRule>
    <cfRule type="expression" dxfId="52" priority="10">
      <formula>$C$16="onderzoeksorganisatie"</formula>
    </cfRule>
  </conditionalFormatting>
  <conditionalFormatting sqref="G28:G45">
    <cfRule type="expression" dxfId="51" priority="8">
      <formula>$C$16="Overige ondernemingen"</formula>
    </cfRule>
  </conditionalFormatting>
  <conditionalFormatting sqref="B28:F45">
    <cfRule type="expression" dxfId="50" priority="7">
      <formula>$C$16="Onderzoeksorganisatie"</formula>
    </cfRule>
  </conditionalFormatting>
  <conditionalFormatting sqref="B28:G45">
    <cfRule type="expression" dxfId="49" priority="6">
      <formula>$C$16="Overige ondernemingen"</formula>
    </cfRule>
  </conditionalFormatting>
  <conditionalFormatting sqref="G49:G66">
    <cfRule type="expression" dxfId="48" priority="5">
      <formula>$C$16="onderzoeksorganisatie"</formula>
    </cfRule>
  </conditionalFormatting>
  <conditionalFormatting sqref="E49:E66">
    <cfRule type="expression" dxfId="47" priority="4">
      <formula>$C49="Personeelskosten"</formula>
    </cfRule>
  </conditionalFormatting>
  <conditionalFormatting sqref="H49:H66">
    <cfRule type="expression" dxfId="46" priority="2">
      <formula>$C$16="Overige ondernemingen"</formula>
    </cfRule>
    <cfRule type="expression" dxfId="45" priority="3">
      <formula>$C$16="Veehouderijonderneming"</formula>
    </cfRule>
  </conditionalFormatting>
  <conditionalFormatting sqref="G49:G66">
    <cfRule type="expression" dxfId="44" priority="1">
      <formula>$C$3="Alleen de emissiemetingenfase"</formula>
    </cfRule>
  </conditionalFormatting>
  <dataValidations count="3">
    <dataValidation type="custom" allowBlank="1" showInputMessage="1" showErrorMessage="1" sqref="D46" xr:uid="{F91F67ED-DBEA-4AA1-8596-4DFCACCF0418}">
      <formula1>"""Niet subsidiabele kosten"""</formula1>
    </dataValidation>
    <dataValidation type="list" allowBlank="1" showInputMessage="1" showErrorMessage="1" sqref="C21" xr:uid="{8B770CD1-90B9-4089-B25E-368596D011CA}">
      <formula1>"[Maak een keuze],BTW-plichtig,BTW-vrijgesteld"</formula1>
    </dataValidation>
    <dataValidation type="list" allowBlank="1" showInputMessage="1" showErrorMessage="1" sqref="C46 C67:C71" xr:uid="{7440E187-55A0-4055-BBFE-59D398A0A9B7}">
      <formula1>"[Maak een keuze],Emissiereductie,Dierenwelzijn,Brandveiligheid"</formula1>
    </dataValidation>
  </dataValidations>
  <hyperlinks>
    <hyperlink ref="B17" r:id="rId1" display="Volgens de Mkb-toets is de organisatie van deelnemer 1" xr:uid="{D3F3F92F-2A34-44E6-B590-457179352399}"/>
  </hyperlinks>
  <pageMargins left="0.25" right="0.25" top="0.75" bottom="0.75" header="0.3" footer="0.3"/>
  <pageSetup paperSize="9" scale="39" fitToHeight="0" orientation="landscape" r:id="rId2"/>
  <drawing r:id="rId3"/>
  <legacyDrawing r:id="rId4"/>
  <extLst>
    <ext xmlns:x14="http://schemas.microsoft.com/office/spreadsheetml/2009/9/main" uri="{CCE6A557-97BC-4b89-ADB6-D9C93CAAB3DF}">
      <x14:dataValidations xmlns:xm="http://schemas.microsoft.com/office/excel/2006/main" count="6">
        <x14:dataValidation type="list" allowBlank="1" showInputMessage="1" showErrorMessage="1" xr:uid="{4E1EF71B-7BB0-4024-9C68-91690C91CC50}">
          <x14:formula1>
            <xm:f>Keuzelijst!$B$48:$B$50</xm:f>
          </x14:formula1>
          <xm:sqref>C28:C45</xm:sqref>
        </x14:dataValidation>
        <x14:dataValidation type="list" allowBlank="1" showInputMessage="1" showErrorMessage="1" xr:uid="{E5C6BEB5-55C8-47C4-9B69-8A764CD21FD7}">
          <x14:formula1>
            <xm:f>Keuzelijst!$B$31:$B$33</xm:f>
          </x14:formula1>
          <xm:sqref>C18</xm:sqref>
        </x14:dataValidation>
        <x14:dataValidation type="list" allowBlank="1" showInputMessage="1" showErrorMessage="1" xr:uid="{1040CF5F-E682-495D-9444-F9A72F411619}">
          <x14:formula1>
            <xm:f>Keuzelijst!$B$35:$B$37</xm:f>
          </x14:formula1>
          <xm:sqref>C19</xm:sqref>
        </x14:dataValidation>
        <x14:dataValidation type="list" allowBlank="1" showInputMessage="1" showErrorMessage="1" xr:uid="{583049E1-E7E5-4FB1-BC72-C2DAC80A294C}">
          <x14:formula1>
            <xm:f>Keuzelijst!$B$26:$B$29</xm:f>
          </x14:formula1>
          <xm:sqref>C17</xm:sqref>
        </x14:dataValidation>
        <x14:dataValidation type="list" allowBlank="1" showInputMessage="1" showErrorMessage="1" xr:uid="{E013B152-1010-4E9D-A3CF-21AAD65E6C12}">
          <x14:formula1>
            <xm:f>Keuzelijst!$B$21:$B$24</xm:f>
          </x14:formula1>
          <xm:sqref>C16</xm:sqref>
        </x14:dataValidation>
        <x14:dataValidation type="list" allowBlank="1" showInputMessage="1" showErrorMessage="1" xr:uid="{DFA2167E-1B4C-4B4F-9C73-F5D3C3638418}">
          <x14:formula1>
            <xm:f>Keuzelijst!$B$52:$B$55</xm:f>
          </x14:formula1>
          <xm:sqref>C49:C66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ACF57-E5D3-4407-B032-D6F142FDA347}">
  <sheetPr>
    <pageSetUpPr fitToPage="1"/>
  </sheetPr>
  <dimension ref="A1:Z97"/>
  <sheetViews>
    <sheetView showGridLines="0" zoomScale="90" zoomScaleNormal="90" workbookViewId="0">
      <selection activeCell="C14" sqref="C14"/>
    </sheetView>
  </sheetViews>
  <sheetFormatPr defaultColWidth="8.85546875" defaultRowHeight="12" x14ac:dyDescent="0.25"/>
  <cols>
    <col min="1" max="1" width="4.140625" style="56" customWidth="1"/>
    <col min="2" max="2" width="47.5703125" style="127" customWidth="1"/>
    <col min="3" max="3" width="32.28515625" style="127" customWidth="1"/>
    <col min="4" max="4" width="30.7109375" style="55" customWidth="1"/>
    <col min="5" max="6" width="30.7109375" style="56" customWidth="1"/>
    <col min="7" max="10" width="25.7109375" style="56" customWidth="1"/>
    <col min="11" max="11" width="25.7109375" style="120" customWidth="1"/>
    <col min="12" max="12" width="24.28515625" style="56" hidden="1" customWidth="1"/>
    <col min="13" max="13" width="25.7109375" style="56" customWidth="1"/>
    <col min="14" max="14" width="13.28515625" style="56" hidden="1" customWidth="1"/>
    <col min="15" max="15" width="16.28515625" style="56" hidden="1" customWidth="1"/>
    <col min="16" max="17" width="15.28515625" style="56" hidden="1" customWidth="1"/>
    <col min="18" max="18" width="17.28515625" style="56" customWidth="1"/>
    <col min="19" max="19" width="16.5703125" style="56" customWidth="1"/>
    <col min="20" max="16384" width="8.85546875" style="56"/>
  </cols>
  <sheetData>
    <row r="1" spans="1:14" ht="36" customHeight="1" x14ac:dyDescent="0.25">
      <c r="A1" s="123"/>
      <c r="B1" s="336" t="s">
        <v>1</v>
      </c>
      <c r="C1" s="337"/>
      <c r="D1" s="132"/>
      <c r="F1" s="123"/>
      <c r="G1" s="326" t="s">
        <v>70</v>
      </c>
      <c r="H1" s="327"/>
      <c r="I1" s="328"/>
      <c r="J1" s="57"/>
      <c r="K1" s="56"/>
    </row>
    <row r="2" spans="1:14" ht="24.95" customHeight="1" x14ac:dyDescent="0.25">
      <c r="A2" s="123"/>
      <c r="B2" s="58" t="s">
        <v>59</v>
      </c>
      <c r="C2" s="58" t="str">
        <f>IF('Penvoerder, deelnemer 1'!$C2&gt;0,'Penvoerder, deelnemer 1'!$C2,"")</f>
        <v/>
      </c>
      <c r="D2" s="131"/>
      <c r="E2" s="123"/>
      <c r="F2" s="123"/>
      <c r="G2" s="329"/>
      <c r="H2" s="330"/>
      <c r="I2" s="331"/>
      <c r="J2" s="60"/>
      <c r="K2" s="56"/>
    </row>
    <row r="3" spans="1:14" ht="24.95" customHeight="1" x14ac:dyDescent="0.25">
      <c r="A3" s="123"/>
      <c r="B3" s="58" t="s">
        <v>60</v>
      </c>
      <c r="C3" s="58" t="str">
        <f>IF('Penvoerder, deelnemer 1'!$C3&gt;0,'Penvoerder, deelnemer 1'!$C3,"")</f>
        <v>[Maak een keuze]</v>
      </c>
      <c r="D3" s="149"/>
      <c r="E3" s="123"/>
      <c r="F3" s="123"/>
      <c r="G3" s="332"/>
      <c r="H3" s="333"/>
      <c r="I3" s="334"/>
      <c r="J3" s="60"/>
      <c r="K3" s="56"/>
    </row>
    <row r="4" spans="1:14" ht="24.95" customHeight="1" x14ac:dyDescent="0.25">
      <c r="A4" s="123"/>
      <c r="B4" s="58" t="s">
        <v>22</v>
      </c>
      <c r="C4" s="58" t="str">
        <f>IF('Penvoerder, deelnemer 1'!$C4&gt;0,'Penvoerder, deelnemer 1'!$C4,"")</f>
        <v/>
      </c>
      <c r="D4" s="150"/>
      <c r="E4" s="1"/>
      <c r="F4" s="1"/>
      <c r="G4" s="335" t="str">
        <f>IF(C16="Veehouderijonderneming","Fase 1 (onderzoeks en ontwikkelingsfase)",IF(C16="Overige ondernemingen","Fase 1 (onderzoeks en ontwikkelingsfase)",IF(C16="Onderzoeksorganisatie","Niet van toepassing op deze deelnemersoort",IF(C16="[Maak een keuze]","Afhankelijk van deelnemersoort; Fase 1 (onderzoeks en ontwikkelingsfase) is alleen subsidiabel voor veehouderijen en overige ondernemingen."))))</f>
        <v>Afhankelijk van deelnemersoort; Fase 1 (onderzoeks en ontwikkelingsfase) is alleen subsidiabel voor veehouderijen en overige ondernemingen.</v>
      </c>
      <c r="H4" s="335" t="str">
        <f>IF(C16="Veehouderijonderneming","Niet van toepassing op deze deelnemersoort",IF(C16="Overige ondernemingen","Niet van toepassing op deze deelnemersoort",IF(C16="Onderzoeksorganisatie","Fase 2 (emissiemetingfase)",IF(C16="[Maak een keuze]","Afhankelijk van deelnemersoort; Fase 2 (emissiemetingfase) is alleen subsidiabel voor onderzoeksorganisatie"))))</f>
        <v>Afhankelijk van deelnemersoort; Fase 2 (emissiemetingfase) is alleen subsidiabel voor onderzoeksorganisatie</v>
      </c>
      <c r="I4" s="335" t="str">
        <f>IF(C16="Veehouderijonderneming","Fase 3 (resterende productieve levensduurfase)",IF(C16="Overige ondernemingen","Niet van toepassing op deze deelnemersoort",IF(C16="Onderzoeksorganisatie","Niet van toepassing op deze deelnemersoort",IF(C16="[Maak een keuze]","Afhankelijk van deelnemersoort; Fase 3 (resterende productieve levensduurfase) is alleen subsidiabel voor veehouderijen."))))</f>
        <v>Afhankelijk van deelnemersoort; Fase 3 (resterende productieve levensduurfase) is alleen subsidiabel voor veehouderijen.</v>
      </c>
      <c r="J4" s="60"/>
      <c r="K4" s="56"/>
    </row>
    <row r="5" spans="1:14" ht="24.95" customHeight="1" x14ac:dyDescent="0.25">
      <c r="A5" s="123"/>
      <c r="B5" s="58" t="s">
        <v>16</v>
      </c>
      <c r="C5" s="58" t="str">
        <f>IF('Penvoerder, deelnemer 1'!$C5&gt;0,'Penvoerder, deelnemer 1'!$C5,"")</f>
        <v>[Maak een keuze]</v>
      </c>
      <c r="D5" s="151"/>
      <c r="E5" s="1"/>
      <c r="F5" s="1"/>
      <c r="G5" s="335"/>
      <c r="H5" s="335"/>
      <c r="I5" s="335"/>
      <c r="J5" s="57"/>
      <c r="K5" s="61"/>
      <c r="L5" s="61"/>
      <c r="M5" s="62"/>
      <c r="N5" s="63"/>
    </row>
    <row r="6" spans="1:14" ht="35.25" customHeight="1" x14ac:dyDescent="0.25">
      <c r="A6" s="123"/>
      <c r="B6" s="58" t="s">
        <v>17</v>
      </c>
      <c r="C6" s="58" t="str">
        <f>IF('Penvoerder, deelnemer 1'!$C6&gt;0,'Penvoerder, deelnemer 1'!$C6,"")</f>
        <v/>
      </c>
      <c r="D6" s="152"/>
      <c r="E6" s="1"/>
      <c r="F6" s="1"/>
      <c r="G6" s="335"/>
      <c r="H6" s="335"/>
      <c r="I6" s="335"/>
      <c r="J6" s="57"/>
      <c r="K6" s="64"/>
      <c r="L6" s="64"/>
    </row>
    <row r="7" spans="1:14" ht="24.95" customHeight="1" x14ac:dyDescent="0.25">
      <c r="A7" s="123"/>
      <c r="B7" s="58" t="s">
        <v>25</v>
      </c>
      <c r="C7" s="58" t="str">
        <f>IF('Penvoerder, deelnemer 1'!$C7&gt;0,'Penvoerder, deelnemer 1'!$C7,"")</f>
        <v>[Maak een keuze]</v>
      </c>
      <c r="D7" s="153"/>
      <c r="E7" s="1"/>
      <c r="F7" s="1"/>
      <c r="G7" s="335"/>
      <c r="H7" s="335"/>
      <c r="I7" s="335"/>
      <c r="J7" s="57"/>
      <c r="K7" s="64"/>
      <c r="L7" s="64"/>
    </row>
    <row r="8" spans="1:14" ht="24.95" customHeight="1" x14ac:dyDescent="0.25">
      <c r="A8" s="123"/>
      <c r="B8" s="58" t="s">
        <v>18</v>
      </c>
      <c r="C8" s="208" t="str">
        <f>IF('Penvoerder, deelnemer 1'!$C8&gt;0,'Penvoerder, deelnemer 1'!$C8,"")</f>
        <v/>
      </c>
      <c r="D8" s="153"/>
      <c r="E8" s="1"/>
      <c r="F8" s="1"/>
      <c r="G8" s="65"/>
      <c r="H8" s="65"/>
      <c r="I8" s="65"/>
      <c r="J8" s="154"/>
      <c r="K8" s="64"/>
      <c r="L8" s="64"/>
    </row>
    <row r="9" spans="1:14" ht="24.95" customHeight="1" x14ac:dyDescent="0.25">
      <c r="A9" s="123"/>
      <c r="B9" s="58" t="s">
        <v>56</v>
      </c>
      <c r="C9" s="208" t="str">
        <f>IF('Penvoerder, deelnemer 1'!$C9&gt;0,'Penvoerder, deelnemer 1'!$C9,"")</f>
        <v/>
      </c>
      <c r="D9" s="153"/>
      <c r="E9" s="1"/>
      <c r="F9" s="1"/>
      <c r="G9" s="65"/>
      <c r="H9" s="65"/>
      <c r="I9" s="65"/>
      <c r="J9" s="154"/>
      <c r="K9" s="64"/>
      <c r="L9" s="64"/>
    </row>
    <row r="10" spans="1:14" ht="65.099999999999994" customHeight="1" x14ac:dyDescent="0.25">
      <c r="A10" s="123"/>
      <c r="B10" s="291" t="s">
        <v>161</v>
      </c>
      <c r="C10" s="58" t="str">
        <f>IF('Penvoerder, deelnemer 1'!$C10&gt;0,'Penvoerder, deelnemer 1'!$C10,"")</f>
        <v>[Maak een keuze]</v>
      </c>
      <c r="D10" s="155"/>
      <c r="E10" s="1"/>
      <c r="F10" s="1"/>
      <c r="G10" s="66">
        <v>0.25</v>
      </c>
      <c r="H10" s="67"/>
      <c r="I10" s="67"/>
      <c r="J10" s="154"/>
      <c r="K10" s="64"/>
      <c r="L10" s="64"/>
    </row>
    <row r="11" spans="1:14" ht="65.099999999999994" customHeight="1" x14ac:dyDescent="0.25">
      <c r="A11" s="123"/>
      <c r="B11" s="291" t="s">
        <v>162</v>
      </c>
      <c r="C11" s="58" t="str">
        <f>IF('Penvoerder, deelnemer 1'!$C11&gt;0,'Penvoerder, deelnemer 1'!$C11,"")</f>
        <v>[Maak een keuze]</v>
      </c>
      <c r="D11" s="153"/>
      <c r="E11" s="2"/>
      <c r="F11" s="2"/>
      <c r="G11" s="68" t="str">
        <f>IF(C10="Ja","15%",IF(C11="Ja","15%","0%"))</f>
        <v>0%</v>
      </c>
      <c r="H11" s="69"/>
      <c r="I11" s="69"/>
      <c r="J11" s="154"/>
      <c r="K11" s="70"/>
      <c r="L11" s="70"/>
    </row>
    <row r="12" spans="1:14" ht="12.75" customHeight="1" x14ac:dyDescent="0.25">
      <c r="A12" s="241"/>
      <c r="B12" s="71"/>
      <c r="C12" s="209"/>
      <c r="D12" s="73"/>
      <c r="E12" s="2"/>
      <c r="F12" s="2"/>
      <c r="G12" s="74"/>
      <c r="H12" s="75"/>
      <c r="I12" s="75"/>
      <c r="J12" s="154"/>
      <c r="K12" s="70"/>
      <c r="L12" s="70"/>
    </row>
    <row r="13" spans="1:14" ht="15" customHeight="1" x14ac:dyDescent="0.25">
      <c r="A13" s="123"/>
      <c r="B13" s="338" t="s">
        <v>8</v>
      </c>
      <c r="C13" s="338"/>
      <c r="D13" s="59"/>
      <c r="E13" s="77"/>
      <c r="F13" s="1"/>
      <c r="G13" s="78"/>
      <c r="H13" s="79"/>
      <c r="I13" s="80"/>
      <c r="J13" s="154"/>
      <c r="K13" s="56"/>
    </row>
    <row r="14" spans="1:14" ht="24.95" customHeight="1" x14ac:dyDescent="0.25">
      <c r="A14" s="123"/>
      <c r="B14" s="58" t="s">
        <v>20</v>
      </c>
      <c r="C14" s="13"/>
      <c r="D14" s="81"/>
      <c r="E14" s="82"/>
      <c r="F14" s="1"/>
      <c r="G14" s="83"/>
      <c r="H14" s="84"/>
      <c r="I14" s="84"/>
      <c r="J14" s="154"/>
      <c r="K14" s="56"/>
    </row>
    <row r="15" spans="1:14" ht="24.95" customHeight="1" x14ac:dyDescent="0.25">
      <c r="A15" s="123"/>
      <c r="B15" s="58" t="s">
        <v>21</v>
      </c>
      <c r="C15" s="13"/>
      <c r="D15" s="81"/>
      <c r="E15" s="1"/>
      <c r="F15" s="1"/>
      <c r="G15" s="85"/>
      <c r="H15" s="67"/>
      <c r="I15" s="67"/>
      <c r="J15" s="154"/>
      <c r="K15" s="64"/>
      <c r="L15" s="64"/>
    </row>
    <row r="16" spans="1:14" ht="24.95" customHeight="1" x14ac:dyDescent="0.25">
      <c r="A16" s="123"/>
      <c r="B16" s="58" t="s">
        <v>154</v>
      </c>
      <c r="C16" s="12" t="s">
        <v>0</v>
      </c>
      <c r="D16" s="136"/>
      <c r="E16" s="136"/>
      <c r="F16" s="136"/>
      <c r="G16" s="85"/>
      <c r="H16" s="86" t="str">
        <f>IF(C16="onderzoeksorganisatie","100%","0%")</f>
        <v>0%</v>
      </c>
      <c r="I16" s="87">
        <f>IF(C16="[Maak een keuze]",0,IF(C16="veehouderijonderneming","40%",0))</f>
        <v>0</v>
      </c>
      <c r="J16" s="154"/>
      <c r="K16" s="64"/>
      <c r="L16" s="64"/>
    </row>
    <row r="17" spans="1:18" ht="24.95" customHeight="1" x14ac:dyDescent="0.25">
      <c r="A17" s="123"/>
      <c r="B17" s="88" t="s">
        <v>152</v>
      </c>
      <c r="C17" s="12" t="s">
        <v>0</v>
      </c>
      <c r="D17" s="136"/>
      <c r="E17" s="136"/>
      <c r="F17" s="136"/>
      <c r="G17" s="89">
        <f>IF(C17="[Maak een keuze]",0%,IF(C17="Overig",0,IF(C17="Klein",20%,10%)))</f>
        <v>0</v>
      </c>
      <c r="H17" s="67"/>
      <c r="I17" s="67"/>
      <c r="J17" s="154"/>
      <c r="K17" s="64"/>
      <c r="L17" s="64"/>
    </row>
    <row r="18" spans="1:18" ht="24.95" customHeight="1" x14ac:dyDescent="0.25">
      <c r="A18" s="123"/>
      <c r="B18" s="58" t="str">
        <f>IF(C16="Veehouderijonderneming","Penvoerder, deelnemer 1 is een jonge landbouwer",IF(C16="Overige ondernemingen","Niet van toepassing op deze deelnemersoort",IF(C16="Onderzoeksorganisatie","Niet van toepassing op deze deelnemersoort",IF(C16="[Maak een keuze]","Afhankelijk van deelnemersoort"))))</f>
        <v>Afhankelijk van deelnemersoort</v>
      </c>
      <c r="C18" s="210" t="s">
        <v>0</v>
      </c>
      <c r="D18" s="136"/>
      <c r="E18" s="136"/>
      <c r="F18" s="136"/>
      <c r="G18" s="90"/>
      <c r="H18" s="67"/>
      <c r="I18" s="66">
        <f>IF(C16="overige ondernemingen","0%",IF(C16="Onderzoeksorganisatie","0%",IF(C18="[Maak een keuze]",0,IF(C18="Ja",20%,0))))</f>
        <v>0</v>
      </c>
      <c r="J18" s="154"/>
      <c r="K18" s="64"/>
      <c r="L18" s="64"/>
    </row>
    <row r="19" spans="1:18" ht="39.950000000000003" customHeight="1" x14ac:dyDescent="0.25">
      <c r="A19" s="123"/>
      <c r="B19" s="58" t="str">
        <f>IF(C16="Veehouderijonderneming","Verbetert de investering het natuurlijke milieu, de hygiëneomstandigheden of het dierwelzijn, zonder de productiecapaciteit te vergroten?",IF(C16="Overige ondernemingen","Niet van toepassing op deze deelnemersoort",IF(C16="Onderzoeksorganisatie","Niet van toepassing op deze deelnemersoort",IF(C16="[Maak een keuze]","Afhankelijk van deelnemersoort"))))</f>
        <v>Afhankelijk van deelnemersoort</v>
      </c>
      <c r="C19" s="12" t="s">
        <v>0</v>
      </c>
      <c r="D19" s="81"/>
      <c r="E19" s="1"/>
      <c r="F19" s="1"/>
      <c r="G19" s="91"/>
      <c r="H19" s="69"/>
      <c r="I19" s="68">
        <f>IF(C16="overige ondernemingen","0%",IF(C16="onderzoeksorganisatie","0%",IF(C19="[Maak een keuze]",0,IF(C19="Ja",20%,0))))</f>
        <v>0</v>
      </c>
      <c r="J19" s="154"/>
      <c r="K19" s="64"/>
      <c r="L19" s="64"/>
    </row>
    <row r="20" spans="1:18" ht="16.5" customHeight="1" x14ac:dyDescent="0.25">
      <c r="A20" s="123"/>
      <c r="B20" s="14"/>
      <c r="C20" s="211"/>
      <c r="D20" s="92"/>
      <c r="E20" s="93"/>
      <c r="F20" s="95"/>
      <c r="G20" s="94"/>
      <c r="H20" s="95"/>
      <c r="I20" s="96"/>
      <c r="J20" s="154"/>
      <c r="K20" s="64"/>
      <c r="L20" s="64"/>
    </row>
    <row r="21" spans="1:18" ht="14.1" customHeight="1" x14ac:dyDescent="0.25">
      <c r="A21" s="123"/>
      <c r="B21" s="14"/>
      <c r="C21" s="211"/>
      <c r="D21" s="344" t="s">
        <v>40</v>
      </c>
      <c r="E21" s="345"/>
      <c r="F21" s="239"/>
      <c r="G21" s="97">
        <f>IF(C16="Onderzoeksorganisatie","0%",(G10+G11+G17))</f>
        <v>0.25</v>
      </c>
      <c r="H21" s="98">
        <f>IF(H4="Fase 2 (emissiemetingfase)",100%,0)</f>
        <v>0</v>
      </c>
      <c r="I21" s="97">
        <f>IF(C16="Onderzoeksorganisatie","0%",IF(C16="Overige ondernemingen","0%",IF((I16+I18+I19)&gt;G21,G21,(I16+I18+I19))))</f>
        <v>0</v>
      </c>
      <c r="J21" s="154"/>
      <c r="K21" s="56"/>
    </row>
    <row r="22" spans="1:18" ht="14.1" customHeight="1" thickBot="1" x14ac:dyDescent="0.3">
      <c r="A22" s="241"/>
      <c r="B22" s="71"/>
      <c r="C22" s="71"/>
      <c r="D22" s="99"/>
      <c r="E22" s="100"/>
      <c r="F22" s="100"/>
      <c r="G22" s="100"/>
      <c r="H22" s="101"/>
      <c r="I22" s="101"/>
      <c r="J22" s="156"/>
      <c r="K22" s="76"/>
      <c r="M22" s="102"/>
      <c r="N22" s="102"/>
      <c r="O22" s="102"/>
      <c r="P22" s="102"/>
    </row>
    <row r="23" spans="1:18" ht="14.1" customHeight="1" x14ac:dyDescent="0.25">
      <c r="A23" s="120"/>
      <c r="B23" s="103"/>
      <c r="C23" s="212"/>
      <c r="D23" s="104"/>
      <c r="E23" s="100"/>
      <c r="F23" s="100"/>
      <c r="G23" s="100"/>
      <c r="H23" s="101"/>
      <c r="I23" s="101"/>
      <c r="J23" s="156"/>
      <c r="K23" s="60"/>
      <c r="L23" s="292" t="s">
        <v>37</v>
      </c>
      <c r="M23" s="102"/>
      <c r="N23" s="102"/>
      <c r="O23" s="102"/>
    </row>
    <row r="24" spans="1:18" ht="14.1" customHeight="1" thickBot="1" x14ac:dyDescent="0.3">
      <c r="A24" s="241"/>
      <c r="B24" s="71"/>
      <c r="C24" s="71"/>
      <c r="D24" s="92"/>
      <c r="E24" s="95"/>
      <c r="F24" s="95"/>
      <c r="G24" s="95"/>
      <c r="H24" s="105"/>
      <c r="I24" s="95"/>
      <c r="J24" s="106"/>
      <c r="K24" s="44"/>
      <c r="L24" s="293"/>
      <c r="M24" s="107"/>
      <c r="N24" s="107"/>
      <c r="O24" s="107"/>
    </row>
    <row r="25" spans="1:18" ht="14.1" customHeight="1" x14ac:dyDescent="0.25">
      <c r="A25" s="123"/>
      <c r="B25" s="312" t="s">
        <v>48</v>
      </c>
      <c r="C25" s="313"/>
      <c r="D25" s="313"/>
      <c r="E25" s="313"/>
      <c r="F25" s="313"/>
      <c r="G25" s="313"/>
      <c r="H25" s="313"/>
      <c r="I25" s="314"/>
      <c r="J25" s="320" t="s">
        <v>53</v>
      </c>
      <c r="K25" s="321"/>
      <c r="L25" s="321"/>
      <c r="M25" s="322"/>
      <c r="N25" s="301" t="s">
        <v>37</v>
      </c>
      <c r="O25" s="292" t="s">
        <v>37</v>
      </c>
      <c r="P25" s="292" t="s">
        <v>37</v>
      </c>
      <c r="Q25" s="292" t="s">
        <v>37</v>
      </c>
    </row>
    <row r="26" spans="1:18" ht="14.1" customHeight="1" thickBot="1" x14ac:dyDescent="0.3">
      <c r="A26" s="123"/>
      <c r="B26" s="315"/>
      <c r="C26" s="316"/>
      <c r="D26" s="316"/>
      <c r="E26" s="316"/>
      <c r="F26" s="316"/>
      <c r="G26" s="316"/>
      <c r="H26" s="316"/>
      <c r="I26" s="317"/>
      <c r="J26" s="323"/>
      <c r="K26" s="324"/>
      <c r="L26" s="324"/>
      <c r="M26" s="325"/>
      <c r="N26" s="302"/>
      <c r="O26" s="293"/>
      <c r="P26" s="293"/>
      <c r="Q26" s="293"/>
    </row>
    <row r="27" spans="1:18" ht="45" customHeight="1" x14ac:dyDescent="0.25">
      <c r="A27" s="123"/>
      <c r="B27" s="246" t="s">
        <v>61</v>
      </c>
      <c r="C27" s="247" t="s">
        <v>3</v>
      </c>
      <c r="D27" s="248" t="s">
        <v>57</v>
      </c>
      <c r="E27" s="248" t="s">
        <v>58</v>
      </c>
      <c r="F27" s="248" t="s">
        <v>131</v>
      </c>
      <c r="G27" s="248" t="s">
        <v>4</v>
      </c>
      <c r="H27" s="248" t="s">
        <v>5</v>
      </c>
      <c r="I27" s="248" t="s">
        <v>51</v>
      </c>
      <c r="J27" s="248" t="s">
        <v>13</v>
      </c>
      <c r="K27" s="248" t="s">
        <v>14</v>
      </c>
      <c r="L27" s="249" t="s">
        <v>50</v>
      </c>
      <c r="M27" s="250" t="s">
        <v>49</v>
      </c>
      <c r="N27" s="284" t="s">
        <v>15</v>
      </c>
      <c r="O27" s="248" t="s">
        <v>106</v>
      </c>
      <c r="P27" s="248" t="s">
        <v>4</v>
      </c>
      <c r="Q27" s="250" t="s">
        <v>36</v>
      </c>
      <c r="R27" s="102"/>
    </row>
    <row r="28" spans="1:18" s="112" customFormat="1" ht="24.95" customHeight="1" x14ac:dyDescent="0.25">
      <c r="A28" s="244" t="s">
        <v>132</v>
      </c>
      <c r="B28" s="160"/>
      <c r="C28" s="130" t="s">
        <v>0</v>
      </c>
      <c r="D28" s="265"/>
      <c r="E28" s="265"/>
      <c r="F28" s="266"/>
      <c r="G28" s="269" t="str">
        <f>P28</f>
        <v/>
      </c>
      <c r="H28" s="269"/>
      <c r="I28" s="269" t="str">
        <f t="shared" ref="I28:I45" si="0">Q28</f>
        <v/>
      </c>
      <c r="J28" s="270"/>
      <c r="K28" s="270"/>
      <c r="L28" s="269">
        <f t="shared" ref="L28:L45" si="1">J28-K28</f>
        <v>0</v>
      </c>
      <c r="M28" s="271"/>
      <c r="N28" s="285" t="e">
        <f>($C$9-$C$8)/365.2</f>
        <v>#VALUE!</v>
      </c>
      <c r="O28" s="16" t="str">
        <f>IF(M28=0,"",L28/M28)</f>
        <v/>
      </c>
      <c r="P28" s="31" t="str">
        <f t="shared" ref="P28:P45" si="2">IFERROR((O28*N28),"")</f>
        <v/>
      </c>
      <c r="Q28" s="286" t="str">
        <f t="shared" ref="Q28:Q45" si="3">IFERROR(J28-K28-P28,"")</f>
        <v/>
      </c>
      <c r="R28" s="111"/>
    </row>
    <row r="29" spans="1:18" s="112" customFormat="1" ht="24.95" customHeight="1" x14ac:dyDescent="0.25">
      <c r="A29" s="244" t="s">
        <v>133</v>
      </c>
      <c r="B29" s="160"/>
      <c r="C29" s="130" t="s">
        <v>7</v>
      </c>
      <c r="D29" s="265"/>
      <c r="E29" s="265"/>
      <c r="F29" s="266"/>
      <c r="G29" s="269" t="str">
        <f t="shared" ref="G29:G45" si="4">P29</f>
        <v/>
      </c>
      <c r="H29" s="269"/>
      <c r="I29" s="269" t="str">
        <f t="shared" si="0"/>
        <v/>
      </c>
      <c r="J29" s="270"/>
      <c r="K29" s="270"/>
      <c r="L29" s="269">
        <f t="shared" si="1"/>
        <v>0</v>
      </c>
      <c r="M29" s="272"/>
      <c r="N29" s="285" t="e">
        <f t="shared" ref="N29:N45" si="5">($C$9-$C$8)/365.2</f>
        <v>#VALUE!</v>
      </c>
      <c r="O29" s="16" t="str">
        <f t="shared" ref="O29:O45" si="6">IF(M29=0,"",L29/M29)</f>
        <v/>
      </c>
      <c r="P29" s="31" t="str">
        <f t="shared" si="2"/>
        <v/>
      </c>
      <c r="Q29" s="286" t="str">
        <f t="shared" si="3"/>
        <v/>
      </c>
      <c r="R29" s="111"/>
    </row>
    <row r="30" spans="1:18" s="112" customFormat="1" ht="24.95" customHeight="1" x14ac:dyDescent="0.25">
      <c r="A30" s="244" t="s">
        <v>134</v>
      </c>
      <c r="B30" s="160"/>
      <c r="C30" s="130" t="s">
        <v>7</v>
      </c>
      <c r="D30" s="265"/>
      <c r="E30" s="265"/>
      <c r="F30" s="266"/>
      <c r="G30" s="269" t="str">
        <f t="shared" si="4"/>
        <v/>
      </c>
      <c r="H30" s="269"/>
      <c r="I30" s="269" t="str">
        <f t="shared" si="0"/>
        <v/>
      </c>
      <c r="J30" s="270"/>
      <c r="K30" s="270"/>
      <c r="L30" s="269">
        <f t="shared" si="1"/>
        <v>0</v>
      </c>
      <c r="M30" s="272"/>
      <c r="N30" s="285" t="e">
        <f t="shared" si="5"/>
        <v>#VALUE!</v>
      </c>
      <c r="O30" s="16" t="str">
        <f t="shared" si="6"/>
        <v/>
      </c>
      <c r="P30" s="31" t="str">
        <f t="shared" si="2"/>
        <v/>
      </c>
      <c r="Q30" s="286" t="str">
        <f t="shared" si="3"/>
        <v/>
      </c>
      <c r="R30" s="111"/>
    </row>
    <row r="31" spans="1:18" s="112" customFormat="1" ht="24.95" customHeight="1" x14ac:dyDescent="0.25">
      <c r="A31" s="244" t="s">
        <v>135</v>
      </c>
      <c r="B31" s="160"/>
      <c r="C31" s="130" t="s">
        <v>7</v>
      </c>
      <c r="D31" s="265"/>
      <c r="E31" s="265"/>
      <c r="F31" s="266"/>
      <c r="G31" s="269" t="str">
        <f t="shared" si="4"/>
        <v/>
      </c>
      <c r="H31" s="269"/>
      <c r="I31" s="269" t="str">
        <f t="shared" si="0"/>
        <v/>
      </c>
      <c r="J31" s="270"/>
      <c r="K31" s="270"/>
      <c r="L31" s="269">
        <f t="shared" si="1"/>
        <v>0</v>
      </c>
      <c r="M31" s="272"/>
      <c r="N31" s="285" t="e">
        <f t="shared" si="5"/>
        <v>#VALUE!</v>
      </c>
      <c r="O31" s="16" t="str">
        <f t="shared" si="6"/>
        <v/>
      </c>
      <c r="P31" s="31" t="str">
        <f t="shared" si="2"/>
        <v/>
      </c>
      <c r="Q31" s="286" t="str">
        <f t="shared" si="3"/>
        <v/>
      </c>
      <c r="R31" s="111"/>
    </row>
    <row r="32" spans="1:18" s="112" customFormat="1" ht="24.95" customHeight="1" x14ac:dyDescent="0.25">
      <c r="A32" s="244" t="s">
        <v>136</v>
      </c>
      <c r="B32" s="160"/>
      <c r="C32" s="130" t="s">
        <v>7</v>
      </c>
      <c r="D32" s="265"/>
      <c r="E32" s="265"/>
      <c r="F32" s="266"/>
      <c r="G32" s="269" t="str">
        <f t="shared" si="4"/>
        <v/>
      </c>
      <c r="H32" s="269"/>
      <c r="I32" s="269" t="str">
        <f t="shared" si="0"/>
        <v/>
      </c>
      <c r="J32" s="270"/>
      <c r="K32" s="270"/>
      <c r="L32" s="269">
        <f t="shared" si="1"/>
        <v>0</v>
      </c>
      <c r="M32" s="272"/>
      <c r="N32" s="285" t="e">
        <f t="shared" si="5"/>
        <v>#VALUE!</v>
      </c>
      <c r="O32" s="16" t="str">
        <f t="shared" si="6"/>
        <v/>
      </c>
      <c r="P32" s="31" t="str">
        <f t="shared" si="2"/>
        <v/>
      </c>
      <c r="Q32" s="286" t="str">
        <f t="shared" si="3"/>
        <v/>
      </c>
      <c r="R32" s="111"/>
    </row>
    <row r="33" spans="1:19" s="112" customFormat="1" ht="24.95" customHeight="1" x14ac:dyDescent="0.25">
      <c r="A33" s="244" t="s">
        <v>137</v>
      </c>
      <c r="B33" s="160"/>
      <c r="C33" s="130" t="s">
        <v>7</v>
      </c>
      <c r="D33" s="265"/>
      <c r="E33" s="265"/>
      <c r="F33" s="266"/>
      <c r="G33" s="269" t="str">
        <f t="shared" si="4"/>
        <v/>
      </c>
      <c r="H33" s="269"/>
      <c r="I33" s="269" t="str">
        <f t="shared" si="0"/>
        <v/>
      </c>
      <c r="J33" s="270"/>
      <c r="K33" s="270"/>
      <c r="L33" s="269">
        <f t="shared" si="1"/>
        <v>0</v>
      </c>
      <c r="M33" s="272"/>
      <c r="N33" s="285" t="e">
        <f t="shared" si="5"/>
        <v>#VALUE!</v>
      </c>
      <c r="O33" s="16" t="str">
        <f t="shared" si="6"/>
        <v/>
      </c>
      <c r="P33" s="31" t="str">
        <f t="shared" si="2"/>
        <v/>
      </c>
      <c r="Q33" s="286" t="str">
        <f t="shared" si="3"/>
        <v/>
      </c>
      <c r="R33" s="111"/>
    </row>
    <row r="34" spans="1:19" s="112" customFormat="1" ht="24.95" customHeight="1" x14ac:dyDescent="0.25">
      <c r="A34" s="244" t="s">
        <v>138</v>
      </c>
      <c r="B34" s="160"/>
      <c r="C34" s="130" t="s">
        <v>7</v>
      </c>
      <c r="D34" s="265"/>
      <c r="E34" s="265"/>
      <c r="F34" s="266"/>
      <c r="G34" s="269" t="str">
        <f t="shared" si="4"/>
        <v/>
      </c>
      <c r="H34" s="269"/>
      <c r="I34" s="269" t="str">
        <f t="shared" si="0"/>
        <v/>
      </c>
      <c r="J34" s="270"/>
      <c r="K34" s="270"/>
      <c r="L34" s="269">
        <f t="shared" si="1"/>
        <v>0</v>
      </c>
      <c r="M34" s="272"/>
      <c r="N34" s="285" t="e">
        <f t="shared" si="5"/>
        <v>#VALUE!</v>
      </c>
      <c r="O34" s="16" t="str">
        <f t="shared" si="6"/>
        <v/>
      </c>
      <c r="P34" s="31" t="str">
        <f t="shared" si="2"/>
        <v/>
      </c>
      <c r="Q34" s="286" t="str">
        <f t="shared" si="3"/>
        <v/>
      </c>
      <c r="R34" s="111"/>
    </row>
    <row r="35" spans="1:19" s="112" customFormat="1" ht="24.95" customHeight="1" x14ac:dyDescent="0.25">
      <c r="A35" s="244" t="s">
        <v>139</v>
      </c>
      <c r="B35" s="160"/>
      <c r="C35" s="130" t="s">
        <v>7</v>
      </c>
      <c r="D35" s="265"/>
      <c r="E35" s="265"/>
      <c r="F35" s="266"/>
      <c r="G35" s="269" t="str">
        <f t="shared" si="4"/>
        <v/>
      </c>
      <c r="H35" s="269"/>
      <c r="I35" s="269" t="str">
        <f t="shared" si="0"/>
        <v/>
      </c>
      <c r="J35" s="270"/>
      <c r="K35" s="270"/>
      <c r="L35" s="269">
        <f t="shared" si="1"/>
        <v>0</v>
      </c>
      <c r="M35" s="272"/>
      <c r="N35" s="285" t="e">
        <f t="shared" si="5"/>
        <v>#VALUE!</v>
      </c>
      <c r="O35" s="16" t="str">
        <f t="shared" si="6"/>
        <v/>
      </c>
      <c r="P35" s="31" t="str">
        <f t="shared" si="2"/>
        <v/>
      </c>
      <c r="Q35" s="286" t="str">
        <f t="shared" si="3"/>
        <v/>
      </c>
      <c r="R35" s="111"/>
    </row>
    <row r="36" spans="1:19" s="112" customFormat="1" ht="24.95" customHeight="1" x14ac:dyDescent="0.25">
      <c r="A36" s="244" t="s">
        <v>140</v>
      </c>
      <c r="B36" s="160"/>
      <c r="C36" s="130" t="s">
        <v>7</v>
      </c>
      <c r="D36" s="265"/>
      <c r="E36" s="265"/>
      <c r="F36" s="266"/>
      <c r="G36" s="269" t="str">
        <f t="shared" si="4"/>
        <v/>
      </c>
      <c r="H36" s="269"/>
      <c r="I36" s="269" t="str">
        <f t="shared" si="0"/>
        <v/>
      </c>
      <c r="J36" s="270"/>
      <c r="K36" s="270"/>
      <c r="L36" s="269">
        <f t="shared" si="1"/>
        <v>0</v>
      </c>
      <c r="M36" s="272"/>
      <c r="N36" s="285" t="e">
        <f t="shared" si="5"/>
        <v>#VALUE!</v>
      </c>
      <c r="O36" s="16" t="str">
        <f t="shared" si="6"/>
        <v/>
      </c>
      <c r="P36" s="31" t="str">
        <f t="shared" si="2"/>
        <v/>
      </c>
      <c r="Q36" s="286" t="str">
        <f t="shared" si="3"/>
        <v/>
      </c>
      <c r="R36" s="111"/>
    </row>
    <row r="37" spans="1:19" s="112" customFormat="1" ht="24.95" customHeight="1" x14ac:dyDescent="0.25">
      <c r="A37" s="244" t="s">
        <v>141</v>
      </c>
      <c r="B37" s="160"/>
      <c r="C37" s="130" t="s">
        <v>7</v>
      </c>
      <c r="D37" s="265"/>
      <c r="E37" s="265"/>
      <c r="F37" s="266"/>
      <c r="G37" s="269" t="str">
        <f t="shared" si="4"/>
        <v/>
      </c>
      <c r="H37" s="269"/>
      <c r="I37" s="269" t="str">
        <f t="shared" si="0"/>
        <v/>
      </c>
      <c r="J37" s="270"/>
      <c r="K37" s="270"/>
      <c r="L37" s="269">
        <f t="shared" si="1"/>
        <v>0</v>
      </c>
      <c r="M37" s="272"/>
      <c r="N37" s="285" t="e">
        <f t="shared" si="5"/>
        <v>#VALUE!</v>
      </c>
      <c r="O37" s="16" t="str">
        <f t="shared" si="6"/>
        <v/>
      </c>
      <c r="P37" s="31" t="str">
        <f t="shared" si="2"/>
        <v/>
      </c>
      <c r="Q37" s="286" t="str">
        <f t="shared" si="3"/>
        <v/>
      </c>
      <c r="R37" s="111"/>
    </row>
    <row r="38" spans="1:19" s="112" customFormat="1" ht="24.95" customHeight="1" x14ac:dyDescent="0.25">
      <c r="A38" s="244" t="s">
        <v>142</v>
      </c>
      <c r="B38" s="160"/>
      <c r="C38" s="130" t="s">
        <v>7</v>
      </c>
      <c r="D38" s="265"/>
      <c r="E38" s="265"/>
      <c r="F38" s="266"/>
      <c r="G38" s="269" t="str">
        <f t="shared" si="4"/>
        <v/>
      </c>
      <c r="H38" s="269"/>
      <c r="I38" s="269" t="str">
        <f t="shared" si="0"/>
        <v/>
      </c>
      <c r="J38" s="270"/>
      <c r="K38" s="270"/>
      <c r="L38" s="269">
        <f t="shared" si="1"/>
        <v>0</v>
      </c>
      <c r="M38" s="272"/>
      <c r="N38" s="285" t="e">
        <f t="shared" si="5"/>
        <v>#VALUE!</v>
      </c>
      <c r="O38" s="16" t="str">
        <f t="shared" si="6"/>
        <v/>
      </c>
      <c r="P38" s="31" t="str">
        <f t="shared" si="2"/>
        <v/>
      </c>
      <c r="Q38" s="286" t="str">
        <f t="shared" si="3"/>
        <v/>
      </c>
      <c r="R38" s="111"/>
    </row>
    <row r="39" spans="1:19" s="112" customFormat="1" ht="24.95" customHeight="1" x14ac:dyDescent="0.25">
      <c r="A39" s="244" t="s">
        <v>143</v>
      </c>
      <c r="B39" s="160"/>
      <c r="C39" s="130" t="s">
        <v>7</v>
      </c>
      <c r="D39" s="265"/>
      <c r="E39" s="265"/>
      <c r="F39" s="266"/>
      <c r="G39" s="269" t="str">
        <f t="shared" si="4"/>
        <v/>
      </c>
      <c r="H39" s="269"/>
      <c r="I39" s="269" t="str">
        <f t="shared" si="0"/>
        <v/>
      </c>
      <c r="J39" s="270"/>
      <c r="K39" s="270"/>
      <c r="L39" s="269">
        <f t="shared" si="1"/>
        <v>0</v>
      </c>
      <c r="M39" s="272"/>
      <c r="N39" s="285" t="e">
        <f t="shared" si="5"/>
        <v>#VALUE!</v>
      </c>
      <c r="O39" s="16" t="str">
        <f t="shared" si="6"/>
        <v/>
      </c>
      <c r="P39" s="31" t="str">
        <f t="shared" si="2"/>
        <v/>
      </c>
      <c r="Q39" s="286" t="str">
        <f t="shared" si="3"/>
        <v/>
      </c>
      <c r="R39" s="111"/>
    </row>
    <row r="40" spans="1:19" s="112" customFormat="1" ht="24.95" customHeight="1" x14ac:dyDescent="0.25">
      <c r="A40" s="244" t="s">
        <v>144</v>
      </c>
      <c r="B40" s="160"/>
      <c r="C40" s="130" t="s">
        <v>7</v>
      </c>
      <c r="D40" s="265"/>
      <c r="E40" s="265"/>
      <c r="F40" s="266"/>
      <c r="G40" s="269" t="str">
        <f t="shared" si="4"/>
        <v/>
      </c>
      <c r="H40" s="269"/>
      <c r="I40" s="269" t="str">
        <f t="shared" si="0"/>
        <v/>
      </c>
      <c r="J40" s="270"/>
      <c r="K40" s="270"/>
      <c r="L40" s="269">
        <f t="shared" si="1"/>
        <v>0</v>
      </c>
      <c r="M40" s="272"/>
      <c r="N40" s="285" t="e">
        <f t="shared" si="5"/>
        <v>#VALUE!</v>
      </c>
      <c r="O40" s="16" t="str">
        <f t="shared" si="6"/>
        <v/>
      </c>
      <c r="P40" s="31" t="str">
        <f t="shared" si="2"/>
        <v/>
      </c>
      <c r="Q40" s="286" t="str">
        <f t="shared" si="3"/>
        <v/>
      </c>
      <c r="R40" s="111"/>
    </row>
    <row r="41" spans="1:19" s="112" customFormat="1" ht="24.95" customHeight="1" x14ac:dyDescent="0.25">
      <c r="A41" s="244" t="s">
        <v>145</v>
      </c>
      <c r="B41" s="160"/>
      <c r="C41" s="130" t="s">
        <v>7</v>
      </c>
      <c r="D41" s="265"/>
      <c r="E41" s="265"/>
      <c r="F41" s="266"/>
      <c r="G41" s="269" t="str">
        <f t="shared" si="4"/>
        <v/>
      </c>
      <c r="H41" s="269"/>
      <c r="I41" s="269" t="str">
        <f t="shared" si="0"/>
        <v/>
      </c>
      <c r="J41" s="270"/>
      <c r="K41" s="270"/>
      <c r="L41" s="269">
        <f t="shared" si="1"/>
        <v>0</v>
      </c>
      <c r="M41" s="272"/>
      <c r="N41" s="285" t="e">
        <f t="shared" si="5"/>
        <v>#VALUE!</v>
      </c>
      <c r="O41" s="16" t="str">
        <f t="shared" si="6"/>
        <v/>
      </c>
      <c r="P41" s="31" t="str">
        <f t="shared" si="2"/>
        <v/>
      </c>
      <c r="Q41" s="286" t="str">
        <f t="shared" si="3"/>
        <v/>
      </c>
      <c r="R41" s="111"/>
    </row>
    <row r="42" spans="1:19" s="112" customFormat="1" ht="24.95" customHeight="1" x14ac:dyDescent="0.25">
      <c r="A42" s="244" t="s">
        <v>146</v>
      </c>
      <c r="B42" s="160"/>
      <c r="C42" s="130" t="s">
        <v>7</v>
      </c>
      <c r="D42" s="265"/>
      <c r="E42" s="265"/>
      <c r="F42" s="266"/>
      <c r="G42" s="269" t="str">
        <f t="shared" si="4"/>
        <v/>
      </c>
      <c r="H42" s="269"/>
      <c r="I42" s="269" t="str">
        <f t="shared" si="0"/>
        <v/>
      </c>
      <c r="J42" s="270"/>
      <c r="K42" s="270"/>
      <c r="L42" s="269">
        <f t="shared" si="1"/>
        <v>0</v>
      </c>
      <c r="M42" s="272"/>
      <c r="N42" s="285" t="e">
        <f t="shared" si="5"/>
        <v>#VALUE!</v>
      </c>
      <c r="O42" s="16" t="str">
        <f t="shared" si="6"/>
        <v/>
      </c>
      <c r="P42" s="31" t="str">
        <f t="shared" si="2"/>
        <v/>
      </c>
      <c r="Q42" s="286" t="str">
        <f t="shared" si="3"/>
        <v/>
      </c>
      <c r="R42" s="111"/>
    </row>
    <row r="43" spans="1:19" s="112" customFormat="1" ht="24.95" customHeight="1" x14ac:dyDescent="0.25">
      <c r="A43" s="244" t="s">
        <v>147</v>
      </c>
      <c r="B43" s="160"/>
      <c r="C43" s="130" t="s">
        <v>7</v>
      </c>
      <c r="D43" s="265"/>
      <c r="E43" s="265"/>
      <c r="F43" s="266"/>
      <c r="G43" s="269" t="str">
        <f t="shared" si="4"/>
        <v/>
      </c>
      <c r="H43" s="269"/>
      <c r="I43" s="269" t="str">
        <f t="shared" si="0"/>
        <v/>
      </c>
      <c r="J43" s="270"/>
      <c r="K43" s="270"/>
      <c r="L43" s="269">
        <f t="shared" si="1"/>
        <v>0</v>
      </c>
      <c r="M43" s="272"/>
      <c r="N43" s="285" t="e">
        <f t="shared" si="5"/>
        <v>#VALUE!</v>
      </c>
      <c r="O43" s="16" t="str">
        <f t="shared" si="6"/>
        <v/>
      </c>
      <c r="P43" s="31" t="str">
        <f t="shared" si="2"/>
        <v/>
      </c>
      <c r="Q43" s="286" t="str">
        <f t="shared" si="3"/>
        <v/>
      </c>
      <c r="R43" s="111"/>
    </row>
    <row r="44" spans="1:19" s="112" customFormat="1" ht="24.95" customHeight="1" x14ac:dyDescent="0.25">
      <c r="A44" s="244" t="s">
        <v>148</v>
      </c>
      <c r="B44" s="160"/>
      <c r="C44" s="130" t="s">
        <v>7</v>
      </c>
      <c r="D44" s="265"/>
      <c r="E44" s="265"/>
      <c r="F44" s="266"/>
      <c r="G44" s="269" t="str">
        <f t="shared" si="4"/>
        <v/>
      </c>
      <c r="H44" s="269"/>
      <c r="I44" s="269" t="str">
        <f t="shared" si="0"/>
        <v/>
      </c>
      <c r="J44" s="270"/>
      <c r="K44" s="270"/>
      <c r="L44" s="269">
        <f t="shared" si="1"/>
        <v>0</v>
      </c>
      <c r="M44" s="272"/>
      <c r="N44" s="285" t="e">
        <f t="shared" si="5"/>
        <v>#VALUE!</v>
      </c>
      <c r="O44" s="16" t="str">
        <f t="shared" si="6"/>
        <v/>
      </c>
      <c r="P44" s="31" t="str">
        <f t="shared" si="2"/>
        <v/>
      </c>
      <c r="Q44" s="286" t="str">
        <f t="shared" si="3"/>
        <v/>
      </c>
      <c r="R44" s="111"/>
    </row>
    <row r="45" spans="1:19" s="112" customFormat="1" ht="24.95" customHeight="1" thickBot="1" x14ac:dyDescent="0.3">
      <c r="A45" s="244" t="s">
        <v>149</v>
      </c>
      <c r="B45" s="175"/>
      <c r="C45" s="174" t="s">
        <v>7</v>
      </c>
      <c r="D45" s="267"/>
      <c r="E45" s="267"/>
      <c r="F45" s="268"/>
      <c r="G45" s="273" t="str">
        <f t="shared" si="4"/>
        <v/>
      </c>
      <c r="H45" s="273"/>
      <c r="I45" s="273" t="str">
        <f t="shared" si="0"/>
        <v/>
      </c>
      <c r="J45" s="274"/>
      <c r="K45" s="274"/>
      <c r="L45" s="273">
        <f t="shared" si="1"/>
        <v>0</v>
      </c>
      <c r="M45" s="275"/>
      <c r="N45" s="287" t="e">
        <f t="shared" si="5"/>
        <v>#VALUE!</v>
      </c>
      <c r="O45" s="288" t="str">
        <f t="shared" si="6"/>
        <v/>
      </c>
      <c r="P45" s="289" t="str">
        <f t="shared" si="2"/>
        <v/>
      </c>
      <c r="Q45" s="290" t="str">
        <f t="shared" si="3"/>
        <v/>
      </c>
      <c r="R45" s="111"/>
    </row>
    <row r="46" spans="1:19" s="112" customFormat="1" ht="24.95" customHeight="1" thickBot="1" x14ac:dyDescent="0.3">
      <c r="A46" s="283"/>
      <c r="B46" s="14"/>
      <c r="C46" s="211"/>
      <c r="D46" s="1"/>
      <c r="E46" s="15"/>
      <c r="F46" s="15"/>
      <c r="G46" s="15"/>
      <c r="H46" s="8"/>
      <c r="I46" s="8"/>
      <c r="J46" s="8"/>
      <c r="K46" s="8"/>
      <c r="L46" s="8"/>
      <c r="M46" s="8"/>
      <c r="N46" s="8"/>
      <c r="O46" s="9"/>
      <c r="P46" s="9"/>
      <c r="Q46" s="8"/>
      <c r="R46" s="8"/>
      <c r="S46" s="111"/>
    </row>
    <row r="47" spans="1:19" s="112" customFormat="1" ht="24.95" customHeight="1" thickBot="1" x14ac:dyDescent="0.3">
      <c r="A47" s="283"/>
      <c r="B47" s="341" t="s">
        <v>39</v>
      </c>
      <c r="C47" s="342"/>
      <c r="D47" s="342"/>
      <c r="E47" s="343"/>
      <c r="F47" s="238"/>
      <c r="G47" s="294" t="s">
        <v>41</v>
      </c>
      <c r="H47" s="295"/>
      <c r="I47" s="38"/>
      <c r="J47" s="8"/>
      <c r="K47" s="8"/>
      <c r="L47" s="8"/>
      <c r="M47" s="8"/>
      <c r="N47" s="9"/>
      <c r="O47" s="9"/>
      <c r="P47" s="8"/>
      <c r="Q47" s="8"/>
      <c r="R47" s="111"/>
    </row>
    <row r="48" spans="1:19" s="114" customFormat="1" ht="39" customHeight="1" x14ac:dyDescent="0.25">
      <c r="A48" s="283"/>
      <c r="B48" s="246" t="s">
        <v>61</v>
      </c>
      <c r="C48" s="251" t="s">
        <v>3</v>
      </c>
      <c r="D48" s="248" t="s">
        <v>69</v>
      </c>
      <c r="E48" s="248" t="s">
        <v>58</v>
      </c>
      <c r="F48" s="248" t="s">
        <v>131</v>
      </c>
      <c r="G48" s="248" t="s">
        <v>4</v>
      </c>
      <c r="H48" s="248" t="s">
        <v>5</v>
      </c>
      <c r="I48" s="250" t="s">
        <v>6</v>
      </c>
      <c r="J48" s="157"/>
      <c r="K48" s="8"/>
      <c r="L48" s="8"/>
      <c r="M48" s="8"/>
      <c r="N48" s="9"/>
      <c r="O48" s="9"/>
      <c r="P48" s="8"/>
      <c r="Q48" s="8"/>
      <c r="R48" s="113"/>
    </row>
    <row r="49" spans="1:26" s="114" customFormat="1" ht="24.95" customHeight="1" x14ac:dyDescent="0.25">
      <c r="A49" s="244" t="s">
        <v>132</v>
      </c>
      <c r="B49" s="160"/>
      <c r="C49" s="210" t="s">
        <v>0</v>
      </c>
      <c r="D49" s="265"/>
      <c r="E49" s="265"/>
      <c r="F49" s="266"/>
      <c r="G49" s="276"/>
      <c r="H49" s="276"/>
      <c r="I49" s="277"/>
      <c r="J49" s="158"/>
      <c r="K49" s="115"/>
      <c r="L49" s="115"/>
      <c r="M49" s="115"/>
      <c r="N49" s="115"/>
      <c r="O49" s="115"/>
      <c r="P49" s="115"/>
      <c r="Q49" s="115"/>
      <c r="R49" s="116"/>
      <c r="S49" s="117"/>
      <c r="T49" s="117"/>
      <c r="U49" s="117"/>
      <c r="V49" s="117"/>
      <c r="W49" s="117"/>
      <c r="X49" s="117"/>
      <c r="Y49" s="117"/>
      <c r="Z49" s="117"/>
    </row>
    <row r="50" spans="1:26" s="119" customFormat="1" ht="24.95" customHeight="1" x14ac:dyDescent="0.25">
      <c r="A50" s="244" t="s">
        <v>133</v>
      </c>
      <c r="B50" s="160"/>
      <c r="C50" s="210" t="s">
        <v>0</v>
      </c>
      <c r="D50" s="265"/>
      <c r="E50" s="265"/>
      <c r="F50" s="266"/>
      <c r="G50" s="276"/>
      <c r="H50" s="276"/>
      <c r="I50" s="277"/>
      <c r="J50" s="158"/>
      <c r="K50" s="115"/>
      <c r="L50" s="115"/>
      <c r="M50" s="115"/>
      <c r="N50" s="115"/>
      <c r="O50" s="115"/>
      <c r="P50" s="115"/>
      <c r="Q50" s="115"/>
      <c r="R50" s="118"/>
      <c r="S50" s="118"/>
      <c r="T50" s="118"/>
      <c r="U50" s="118"/>
      <c r="V50" s="118"/>
      <c r="W50" s="118"/>
      <c r="X50" s="118"/>
      <c r="Y50" s="118"/>
      <c r="Z50" s="118"/>
    </row>
    <row r="51" spans="1:26" s="119" customFormat="1" ht="24.95" customHeight="1" x14ac:dyDescent="0.25">
      <c r="A51" s="244" t="s">
        <v>134</v>
      </c>
      <c r="B51" s="160"/>
      <c r="C51" s="210" t="s">
        <v>0</v>
      </c>
      <c r="D51" s="265"/>
      <c r="E51" s="265"/>
      <c r="F51" s="266"/>
      <c r="G51" s="276"/>
      <c r="H51" s="276"/>
      <c r="I51" s="277"/>
      <c r="J51" s="158"/>
      <c r="K51" s="115"/>
      <c r="L51" s="115"/>
      <c r="M51" s="115"/>
      <c r="N51" s="115"/>
      <c r="O51" s="115"/>
      <c r="P51" s="115"/>
      <c r="Q51" s="115"/>
      <c r="R51" s="118"/>
      <c r="S51" s="118"/>
      <c r="T51" s="118"/>
      <c r="U51" s="118"/>
      <c r="V51" s="118"/>
      <c r="W51" s="118"/>
      <c r="X51" s="118"/>
      <c r="Y51" s="118"/>
      <c r="Z51" s="118"/>
    </row>
    <row r="52" spans="1:26" s="119" customFormat="1" ht="24.95" customHeight="1" x14ac:dyDescent="0.25">
      <c r="A52" s="244" t="s">
        <v>135</v>
      </c>
      <c r="B52" s="160"/>
      <c r="C52" s="210" t="s">
        <v>0</v>
      </c>
      <c r="D52" s="265"/>
      <c r="E52" s="265"/>
      <c r="F52" s="266"/>
      <c r="G52" s="276"/>
      <c r="H52" s="276"/>
      <c r="I52" s="277"/>
      <c r="J52" s="158"/>
      <c r="K52" s="115"/>
      <c r="L52" s="115"/>
      <c r="M52" s="115"/>
      <c r="N52" s="115"/>
      <c r="O52" s="115"/>
      <c r="P52" s="115"/>
      <c r="Q52" s="115"/>
      <c r="R52" s="118"/>
      <c r="S52" s="118"/>
      <c r="T52" s="118"/>
      <c r="U52" s="118"/>
      <c r="V52" s="118"/>
      <c r="W52" s="118"/>
      <c r="X52" s="118"/>
      <c r="Y52" s="118"/>
      <c r="Z52" s="118"/>
    </row>
    <row r="53" spans="1:26" s="119" customFormat="1" ht="24.95" customHeight="1" x14ac:dyDescent="0.25">
      <c r="A53" s="244" t="s">
        <v>136</v>
      </c>
      <c r="B53" s="160"/>
      <c r="C53" s="210" t="s">
        <v>0</v>
      </c>
      <c r="D53" s="265"/>
      <c r="E53" s="265"/>
      <c r="F53" s="266"/>
      <c r="G53" s="276"/>
      <c r="H53" s="276"/>
      <c r="I53" s="277"/>
      <c r="J53" s="158"/>
      <c r="K53" s="115"/>
      <c r="L53" s="115"/>
      <c r="M53" s="115"/>
      <c r="N53" s="115"/>
      <c r="O53" s="115"/>
      <c r="P53" s="115"/>
      <c r="Q53" s="115"/>
      <c r="R53" s="118"/>
      <c r="S53" s="118"/>
      <c r="T53" s="118"/>
      <c r="U53" s="118"/>
      <c r="V53" s="118"/>
      <c r="W53" s="118"/>
      <c r="X53" s="118"/>
      <c r="Y53" s="118"/>
      <c r="Z53" s="118"/>
    </row>
    <row r="54" spans="1:26" s="119" customFormat="1" ht="24.95" customHeight="1" x14ac:dyDescent="0.25">
      <c r="A54" s="244" t="s">
        <v>137</v>
      </c>
      <c r="B54" s="160"/>
      <c r="C54" s="210" t="s">
        <v>0</v>
      </c>
      <c r="D54" s="265"/>
      <c r="E54" s="265"/>
      <c r="F54" s="266"/>
      <c r="G54" s="276"/>
      <c r="H54" s="276"/>
      <c r="I54" s="277"/>
      <c r="J54" s="158"/>
      <c r="K54" s="115"/>
      <c r="L54" s="115"/>
      <c r="M54" s="115"/>
      <c r="N54" s="115"/>
      <c r="O54" s="115"/>
      <c r="P54" s="115"/>
      <c r="Q54" s="115"/>
      <c r="R54" s="118"/>
      <c r="S54" s="118"/>
      <c r="T54" s="118"/>
      <c r="U54" s="118"/>
      <c r="V54" s="118"/>
      <c r="W54" s="118"/>
      <c r="X54" s="118"/>
      <c r="Y54" s="118"/>
      <c r="Z54" s="118"/>
    </row>
    <row r="55" spans="1:26" s="119" customFormat="1" ht="24.95" customHeight="1" x14ac:dyDescent="0.25">
      <c r="A55" s="244" t="s">
        <v>138</v>
      </c>
      <c r="B55" s="160"/>
      <c r="C55" s="210" t="s">
        <v>0</v>
      </c>
      <c r="D55" s="265"/>
      <c r="E55" s="265"/>
      <c r="F55" s="266"/>
      <c r="G55" s="276"/>
      <c r="H55" s="276"/>
      <c r="I55" s="277"/>
      <c r="J55" s="158"/>
      <c r="K55" s="115"/>
      <c r="L55" s="115"/>
      <c r="M55" s="115"/>
      <c r="N55" s="115"/>
      <c r="O55" s="115"/>
      <c r="P55" s="115"/>
      <c r="Q55" s="115"/>
      <c r="R55" s="118"/>
      <c r="S55" s="118"/>
      <c r="T55" s="118"/>
      <c r="U55" s="118"/>
      <c r="V55" s="118"/>
      <c r="W55" s="118"/>
      <c r="X55" s="118"/>
      <c r="Y55" s="118"/>
      <c r="Z55" s="118"/>
    </row>
    <row r="56" spans="1:26" s="119" customFormat="1" ht="24.95" customHeight="1" x14ac:dyDescent="0.25">
      <c r="A56" s="244" t="s">
        <v>139</v>
      </c>
      <c r="B56" s="160"/>
      <c r="C56" s="210" t="s">
        <v>0</v>
      </c>
      <c r="D56" s="265"/>
      <c r="E56" s="265"/>
      <c r="F56" s="266"/>
      <c r="G56" s="276"/>
      <c r="H56" s="276"/>
      <c r="I56" s="277"/>
      <c r="J56" s="158"/>
      <c r="K56" s="115"/>
      <c r="L56" s="115"/>
      <c r="M56" s="115"/>
      <c r="N56" s="115"/>
      <c r="O56" s="115"/>
      <c r="P56" s="115"/>
      <c r="Q56" s="115"/>
      <c r="R56" s="118"/>
      <c r="S56" s="118"/>
      <c r="T56" s="118"/>
      <c r="U56" s="118"/>
      <c r="V56" s="118"/>
      <c r="W56" s="118"/>
      <c r="X56" s="118"/>
      <c r="Y56" s="118"/>
      <c r="Z56" s="118"/>
    </row>
    <row r="57" spans="1:26" s="119" customFormat="1" ht="24.95" customHeight="1" x14ac:dyDescent="0.25">
      <c r="A57" s="244" t="s">
        <v>140</v>
      </c>
      <c r="B57" s="160"/>
      <c r="C57" s="210" t="s">
        <v>0</v>
      </c>
      <c r="D57" s="265"/>
      <c r="E57" s="265"/>
      <c r="F57" s="266"/>
      <c r="G57" s="276"/>
      <c r="H57" s="276"/>
      <c r="I57" s="277"/>
      <c r="J57" s="158"/>
      <c r="K57" s="115"/>
      <c r="L57" s="115"/>
      <c r="M57" s="115"/>
      <c r="N57" s="115"/>
      <c r="O57" s="115"/>
      <c r="P57" s="115"/>
      <c r="Q57" s="115"/>
      <c r="R57" s="118"/>
      <c r="S57" s="118"/>
      <c r="T57" s="118"/>
      <c r="U57" s="118"/>
      <c r="V57" s="118"/>
      <c r="W57" s="118"/>
      <c r="X57" s="118"/>
      <c r="Y57" s="118"/>
      <c r="Z57" s="118"/>
    </row>
    <row r="58" spans="1:26" s="119" customFormat="1" ht="24.95" customHeight="1" x14ac:dyDescent="0.25">
      <c r="A58" s="244" t="s">
        <v>141</v>
      </c>
      <c r="B58" s="160"/>
      <c r="C58" s="210" t="s">
        <v>0</v>
      </c>
      <c r="D58" s="265"/>
      <c r="E58" s="265"/>
      <c r="F58" s="266"/>
      <c r="G58" s="276"/>
      <c r="H58" s="276"/>
      <c r="I58" s="278"/>
      <c r="J58" s="158"/>
      <c r="K58" s="115"/>
      <c r="L58" s="115"/>
      <c r="M58" s="115"/>
      <c r="N58" s="115"/>
      <c r="O58" s="115"/>
      <c r="P58" s="115"/>
      <c r="Q58" s="115"/>
      <c r="R58" s="118"/>
      <c r="S58" s="118"/>
      <c r="T58" s="118"/>
      <c r="U58" s="118"/>
      <c r="V58" s="118"/>
      <c r="W58" s="118"/>
      <c r="X58" s="118"/>
      <c r="Y58" s="118"/>
      <c r="Z58" s="118"/>
    </row>
    <row r="59" spans="1:26" s="119" customFormat="1" ht="24.95" customHeight="1" x14ac:dyDescent="0.25">
      <c r="A59" s="244" t="s">
        <v>142</v>
      </c>
      <c r="B59" s="160"/>
      <c r="C59" s="210" t="s">
        <v>0</v>
      </c>
      <c r="D59" s="265"/>
      <c r="E59" s="265"/>
      <c r="F59" s="266"/>
      <c r="G59" s="276"/>
      <c r="H59" s="276"/>
      <c r="I59" s="278"/>
      <c r="J59" s="158"/>
      <c r="K59" s="115"/>
      <c r="L59" s="115"/>
      <c r="M59" s="115"/>
      <c r="N59" s="115"/>
      <c r="O59" s="115"/>
      <c r="P59" s="115"/>
      <c r="Q59" s="115"/>
      <c r="R59" s="118"/>
      <c r="S59" s="118"/>
      <c r="T59" s="118"/>
      <c r="U59" s="118"/>
      <c r="V59" s="118"/>
      <c r="W59" s="118"/>
      <c r="X59" s="118"/>
      <c r="Y59" s="118"/>
      <c r="Z59" s="118"/>
    </row>
    <row r="60" spans="1:26" s="119" customFormat="1" ht="24.95" customHeight="1" x14ac:dyDescent="0.25">
      <c r="A60" s="244" t="s">
        <v>143</v>
      </c>
      <c r="B60" s="160"/>
      <c r="C60" s="210" t="s">
        <v>0</v>
      </c>
      <c r="D60" s="265"/>
      <c r="E60" s="265"/>
      <c r="F60" s="266"/>
      <c r="G60" s="276"/>
      <c r="H60" s="276"/>
      <c r="I60" s="278"/>
      <c r="J60" s="115"/>
      <c r="K60" s="115"/>
      <c r="L60" s="115"/>
      <c r="M60" s="115"/>
      <c r="N60" s="115"/>
      <c r="O60" s="115"/>
      <c r="P60" s="115"/>
      <c r="Q60" s="115"/>
      <c r="R60" s="118"/>
      <c r="S60" s="118"/>
      <c r="T60" s="118"/>
      <c r="U60" s="118"/>
      <c r="V60" s="118"/>
      <c r="W60" s="118"/>
      <c r="X60" s="118"/>
      <c r="Y60" s="118"/>
      <c r="Z60" s="118"/>
    </row>
    <row r="61" spans="1:26" s="119" customFormat="1" ht="24.95" customHeight="1" x14ac:dyDescent="0.25">
      <c r="A61" s="244" t="s">
        <v>144</v>
      </c>
      <c r="B61" s="160"/>
      <c r="C61" s="210" t="s">
        <v>0</v>
      </c>
      <c r="D61" s="265"/>
      <c r="E61" s="265"/>
      <c r="F61" s="266"/>
      <c r="G61" s="276"/>
      <c r="H61" s="276"/>
      <c r="I61" s="278"/>
      <c r="J61" s="115"/>
      <c r="K61" s="115"/>
      <c r="L61" s="115"/>
      <c r="M61" s="115"/>
      <c r="N61" s="115"/>
      <c r="O61" s="115"/>
      <c r="P61" s="115"/>
      <c r="Q61" s="115"/>
      <c r="R61" s="118"/>
      <c r="S61" s="118"/>
      <c r="T61" s="118"/>
      <c r="U61" s="118"/>
      <c r="V61" s="118"/>
      <c r="W61" s="118"/>
      <c r="X61" s="118"/>
      <c r="Y61" s="118"/>
      <c r="Z61" s="118"/>
    </row>
    <row r="62" spans="1:26" s="119" customFormat="1" ht="24.95" customHeight="1" x14ac:dyDescent="0.25">
      <c r="A62" s="244" t="s">
        <v>145</v>
      </c>
      <c r="B62" s="160"/>
      <c r="C62" s="210" t="s">
        <v>7</v>
      </c>
      <c r="D62" s="265"/>
      <c r="E62" s="265"/>
      <c r="F62" s="266"/>
      <c r="G62" s="276"/>
      <c r="H62" s="276"/>
      <c r="I62" s="278"/>
      <c r="J62" s="115"/>
      <c r="K62" s="115"/>
      <c r="L62" s="115"/>
      <c r="M62" s="115"/>
      <c r="N62" s="115"/>
      <c r="O62" s="115"/>
      <c r="P62" s="115"/>
      <c r="Q62" s="115"/>
      <c r="R62" s="118"/>
      <c r="S62" s="118"/>
      <c r="T62" s="118"/>
      <c r="U62" s="118"/>
      <c r="V62" s="118"/>
      <c r="W62" s="118"/>
      <c r="X62" s="118"/>
      <c r="Y62" s="118"/>
      <c r="Z62" s="118"/>
    </row>
    <row r="63" spans="1:26" s="119" customFormat="1" ht="24.95" customHeight="1" x14ac:dyDescent="0.25">
      <c r="A63" s="244" t="s">
        <v>146</v>
      </c>
      <c r="B63" s="160"/>
      <c r="C63" s="210" t="s">
        <v>7</v>
      </c>
      <c r="D63" s="265"/>
      <c r="E63" s="265"/>
      <c r="F63" s="266"/>
      <c r="G63" s="276"/>
      <c r="H63" s="276"/>
      <c r="I63" s="278"/>
      <c r="J63" s="115"/>
      <c r="K63" s="115"/>
      <c r="L63" s="115"/>
      <c r="M63" s="115"/>
      <c r="N63" s="115"/>
      <c r="O63" s="115"/>
      <c r="P63" s="115"/>
      <c r="Q63" s="115"/>
      <c r="R63" s="118"/>
      <c r="S63" s="118"/>
      <c r="T63" s="118"/>
      <c r="U63" s="118"/>
      <c r="V63" s="118"/>
      <c r="W63" s="118"/>
      <c r="X63" s="118"/>
      <c r="Y63" s="118"/>
      <c r="Z63" s="118"/>
    </row>
    <row r="64" spans="1:26" s="119" customFormat="1" ht="24.95" customHeight="1" x14ac:dyDescent="0.25">
      <c r="A64" s="244" t="s">
        <v>147</v>
      </c>
      <c r="B64" s="160"/>
      <c r="C64" s="210" t="s">
        <v>7</v>
      </c>
      <c r="D64" s="265"/>
      <c r="E64" s="265"/>
      <c r="F64" s="266"/>
      <c r="G64" s="276"/>
      <c r="H64" s="276"/>
      <c r="I64" s="278"/>
      <c r="J64" s="115"/>
      <c r="K64" s="115"/>
      <c r="L64" s="115"/>
      <c r="M64" s="115"/>
      <c r="N64" s="115"/>
      <c r="O64" s="115"/>
      <c r="P64" s="115"/>
      <c r="Q64" s="115"/>
      <c r="R64" s="118"/>
      <c r="S64" s="118"/>
      <c r="T64" s="118"/>
      <c r="U64" s="118"/>
      <c r="V64" s="118"/>
      <c r="W64" s="118"/>
      <c r="X64" s="118"/>
      <c r="Y64" s="118"/>
      <c r="Z64" s="118"/>
    </row>
    <row r="65" spans="1:26" s="119" customFormat="1" ht="24.95" customHeight="1" x14ac:dyDescent="0.25">
      <c r="A65" s="244" t="s">
        <v>148</v>
      </c>
      <c r="B65" s="160"/>
      <c r="C65" s="210" t="s">
        <v>7</v>
      </c>
      <c r="D65" s="265"/>
      <c r="E65" s="265"/>
      <c r="F65" s="266"/>
      <c r="G65" s="276"/>
      <c r="H65" s="276"/>
      <c r="I65" s="279"/>
      <c r="J65" s="115"/>
      <c r="K65" s="115"/>
      <c r="L65" s="115"/>
      <c r="M65" s="115"/>
      <c r="N65" s="115"/>
      <c r="O65" s="115"/>
      <c r="P65" s="115"/>
      <c r="Q65" s="115"/>
      <c r="R65" s="118"/>
      <c r="S65" s="118"/>
      <c r="T65" s="118"/>
      <c r="U65" s="118"/>
      <c r="V65" s="118"/>
      <c r="W65" s="118"/>
      <c r="X65" s="118"/>
      <c r="Y65" s="118"/>
      <c r="Z65" s="118"/>
    </row>
    <row r="66" spans="1:26" s="119" customFormat="1" ht="24.95" customHeight="1" thickBot="1" x14ac:dyDescent="0.3">
      <c r="A66" s="244" t="s">
        <v>149</v>
      </c>
      <c r="B66" s="175"/>
      <c r="C66" s="217" t="s">
        <v>7</v>
      </c>
      <c r="D66" s="267"/>
      <c r="E66" s="267"/>
      <c r="F66" s="268"/>
      <c r="G66" s="280"/>
      <c r="H66" s="280"/>
      <c r="I66" s="281"/>
      <c r="J66" s="115"/>
      <c r="K66" s="115"/>
      <c r="L66" s="115"/>
      <c r="M66" s="115"/>
      <c r="N66" s="115"/>
      <c r="O66" s="115"/>
      <c r="P66" s="115"/>
      <c r="Q66" s="115"/>
      <c r="R66" s="118"/>
      <c r="S66" s="118"/>
      <c r="T66" s="118"/>
      <c r="U66" s="118"/>
      <c r="V66" s="118"/>
      <c r="W66" s="118"/>
      <c r="X66" s="118"/>
      <c r="Y66" s="118"/>
      <c r="Z66" s="118"/>
    </row>
    <row r="67" spans="1:26" s="119" customFormat="1" ht="24.95" hidden="1" customHeight="1" x14ac:dyDescent="0.25">
      <c r="B67" s="32"/>
      <c r="C67" s="215" t="s">
        <v>47</v>
      </c>
      <c r="D67" s="35"/>
      <c r="E67" s="35"/>
      <c r="F67" s="35"/>
      <c r="G67" s="36"/>
      <c r="H67" s="36"/>
      <c r="I67" s="39"/>
      <c r="J67" s="115"/>
      <c r="K67" s="115"/>
      <c r="L67" s="115"/>
      <c r="M67" s="115"/>
      <c r="N67" s="115"/>
      <c r="O67" s="115"/>
      <c r="P67" s="115"/>
      <c r="Q67" s="115"/>
      <c r="R67" s="118"/>
      <c r="S67" s="118"/>
      <c r="T67" s="118"/>
      <c r="U67" s="118"/>
      <c r="V67" s="118"/>
      <c r="W67" s="118"/>
      <c r="X67" s="118"/>
      <c r="Y67" s="118"/>
      <c r="Z67" s="118"/>
    </row>
    <row r="68" spans="1:26" s="119" customFormat="1" ht="24.95" hidden="1" customHeight="1" x14ac:dyDescent="0.25">
      <c r="B68" s="33"/>
      <c r="C68" s="12" t="s">
        <v>47</v>
      </c>
      <c r="D68" s="10"/>
      <c r="E68" s="10"/>
      <c r="F68" s="10"/>
      <c r="G68" s="17"/>
      <c r="H68" s="17"/>
      <c r="I68" s="40"/>
      <c r="J68" s="115"/>
      <c r="K68" s="115"/>
      <c r="L68" s="115"/>
      <c r="M68" s="115"/>
      <c r="N68" s="115"/>
      <c r="O68" s="115"/>
      <c r="P68" s="115"/>
      <c r="Q68" s="115"/>
      <c r="R68" s="118"/>
      <c r="S68" s="118"/>
      <c r="T68" s="118"/>
      <c r="U68" s="118"/>
      <c r="V68" s="118"/>
      <c r="W68" s="118"/>
      <c r="X68" s="118"/>
      <c r="Y68" s="118"/>
      <c r="Z68" s="118"/>
    </row>
    <row r="69" spans="1:26" s="119" customFormat="1" ht="24.95" hidden="1" customHeight="1" x14ac:dyDescent="0.25">
      <c r="B69" s="33"/>
      <c r="C69" s="12" t="s">
        <v>47</v>
      </c>
      <c r="D69" s="10"/>
      <c r="E69" s="10"/>
      <c r="F69" s="10"/>
      <c r="G69" s="17"/>
      <c r="H69" s="17"/>
      <c r="I69" s="40"/>
      <c r="J69" s="115"/>
      <c r="K69" s="115"/>
      <c r="L69" s="115"/>
      <c r="M69" s="115"/>
      <c r="N69" s="115"/>
      <c r="O69" s="115"/>
      <c r="P69" s="115"/>
      <c r="Q69" s="115"/>
      <c r="R69" s="118"/>
      <c r="S69" s="118"/>
      <c r="T69" s="118"/>
      <c r="U69" s="118"/>
      <c r="V69" s="118"/>
      <c r="W69" s="118"/>
      <c r="X69" s="118"/>
      <c r="Y69" s="118"/>
      <c r="Z69" s="118"/>
    </row>
    <row r="70" spans="1:26" s="119" customFormat="1" ht="24.95" hidden="1" customHeight="1" x14ac:dyDescent="0.25">
      <c r="B70" s="33"/>
      <c r="C70" s="12" t="s">
        <v>47</v>
      </c>
      <c r="D70" s="10"/>
      <c r="E70" s="10"/>
      <c r="F70" s="10"/>
      <c r="G70" s="17"/>
      <c r="H70" s="17"/>
      <c r="I70" s="40"/>
      <c r="J70" s="115"/>
      <c r="K70" s="115"/>
      <c r="L70" s="115"/>
      <c r="M70" s="115"/>
      <c r="N70" s="115"/>
      <c r="O70" s="115"/>
      <c r="P70" s="115"/>
      <c r="Q70" s="115"/>
      <c r="R70" s="118"/>
      <c r="S70" s="118"/>
      <c r="T70" s="118"/>
      <c r="U70" s="118"/>
      <c r="V70" s="118"/>
      <c r="W70" s="118"/>
      <c r="X70" s="118"/>
      <c r="Y70" s="118"/>
      <c r="Z70" s="118"/>
    </row>
    <row r="71" spans="1:26" s="119" customFormat="1" ht="24.95" hidden="1" customHeight="1" x14ac:dyDescent="0.25">
      <c r="B71" s="33"/>
      <c r="C71" s="12" t="s">
        <v>47</v>
      </c>
      <c r="D71" s="10"/>
      <c r="E71" s="10"/>
      <c r="F71" s="10"/>
      <c r="G71" s="17"/>
      <c r="H71" s="17"/>
      <c r="I71" s="40"/>
      <c r="J71" s="115"/>
      <c r="K71" s="115"/>
      <c r="L71" s="115"/>
      <c r="M71" s="115"/>
      <c r="N71" s="115"/>
      <c r="O71" s="115"/>
      <c r="P71" s="115"/>
      <c r="Q71" s="115"/>
      <c r="R71" s="118"/>
      <c r="S71" s="118"/>
      <c r="T71" s="118"/>
      <c r="U71" s="118"/>
      <c r="V71" s="118"/>
      <c r="W71" s="118"/>
      <c r="X71" s="118"/>
      <c r="Y71" s="118"/>
      <c r="Z71" s="118"/>
    </row>
    <row r="72" spans="1:26" s="119" customFormat="1" ht="24.95" hidden="1" customHeight="1" x14ac:dyDescent="0.25">
      <c r="B72" s="33"/>
      <c r="C72" s="12" t="s">
        <v>47</v>
      </c>
      <c r="D72" s="10"/>
      <c r="E72" s="10"/>
      <c r="F72" s="10"/>
      <c r="G72" s="17"/>
      <c r="H72" s="17"/>
      <c r="I72" s="40"/>
      <c r="J72" s="115"/>
      <c r="K72" s="115"/>
      <c r="L72" s="115"/>
      <c r="M72" s="115"/>
      <c r="N72" s="115"/>
      <c r="O72" s="115"/>
      <c r="P72" s="115"/>
      <c r="Q72" s="115"/>
      <c r="R72" s="118"/>
      <c r="S72" s="118"/>
      <c r="T72" s="118"/>
      <c r="U72" s="118"/>
      <c r="V72" s="118"/>
      <c r="W72" s="118"/>
      <c r="X72" s="118"/>
      <c r="Y72" s="118"/>
      <c r="Z72" s="118"/>
    </row>
    <row r="73" spans="1:26" s="119" customFormat="1" ht="24.95" hidden="1" customHeight="1" x14ac:dyDescent="0.25">
      <c r="B73" s="33"/>
      <c r="C73" s="12" t="s">
        <v>47</v>
      </c>
      <c r="D73" s="10"/>
      <c r="E73" s="10"/>
      <c r="F73" s="10"/>
      <c r="G73" s="17"/>
      <c r="H73" s="17"/>
      <c r="I73" s="40"/>
      <c r="J73" s="115"/>
      <c r="K73" s="115"/>
      <c r="L73" s="115"/>
      <c r="M73" s="115"/>
      <c r="N73" s="115"/>
      <c r="O73" s="115"/>
      <c r="P73" s="115"/>
      <c r="Q73" s="115"/>
      <c r="R73" s="118"/>
      <c r="S73" s="118"/>
      <c r="T73" s="118"/>
      <c r="U73" s="118"/>
      <c r="V73" s="118"/>
      <c r="W73" s="118"/>
      <c r="X73" s="118"/>
      <c r="Y73" s="118"/>
      <c r="Z73" s="118"/>
    </row>
    <row r="74" spans="1:26" s="119" customFormat="1" ht="24.95" hidden="1" customHeight="1" thickBot="1" x14ac:dyDescent="0.3">
      <c r="B74" s="34"/>
      <c r="C74" s="214" t="s">
        <v>47</v>
      </c>
      <c r="D74" s="245"/>
      <c r="E74" s="245"/>
      <c r="F74" s="245"/>
      <c r="G74" s="37"/>
      <c r="H74" s="37"/>
      <c r="I74" s="41"/>
      <c r="J74" s="115"/>
      <c r="K74" s="115"/>
      <c r="L74" s="115"/>
      <c r="M74" s="115"/>
      <c r="N74" s="115"/>
      <c r="O74" s="115"/>
      <c r="P74" s="118"/>
      <c r="Q74" s="118"/>
      <c r="R74" s="118"/>
      <c r="S74" s="118"/>
      <c r="T74" s="118"/>
      <c r="U74" s="118"/>
      <c r="V74" s="118"/>
      <c r="W74" s="118"/>
      <c r="X74" s="118"/>
    </row>
    <row r="75" spans="1:26" s="119" customFormat="1" ht="24.95" customHeight="1" x14ac:dyDescent="0.25">
      <c r="B75" s="14"/>
      <c r="C75" s="211"/>
      <c r="D75" s="296" t="s">
        <v>42</v>
      </c>
      <c r="E75" s="297"/>
      <c r="F75" s="253"/>
      <c r="G75" s="252">
        <f>SUMIF(C28:C45,"Gebouwen en gronden",G28:G45)</f>
        <v>0</v>
      </c>
      <c r="H75" s="19"/>
      <c r="I75" s="20">
        <f>SUMIF(C28:C45,"Gebouwen en gronden",I28:I45)</f>
        <v>0</v>
      </c>
      <c r="J75" s="115"/>
      <c r="K75" s="115"/>
      <c r="L75" s="115"/>
      <c r="M75" s="115"/>
      <c r="N75" s="115"/>
      <c r="O75" s="115"/>
      <c r="P75" s="118"/>
      <c r="Q75" s="118"/>
      <c r="R75" s="118"/>
      <c r="S75" s="118"/>
      <c r="T75" s="118"/>
      <c r="U75" s="118"/>
      <c r="V75" s="118"/>
      <c r="W75" s="118"/>
      <c r="X75" s="118"/>
    </row>
    <row r="76" spans="1:26" s="119" customFormat="1" ht="24.95" customHeight="1" x14ac:dyDescent="0.25">
      <c r="B76" s="14"/>
      <c r="C76" s="211"/>
      <c r="D76" s="296" t="s">
        <v>43</v>
      </c>
      <c r="E76" s="297"/>
      <c r="F76" s="253"/>
      <c r="G76" s="21">
        <f>SUMIF(C28:C45,"Apparatuur en uitrusting",G28:G45)</f>
        <v>0</v>
      </c>
      <c r="H76" s="22"/>
      <c r="I76" s="23">
        <f>SUMIF(C28:C45,"apparatuur en uitrusting",I28:I45)</f>
        <v>0</v>
      </c>
      <c r="J76" s="115"/>
      <c r="K76" s="115"/>
      <c r="L76" s="115"/>
      <c r="M76" s="115"/>
      <c r="N76" s="115"/>
      <c r="O76" s="115"/>
      <c r="P76" s="118"/>
      <c r="Q76" s="118"/>
      <c r="R76" s="118"/>
      <c r="S76" s="118"/>
      <c r="T76" s="118"/>
      <c r="U76" s="118"/>
      <c r="V76" s="118"/>
      <c r="W76" s="118"/>
      <c r="X76" s="118"/>
    </row>
    <row r="77" spans="1:26" s="119" customFormat="1" ht="24.95" customHeight="1" x14ac:dyDescent="0.25">
      <c r="B77" s="14"/>
      <c r="C77" s="211"/>
      <c r="D77" s="296" t="s">
        <v>45</v>
      </c>
      <c r="E77" s="297"/>
      <c r="F77" s="253"/>
      <c r="G77" s="24">
        <f>SUMIF(C49:C66,"Personeelskosten",G49:G66)</f>
        <v>0</v>
      </c>
      <c r="H77" s="18">
        <f>SUMIF(C49:C66,"personeelskosten",H49:H66)</f>
        <v>0</v>
      </c>
      <c r="I77" s="23"/>
      <c r="J77" s="115"/>
      <c r="K77" s="115"/>
      <c r="L77" s="115"/>
      <c r="M77" s="115"/>
      <c r="N77" s="115"/>
      <c r="O77" s="115"/>
      <c r="P77" s="118"/>
      <c r="Q77" s="118"/>
      <c r="R77" s="118"/>
      <c r="S77" s="118"/>
      <c r="T77" s="118"/>
      <c r="U77" s="118"/>
      <c r="V77" s="118"/>
      <c r="W77" s="118"/>
      <c r="X77" s="118"/>
    </row>
    <row r="78" spans="1:26" s="119" customFormat="1" ht="24.95" customHeight="1" x14ac:dyDescent="0.25">
      <c r="B78" s="14"/>
      <c r="C78" s="211"/>
      <c r="D78" s="296" t="s">
        <v>44</v>
      </c>
      <c r="E78" s="297"/>
      <c r="F78" s="253"/>
      <c r="G78" s="24">
        <f>SUMIF(C49:C66,"Contractonderzoek",G49:G66)</f>
        <v>0</v>
      </c>
      <c r="H78" s="21">
        <f>SUMIF(C49:C66,"contractonderzoek",H49:H66)</f>
        <v>0</v>
      </c>
      <c r="I78" s="25"/>
      <c r="J78" s="115"/>
      <c r="K78" s="115"/>
      <c r="L78" s="115"/>
      <c r="M78" s="115"/>
      <c r="N78" s="115"/>
      <c r="O78" s="115"/>
      <c r="P78" s="118"/>
      <c r="Q78" s="118"/>
      <c r="R78" s="118"/>
      <c r="S78" s="118"/>
      <c r="T78" s="118"/>
      <c r="U78" s="118"/>
      <c r="V78" s="118"/>
      <c r="W78" s="118"/>
      <c r="X78" s="118"/>
    </row>
    <row r="79" spans="1:26" s="119" customFormat="1" ht="24.95" customHeight="1" x14ac:dyDescent="0.25">
      <c r="B79" s="14"/>
      <c r="C79" s="211"/>
      <c r="D79" s="346" t="s">
        <v>46</v>
      </c>
      <c r="E79" s="347"/>
      <c r="F79" s="258"/>
      <c r="G79" s="26">
        <f>SUMIF(C49:C66,"Algemene kosten",G49:G66)</f>
        <v>0</v>
      </c>
      <c r="H79" s="27">
        <f>SUMIF(C49:C66,"Algemene kosten",H49:H66)</f>
        <v>0</v>
      </c>
      <c r="I79" s="25"/>
      <c r="J79" s="115"/>
      <c r="K79" s="115"/>
      <c r="L79" s="115"/>
      <c r="M79" s="115"/>
      <c r="N79" s="115"/>
      <c r="O79" s="115"/>
      <c r="P79" s="118"/>
      <c r="Q79" s="118"/>
      <c r="R79" s="118"/>
      <c r="S79" s="118"/>
      <c r="T79" s="118"/>
      <c r="U79" s="118"/>
      <c r="V79" s="118"/>
      <c r="W79" s="118"/>
      <c r="X79" s="118"/>
    </row>
    <row r="80" spans="1:26" s="165" customFormat="1" ht="24.95" customHeight="1" x14ac:dyDescent="0.25">
      <c r="A80" s="242"/>
      <c r="B80" s="162"/>
      <c r="C80" s="162"/>
      <c r="D80" s="318" t="s">
        <v>119</v>
      </c>
      <c r="E80" s="319"/>
      <c r="F80" s="259"/>
      <c r="G80" s="163">
        <f>SUM(G75:G79)</f>
        <v>0</v>
      </c>
      <c r="H80" s="163">
        <f>SUM(H77:H79)</f>
        <v>0</v>
      </c>
      <c r="I80" s="28">
        <f>SUM(I75:I76)</f>
        <v>0</v>
      </c>
      <c r="J80" s="164"/>
    </row>
    <row r="81" spans="1:13" s="165" customFormat="1" ht="24.95" customHeight="1" x14ac:dyDescent="0.25">
      <c r="A81" s="242"/>
      <c r="B81" s="162"/>
      <c r="C81" s="162"/>
      <c r="D81" s="318" t="s">
        <v>120</v>
      </c>
      <c r="E81" s="319"/>
      <c r="F81" s="259"/>
      <c r="G81" s="207">
        <f>SUM(G80:I80)</f>
        <v>0</v>
      </c>
      <c r="H81" s="166"/>
      <c r="I81" s="166"/>
      <c r="J81" s="167"/>
      <c r="K81" s="167"/>
      <c r="L81" s="167"/>
      <c r="M81" s="168"/>
    </row>
    <row r="82" spans="1:13" s="171" customFormat="1" ht="24.95" customHeight="1" x14ac:dyDescent="0.25">
      <c r="A82" s="243"/>
      <c r="B82" s="162"/>
      <c r="C82" s="162"/>
      <c r="D82" s="296" t="s">
        <v>107</v>
      </c>
      <c r="E82" s="297"/>
      <c r="F82" s="253"/>
      <c r="G82" s="29">
        <f>G80*G21</f>
        <v>0</v>
      </c>
      <c r="H82" s="29">
        <f>IF(C16="Onderzoeksorganisatie",H80*H21,0)</f>
        <v>0</v>
      </c>
      <c r="I82" s="29">
        <f>IF(C16="Veehouderijonderneming",I80*I21,0)</f>
        <v>0</v>
      </c>
      <c r="J82" s="169"/>
      <c r="K82" s="169"/>
      <c r="L82" s="169"/>
      <c r="M82" s="170"/>
    </row>
    <row r="83" spans="1:13" s="171" customFormat="1" ht="24.95" customHeight="1" x14ac:dyDescent="0.25">
      <c r="A83" s="243"/>
      <c r="B83" s="162"/>
      <c r="C83" s="162"/>
      <c r="D83" s="296" t="s">
        <v>108</v>
      </c>
      <c r="E83" s="297"/>
      <c r="F83" s="253"/>
      <c r="G83" s="282"/>
      <c r="H83" s="172"/>
      <c r="I83" s="172"/>
      <c r="J83" s="173"/>
    </row>
    <row r="84" spans="1:13" s="171" customFormat="1" ht="24.95" customHeight="1" x14ac:dyDescent="0.25">
      <c r="A84" s="243"/>
      <c r="B84" s="162"/>
      <c r="C84" s="162"/>
      <c r="D84" s="318" t="s">
        <v>109</v>
      </c>
      <c r="E84" s="319"/>
      <c r="F84" s="259"/>
      <c r="G84" s="176">
        <f>SUM(G82:I82)</f>
        <v>0</v>
      </c>
      <c r="H84" s="298" t="str">
        <f>IF(C16="Veehouderijonderneming","Let op! Dit bedrag is niet gecorrigeerd voor het eventueel overschrijden van het maximum bedrag per veehouder","")</f>
        <v/>
      </c>
      <c r="I84" s="299"/>
      <c r="J84" s="299"/>
      <c r="K84" s="299"/>
      <c r="L84" s="299"/>
      <c r="M84" s="300"/>
    </row>
    <row r="85" spans="1:13" ht="21" customHeight="1" x14ac:dyDescent="0.25">
      <c r="A85" s="123"/>
      <c r="B85" s="121"/>
      <c r="C85" s="121"/>
      <c r="D85" s="122"/>
      <c r="E85" s="123"/>
      <c r="F85" s="123"/>
      <c r="G85" s="123"/>
      <c r="H85" s="123"/>
      <c r="I85" s="123"/>
      <c r="J85" s="123"/>
      <c r="K85" s="124"/>
    </row>
    <row r="86" spans="1:13" ht="24.75" customHeight="1" x14ac:dyDescent="0.25">
      <c r="A86" s="123"/>
      <c r="B86" s="133" t="s">
        <v>26</v>
      </c>
      <c r="C86" s="216"/>
      <c r="D86" s="134"/>
      <c r="E86" s="134"/>
      <c r="F86" s="134"/>
      <c r="G86" s="134"/>
      <c r="H86" s="134"/>
      <c r="I86" s="134"/>
      <c r="J86" s="135"/>
      <c r="K86" s="124"/>
    </row>
    <row r="87" spans="1:13" ht="15" customHeight="1" x14ac:dyDescent="0.25">
      <c r="A87" s="123"/>
      <c r="B87" s="303"/>
      <c r="C87" s="304"/>
      <c r="D87" s="304"/>
      <c r="E87" s="304"/>
      <c r="F87" s="304"/>
      <c r="G87" s="304"/>
      <c r="H87" s="304"/>
      <c r="I87" s="304"/>
      <c r="J87" s="305"/>
      <c r="K87" s="124"/>
    </row>
    <row r="88" spans="1:13" ht="15" customHeight="1" x14ac:dyDescent="0.25">
      <c r="A88" s="123"/>
      <c r="B88" s="306"/>
      <c r="C88" s="307"/>
      <c r="D88" s="307"/>
      <c r="E88" s="307"/>
      <c r="F88" s="307"/>
      <c r="G88" s="307"/>
      <c r="H88" s="307"/>
      <c r="I88" s="307"/>
      <c r="J88" s="308"/>
      <c r="K88" s="124"/>
    </row>
    <row r="89" spans="1:13" ht="15" customHeight="1" x14ac:dyDescent="0.25">
      <c r="A89" s="123"/>
      <c r="B89" s="306"/>
      <c r="C89" s="307"/>
      <c r="D89" s="307"/>
      <c r="E89" s="307"/>
      <c r="F89" s="307"/>
      <c r="G89" s="307"/>
      <c r="H89" s="307"/>
      <c r="I89" s="307"/>
      <c r="J89" s="308"/>
      <c r="K89" s="124"/>
    </row>
    <row r="90" spans="1:13" ht="15" customHeight="1" x14ac:dyDescent="0.25">
      <c r="A90" s="123"/>
      <c r="B90" s="306"/>
      <c r="C90" s="307"/>
      <c r="D90" s="307"/>
      <c r="E90" s="307"/>
      <c r="F90" s="307"/>
      <c r="G90" s="307"/>
      <c r="H90" s="307"/>
      <c r="I90" s="307"/>
      <c r="J90" s="308"/>
      <c r="K90" s="124"/>
    </row>
    <row r="91" spans="1:13" ht="15" customHeight="1" x14ac:dyDescent="0.25">
      <c r="A91" s="123"/>
      <c r="B91" s="306"/>
      <c r="C91" s="307"/>
      <c r="D91" s="307"/>
      <c r="E91" s="307"/>
      <c r="F91" s="307"/>
      <c r="G91" s="307"/>
      <c r="H91" s="307"/>
      <c r="I91" s="307"/>
      <c r="J91" s="308"/>
      <c r="K91" s="124"/>
    </row>
    <row r="92" spans="1:13" ht="15" customHeight="1" x14ac:dyDescent="0.25">
      <c r="A92" s="123"/>
      <c r="B92" s="306"/>
      <c r="C92" s="307"/>
      <c r="D92" s="307"/>
      <c r="E92" s="307"/>
      <c r="F92" s="307"/>
      <c r="G92" s="307"/>
      <c r="H92" s="307"/>
      <c r="I92" s="307"/>
      <c r="J92" s="308"/>
      <c r="K92" s="124"/>
    </row>
    <row r="93" spans="1:13" ht="15" customHeight="1" x14ac:dyDescent="0.25">
      <c r="A93" s="123"/>
      <c r="B93" s="306"/>
      <c r="C93" s="307"/>
      <c r="D93" s="307"/>
      <c r="E93" s="307"/>
      <c r="F93" s="307"/>
      <c r="G93" s="307"/>
      <c r="H93" s="307"/>
      <c r="I93" s="307"/>
      <c r="J93" s="308"/>
      <c r="K93" s="124"/>
    </row>
    <row r="94" spans="1:13" ht="15" customHeight="1" x14ac:dyDescent="0.25">
      <c r="A94" s="123"/>
      <c r="B94" s="306"/>
      <c r="C94" s="307"/>
      <c r="D94" s="307"/>
      <c r="E94" s="307"/>
      <c r="F94" s="307"/>
      <c r="G94" s="307"/>
      <c r="H94" s="307"/>
      <c r="I94" s="307"/>
      <c r="J94" s="308"/>
      <c r="K94" s="124"/>
    </row>
    <row r="95" spans="1:13" ht="15" customHeight="1" x14ac:dyDescent="0.25">
      <c r="A95" s="123"/>
      <c r="B95" s="306"/>
      <c r="C95" s="307"/>
      <c r="D95" s="307"/>
      <c r="E95" s="307"/>
      <c r="F95" s="307"/>
      <c r="G95" s="307"/>
      <c r="H95" s="307"/>
      <c r="I95" s="307"/>
      <c r="J95" s="308"/>
      <c r="K95" s="124"/>
    </row>
    <row r="96" spans="1:13" ht="15" customHeight="1" x14ac:dyDescent="0.25">
      <c r="A96" s="123"/>
      <c r="B96" s="309"/>
      <c r="C96" s="310"/>
      <c r="D96" s="310"/>
      <c r="E96" s="310"/>
      <c r="F96" s="310"/>
      <c r="G96" s="310"/>
      <c r="H96" s="310"/>
      <c r="I96" s="310"/>
      <c r="J96" s="311"/>
      <c r="K96" s="124"/>
    </row>
    <row r="97" spans="1:10" x14ac:dyDescent="0.25">
      <c r="A97" s="125"/>
      <c r="B97" s="126"/>
      <c r="C97" s="126"/>
      <c r="D97" s="73"/>
      <c r="E97" s="125"/>
      <c r="F97" s="125"/>
      <c r="G97" s="125"/>
      <c r="H97" s="125"/>
      <c r="I97" s="125"/>
      <c r="J97" s="125"/>
    </row>
  </sheetData>
  <sheetProtection algorithmName="SHA-512" hashValue="Ek0ABLrM6oH+/JoHBGdaKg1vN1/P6bVEKRH01MCYX3q7NCyWx1tkArYrQQaTYPbN4nGfqreLcpLaknO5dkoCuA==" saltValue="Zc4vrCPcFfje+3mQwhiZRg==" spinCount="100000" sheet="1" objects="1" scenarios="1"/>
  <mergeCells count="28">
    <mergeCell ref="D83:E83"/>
    <mergeCell ref="D84:E84"/>
    <mergeCell ref="B87:J96"/>
    <mergeCell ref="D77:E77"/>
    <mergeCell ref="D78:E78"/>
    <mergeCell ref="D79:E79"/>
    <mergeCell ref="D80:E80"/>
    <mergeCell ref="D81:E81"/>
    <mergeCell ref="D82:E82"/>
    <mergeCell ref="H84:M84"/>
    <mergeCell ref="P25:P26"/>
    <mergeCell ref="Q25:Q26"/>
    <mergeCell ref="B47:E47"/>
    <mergeCell ref="G47:H47"/>
    <mergeCell ref="D75:E75"/>
    <mergeCell ref="N25:N26"/>
    <mergeCell ref="O25:O26"/>
    <mergeCell ref="D76:E76"/>
    <mergeCell ref="D21:E21"/>
    <mergeCell ref="L23:L24"/>
    <mergeCell ref="B25:I26"/>
    <mergeCell ref="J25:M26"/>
    <mergeCell ref="B13:C13"/>
    <mergeCell ref="B1:C1"/>
    <mergeCell ref="G1:I3"/>
    <mergeCell ref="G4:G7"/>
    <mergeCell ref="H4:H7"/>
    <mergeCell ref="I4:I7"/>
  </mergeCells>
  <conditionalFormatting sqref="J28:K45 M28:M45">
    <cfRule type="expression" dxfId="43" priority="11">
      <formula>$C$16="onderzoeksorganisatie"</formula>
    </cfRule>
  </conditionalFormatting>
  <conditionalFormatting sqref="J28:M45">
    <cfRule type="expression" dxfId="42" priority="9">
      <formula>$C$16="Overige ondernemingen"</formula>
    </cfRule>
    <cfRule type="expression" dxfId="41" priority="10">
      <formula>$C$16="onderzoeksorganisatie"</formula>
    </cfRule>
  </conditionalFormatting>
  <conditionalFormatting sqref="G28:G45">
    <cfRule type="expression" dxfId="40" priority="8">
      <formula>$C$16="Overige ondernemingen"</formula>
    </cfRule>
  </conditionalFormatting>
  <conditionalFormatting sqref="B28:F45">
    <cfRule type="expression" dxfId="39" priority="7">
      <formula>$C$16="Onderzoeksorganisatie"</formula>
    </cfRule>
  </conditionalFormatting>
  <conditionalFormatting sqref="B28:G45">
    <cfRule type="expression" dxfId="38" priority="6">
      <formula>$C$16="Overige ondernemingen"</formula>
    </cfRule>
  </conditionalFormatting>
  <conditionalFormatting sqref="G49:G66">
    <cfRule type="expression" dxfId="37" priority="5">
      <formula>$C$16="onderzoeksorganisatie"</formula>
    </cfRule>
  </conditionalFormatting>
  <conditionalFormatting sqref="E49:E66">
    <cfRule type="expression" dxfId="36" priority="4">
      <formula>$C49="Personeelskosten"</formula>
    </cfRule>
  </conditionalFormatting>
  <conditionalFormatting sqref="H49:H66">
    <cfRule type="expression" dxfId="35" priority="2">
      <formula>$C$16="Overige ondernemingen"</formula>
    </cfRule>
    <cfRule type="expression" dxfId="34" priority="3">
      <formula>$C$16="Veehouderijonderneming"</formula>
    </cfRule>
  </conditionalFormatting>
  <conditionalFormatting sqref="G49:G66">
    <cfRule type="expression" dxfId="33" priority="1">
      <formula>$C$3="Alleen de emissiemetingenfase"</formula>
    </cfRule>
  </conditionalFormatting>
  <dataValidations count="4">
    <dataValidation type="list" allowBlank="1" showInputMessage="1" showErrorMessage="1" sqref="C67:C74" xr:uid="{370F0A96-D91C-41D3-9B97-6177B8CF187D}">
      <formula1>"Niet subsidiabele kosten,Gecorrigeerde kosten"</formula1>
    </dataValidation>
    <dataValidation type="custom" allowBlank="1" showInputMessage="1" showErrorMessage="1" sqref="D46" xr:uid="{E236D2FF-64AC-47F3-AF02-833248265D4E}">
      <formula1>"""Niet subsidiabele kosten"""</formula1>
    </dataValidation>
    <dataValidation type="list" allowBlank="1" showInputMessage="1" showErrorMessage="1" sqref="C21" xr:uid="{4705A9D3-F95E-468C-ABA1-BC12EC66B2E9}">
      <formula1>"[Maak een keuze],BTW-plichtig,BTW-vrijgesteld"</formula1>
    </dataValidation>
    <dataValidation type="list" allowBlank="1" showInputMessage="1" showErrorMessage="1" sqref="C75:C79 C46" xr:uid="{6E42281F-68BE-47BA-B3D5-20B946B43E4B}">
      <formula1>"[Maak een keuze],Emissiereductie,Dierenwelzijn,Brandveiligheid"</formula1>
    </dataValidation>
  </dataValidations>
  <hyperlinks>
    <hyperlink ref="B17" r:id="rId1" display="Volgens de Mkb-toets is de organisatie van deelnemer 1" xr:uid="{D66013B1-5060-4A94-9631-E831576B8DC4}"/>
  </hyperlinks>
  <pageMargins left="0.25" right="0.25" top="0.75" bottom="0.75" header="0.3" footer="0.3"/>
  <pageSetup paperSize="9" scale="39" fitToHeight="0" orientation="landscape" r:id="rId2"/>
  <drawing r:id="rId3"/>
  <legacyDrawing r:id="rId4"/>
  <extLst>
    <ext xmlns:x14="http://schemas.microsoft.com/office/spreadsheetml/2009/9/main" uri="{CCE6A557-97BC-4b89-ADB6-D9C93CAAB3DF}">
      <x14:dataValidations xmlns:xm="http://schemas.microsoft.com/office/excel/2006/main" count="6">
        <x14:dataValidation type="list" allowBlank="1" showInputMessage="1" showErrorMessage="1" xr:uid="{582FF7FB-8006-4697-9A01-441304F0C35E}">
          <x14:formula1>
            <xm:f>Keuzelijst!$B$48:$B$50</xm:f>
          </x14:formula1>
          <xm:sqref>C28:C45</xm:sqref>
        </x14:dataValidation>
        <x14:dataValidation type="list" allowBlank="1" showInputMessage="1" showErrorMessage="1" xr:uid="{15C9B993-656C-4B75-8C3C-D739EB3C97C1}">
          <x14:formula1>
            <xm:f>Keuzelijst!$B$31:$B$33</xm:f>
          </x14:formula1>
          <xm:sqref>C18</xm:sqref>
        </x14:dataValidation>
        <x14:dataValidation type="list" allowBlank="1" showInputMessage="1" showErrorMessage="1" xr:uid="{22A2FDDA-47D2-4E6D-AA2F-257D7088D2CD}">
          <x14:formula1>
            <xm:f>Keuzelijst!$B$35:$B$37</xm:f>
          </x14:formula1>
          <xm:sqref>C19</xm:sqref>
        </x14:dataValidation>
        <x14:dataValidation type="list" allowBlank="1" showInputMessage="1" showErrorMessage="1" xr:uid="{B53F7C81-D6F9-420D-9B4C-08D550559510}">
          <x14:formula1>
            <xm:f>Keuzelijst!$B$26:$B$29</xm:f>
          </x14:formula1>
          <xm:sqref>C17</xm:sqref>
        </x14:dataValidation>
        <x14:dataValidation type="list" allowBlank="1" showInputMessage="1" showErrorMessage="1" xr:uid="{9BEA7220-D537-4BB1-8B1D-CC699052BD51}">
          <x14:formula1>
            <xm:f>Keuzelijst!$B$21:$B$24</xm:f>
          </x14:formula1>
          <xm:sqref>C16</xm:sqref>
        </x14:dataValidation>
        <x14:dataValidation type="list" allowBlank="1" showInputMessage="1" showErrorMessage="1" xr:uid="{78832D92-0F88-4C5B-A788-A0576CDA2EAC}">
          <x14:formula1>
            <xm:f>Keuzelijst!$B$52:$B$55</xm:f>
          </x14:formula1>
          <xm:sqref>C49:C66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C5AB0-8C8E-41A9-A1C7-0456614EE40C}">
  <sheetPr>
    <pageSetUpPr fitToPage="1"/>
  </sheetPr>
  <dimension ref="A1:Z97"/>
  <sheetViews>
    <sheetView showGridLines="0" zoomScale="90" zoomScaleNormal="90" workbookViewId="0">
      <selection activeCell="C14" sqref="C14"/>
    </sheetView>
  </sheetViews>
  <sheetFormatPr defaultColWidth="8.85546875" defaultRowHeight="12" x14ac:dyDescent="0.25"/>
  <cols>
    <col min="1" max="1" width="4.140625" style="56" customWidth="1"/>
    <col min="2" max="2" width="47.5703125" style="127" customWidth="1"/>
    <col min="3" max="3" width="32.28515625" style="127" customWidth="1"/>
    <col min="4" max="4" width="30.7109375" style="55" customWidth="1"/>
    <col min="5" max="6" width="30.7109375" style="56" customWidth="1"/>
    <col min="7" max="10" width="25.7109375" style="56" customWidth="1"/>
    <col min="11" max="11" width="25.7109375" style="120" customWidth="1"/>
    <col min="12" max="12" width="24.28515625" style="56" hidden="1" customWidth="1"/>
    <col min="13" max="13" width="25.7109375" style="56" customWidth="1"/>
    <col min="14" max="14" width="13.28515625" style="56" hidden="1" customWidth="1"/>
    <col min="15" max="15" width="16.28515625" style="56" hidden="1" customWidth="1"/>
    <col min="16" max="17" width="15.28515625" style="56" hidden="1" customWidth="1"/>
    <col min="18" max="18" width="17.28515625" style="56" customWidth="1"/>
    <col min="19" max="19" width="16.5703125" style="56" customWidth="1"/>
    <col min="20" max="16384" width="8.85546875" style="56"/>
  </cols>
  <sheetData>
    <row r="1" spans="1:14" ht="36" customHeight="1" x14ac:dyDescent="0.25">
      <c r="A1" s="123"/>
      <c r="B1" s="336" t="s">
        <v>1</v>
      </c>
      <c r="C1" s="337"/>
      <c r="D1" s="132"/>
      <c r="F1" s="123"/>
      <c r="G1" s="326" t="s">
        <v>70</v>
      </c>
      <c r="H1" s="327"/>
      <c r="I1" s="328"/>
      <c r="J1" s="57"/>
      <c r="K1" s="56"/>
    </row>
    <row r="2" spans="1:14" ht="24.95" customHeight="1" x14ac:dyDescent="0.25">
      <c r="A2" s="123"/>
      <c r="B2" s="58" t="s">
        <v>59</v>
      </c>
      <c r="C2" s="58" t="str">
        <f>IF('Penvoerder, deelnemer 1'!$C2&gt;0,'Penvoerder, deelnemer 1'!$C2,"")</f>
        <v/>
      </c>
      <c r="D2" s="131"/>
      <c r="E2" s="123"/>
      <c r="F2" s="123"/>
      <c r="G2" s="329"/>
      <c r="H2" s="330"/>
      <c r="I2" s="331"/>
      <c r="J2" s="60"/>
      <c r="K2" s="56"/>
    </row>
    <row r="3" spans="1:14" ht="24.95" customHeight="1" x14ac:dyDescent="0.25">
      <c r="A3" s="123"/>
      <c r="B3" s="58" t="s">
        <v>60</v>
      </c>
      <c r="C3" s="58" t="str">
        <f>IF('Penvoerder, deelnemer 1'!$C3&gt;0,'Penvoerder, deelnemer 1'!$C3,"")</f>
        <v>[Maak een keuze]</v>
      </c>
      <c r="D3" s="149"/>
      <c r="E3" s="123"/>
      <c r="F3" s="123"/>
      <c r="G3" s="332"/>
      <c r="H3" s="333"/>
      <c r="I3" s="334"/>
      <c r="J3" s="60"/>
      <c r="K3" s="56"/>
    </row>
    <row r="4" spans="1:14" ht="24.95" customHeight="1" x14ac:dyDescent="0.25">
      <c r="A4" s="123"/>
      <c r="B4" s="58" t="s">
        <v>22</v>
      </c>
      <c r="C4" s="58" t="str">
        <f>IF('Penvoerder, deelnemer 1'!$C4&gt;0,'Penvoerder, deelnemer 1'!$C4,"")</f>
        <v/>
      </c>
      <c r="D4" s="150"/>
      <c r="E4" s="1"/>
      <c r="F4" s="1"/>
      <c r="G4" s="335" t="str">
        <f>IF(C16="Veehouderijonderneming","Fase 1 (onderzoeks en ontwikkelingsfase)",IF(C16="Overige ondernemingen","Fase 1 (onderzoeks en ontwikkelingsfase)",IF(C16="Onderzoeksorganisatie","Niet van toepassing op deze deelnemersoort",IF(C16="[Maak een keuze]","Afhankelijk van deelnemersoort; Fase 1 (onderzoeks en ontwikkelingsfase) is alleen subsidiabel voor veehouderijen en overige ondernemingen."))))</f>
        <v>Afhankelijk van deelnemersoort; Fase 1 (onderzoeks en ontwikkelingsfase) is alleen subsidiabel voor veehouderijen en overige ondernemingen.</v>
      </c>
      <c r="H4" s="335" t="str">
        <f>IF(C16="Veehouderijonderneming","Niet van toepassing op deze deelnemersoort",IF(C16="Overige ondernemingen","Niet van toepassing op deze deelnemersoort",IF(C16="Onderzoeksorganisatie","Fase 2 (emissiemetingfase)",IF(C16="[Maak een keuze]","Afhankelijk van deelnemersoort; Fase 2 (emissiemetingfase) is alleen subsidiabel voor onderzoeksorganisatie"))))</f>
        <v>Afhankelijk van deelnemersoort; Fase 2 (emissiemetingfase) is alleen subsidiabel voor onderzoeksorganisatie</v>
      </c>
      <c r="I4" s="335" t="str">
        <f>IF(C16="Veehouderijonderneming","Fase 3 (resterende productieve levensduurfase)",IF(C16="Overige ondernemingen","Niet van toepassing op deze deelnemersoort",IF(C16="Onderzoeksorganisatie","Niet van toepassing op deze deelnemersoort",IF(C16="[Maak een keuze]","Afhankelijk van deelnemersoort; Fase 3 (resterende productieve levensduurfase) is alleen subsidiabel voor veehouderijen."))))</f>
        <v>Afhankelijk van deelnemersoort; Fase 3 (resterende productieve levensduurfase) is alleen subsidiabel voor veehouderijen.</v>
      </c>
      <c r="J4" s="60"/>
      <c r="K4" s="56"/>
    </row>
    <row r="5" spans="1:14" ht="24.95" customHeight="1" x14ac:dyDescent="0.25">
      <c r="A5" s="123"/>
      <c r="B5" s="58" t="s">
        <v>16</v>
      </c>
      <c r="C5" s="58" t="str">
        <f>IF('Penvoerder, deelnemer 1'!$C5&gt;0,'Penvoerder, deelnemer 1'!$C5,"")</f>
        <v>[Maak een keuze]</v>
      </c>
      <c r="D5" s="151"/>
      <c r="E5" s="1"/>
      <c r="F5" s="1"/>
      <c r="G5" s="335"/>
      <c r="H5" s="335"/>
      <c r="I5" s="335"/>
      <c r="J5" s="57"/>
      <c r="K5" s="61"/>
      <c r="L5" s="61"/>
      <c r="M5" s="62"/>
      <c r="N5" s="63"/>
    </row>
    <row r="6" spans="1:14" ht="35.25" customHeight="1" x14ac:dyDescent="0.25">
      <c r="A6" s="123"/>
      <c r="B6" s="58" t="s">
        <v>17</v>
      </c>
      <c r="C6" s="58" t="str">
        <f>IF('Penvoerder, deelnemer 1'!$C6&gt;0,'Penvoerder, deelnemer 1'!$C6,"")</f>
        <v/>
      </c>
      <c r="D6" s="152"/>
      <c r="E6" s="1"/>
      <c r="F6" s="1"/>
      <c r="G6" s="335"/>
      <c r="H6" s="335"/>
      <c r="I6" s="335"/>
      <c r="J6" s="57"/>
      <c r="K6" s="64"/>
      <c r="L6" s="64"/>
    </row>
    <row r="7" spans="1:14" ht="24.95" customHeight="1" x14ac:dyDescent="0.25">
      <c r="A7" s="123"/>
      <c r="B7" s="58" t="s">
        <v>25</v>
      </c>
      <c r="C7" s="58" t="str">
        <f>IF('Penvoerder, deelnemer 1'!$C7&gt;0,'Penvoerder, deelnemer 1'!$C7,"")</f>
        <v>[Maak een keuze]</v>
      </c>
      <c r="D7" s="153"/>
      <c r="E7" s="1"/>
      <c r="F7" s="1"/>
      <c r="G7" s="335"/>
      <c r="H7" s="335"/>
      <c r="I7" s="335"/>
      <c r="J7" s="57"/>
      <c r="K7" s="64"/>
      <c r="L7" s="64"/>
    </row>
    <row r="8" spans="1:14" ht="24.95" customHeight="1" x14ac:dyDescent="0.25">
      <c r="A8" s="123"/>
      <c r="B8" s="58" t="s">
        <v>18</v>
      </c>
      <c r="C8" s="208" t="str">
        <f>IF('Penvoerder, deelnemer 1'!$C8&gt;0,'Penvoerder, deelnemer 1'!$C8,"")</f>
        <v/>
      </c>
      <c r="D8" s="153"/>
      <c r="E8" s="1"/>
      <c r="F8" s="1"/>
      <c r="G8" s="65"/>
      <c r="H8" s="65"/>
      <c r="I8" s="65"/>
      <c r="J8" s="154"/>
      <c r="K8" s="64"/>
      <c r="L8" s="64"/>
    </row>
    <row r="9" spans="1:14" ht="24.95" customHeight="1" x14ac:dyDescent="0.25">
      <c r="A9" s="123"/>
      <c r="B9" s="58" t="s">
        <v>56</v>
      </c>
      <c r="C9" s="208" t="str">
        <f>IF('Penvoerder, deelnemer 1'!$C9&gt;0,'Penvoerder, deelnemer 1'!$C9,"")</f>
        <v/>
      </c>
      <c r="D9" s="153"/>
      <c r="E9" s="1"/>
      <c r="F9" s="1"/>
      <c r="G9" s="65"/>
      <c r="H9" s="65"/>
      <c r="I9" s="65"/>
      <c r="J9" s="154"/>
      <c r="K9" s="64"/>
      <c r="L9" s="64"/>
    </row>
    <row r="10" spans="1:14" ht="65.099999999999994" customHeight="1" x14ac:dyDescent="0.25">
      <c r="A10" s="123"/>
      <c r="B10" s="291" t="s">
        <v>161</v>
      </c>
      <c r="C10" s="58" t="str">
        <f>IF('Penvoerder, deelnemer 1'!$C10&gt;0,'Penvoerder, deelnemer 1'!$C10,"")</f>
        <v>[Maak een keuze]</v>
      </c>
      <c r="D10" s="155"/>
      <c r="E10" s="1"/>
      <c r="F10" s="1"/>
      <c r="G10" s="66">
        <v>0.25</v>
      </c>
      <c r="H10" s="67"/>
      <c r="I10" s="67"/>
      <c r="J10" s="154"/>
      <c r="K10" s="64"/>
      <c r="L10" s="64"/>
    </row>
    <row r="11" spans="1:14" ht="65.099999999999994" customHeight="1" x14ac:dyDescent="0.25">
      <c r="A11" s="123"/>
      <c r="B11" s="291" t="s">
        <v>162</v>
      </c>
      <c r="C11" s="58" t="str">
        <f>IF('Penvoerder, deelnemer 1'!$C11&gt;0,'Penvoerder, deelnemer 1'!$C11,"")</f>
        <v>[Maak een keuze]</v>
      </c>
      <c r="D11" s="153"/>
      <c r="E11" s="2"/>
      <c r="F11" s="2"/>
      <c r="G11" s="68" t="str">
        <f>IF(C10="Ja","15%",IF(C11="Ja","15%","0%"))</f>
        <v>0%</v>
      </c>
      <c r="H11" s="69"/>
      <c r="I11" s="69"/>
      <c r="J11" s="154"/>
      <c r="K11" s="70"/>
      <c r="L11" s="70"/>
    </row>
    <row r="12" spans="1:14" ht="12.75" customHeight="1" x14ac:dyDescent="0.25">
      <c r="A12" s="241"/>
      <c r="B12" s="71"/>
      <c r="C12" s="209"/>
      <c r="D12" s="73"/>
      <c r="E12" s="2"/>
      <c r="F12" s="2"/>
      <c r="G12" s="74"/>
      <c r="H12" s="75"/>
      <c r="I12" s="75"/>
      <c r="J12" s="154"/>
      <c r="K12" s="70"/>
      <c r="L12" s="70"/>
    </row>
    <row r="13" spans="1:14" ht="15" customHeight="1" x14ac:dyDescent="0.25">
      <c r="A13" s="123"/>
      <c r="B13" s="338" t="s">
        <v>9</v>
      </c>
      <c r="C13" s="338"/>
      <c r="D13" s="59"/>
      <c r="E13" s="77"/>
      <c r="F13" s="1"/>
      <c r="G13" s="78"/>
      <c r="H13" s="79"/>
      <c r="I13" s="80"/>
      <c r="J13" s="154"/>
      <c r="K13" s="56"/>
    </row>
    <row r="14" spans="1:14" ht="24.95" customHeight="1" x14ac:dyDescent="0.25">
      <c r="A14" s="123"/>
      <c r="B14" s="58" t="s">
        <v>20</v>
      </c>
      <c r="C14" s="13"/>
      <c r="D14" s="81"/>
      <c r="E14" s="82"/>
      <c r="F14" s="1"/>
      <c r="G14" s="83"/>
      <c r="H14" s="84"/>
      <c r="I14" s="84"/>
      <c r="J14" s="154"/>
      <c r="K14" s="56"/>
    </row>
    <row r="15" spans="1:14" ht="24.95" customHeight="1" x14ac:dyDescent="0.25">
      <c r="A15" s="123"/>
      <c r="B15" s="58" t="s">
        <v>21</v>
      </c>
      <c r="C15" s="13"/>
      <c r="D15" s="81"/>
      <c r="E15" s="1"/>
      <c r="F15" s="1"/>
      <c r="G15" s="85"/>
      <c r="H15" s="67"/>
      <c r="I15" s="67"/>
      <c r="J15" s="154"/>
      <c r="K15" s="64"/>
      <c r="L15" s="64"/>
    </row>
    <row r="16" spans="1:14" ht="24.95" customHeight="1" x14ac:dyDescent="0.25">
      <c r="A16" s="123"/>
      <c r="B16" s="58" t="s">
        <v>155</v>
      </c>
      <c r="C16" s="12" t="s">
        <v>0</v>
      </c>
      <c r="D16" s="136"/>
      <c r="E16" s="136"/>
      <c r="F16" s="136"/>
      <c r="G16" s="85"/>
      <c r="H16" s="86" t="str">
        <f>IF(C16="onderzoeksorganisatie","100%","0%")</f>
        <v>0%</v>
      </c>
      <c r="I16" s="87">
        <f>IF(C16="[Maak een keuze]",0,IF(C16="veehouderijonderneming","40%",0))</f>
        <v>0</v>
      </c>
      <c r="J16" s="154"/>
      <c r="K16" s="64"/>
      <c r="L16" s="64"/>
    </row>
    <row r="17" spans="1:18" ht="24.95" customHeight="1" x14ac:dyDescent="0.25">
      <c r="A17" s="123"/>
      <c r="B17" s="88" t="s">
        <v>156</v>
      </c>
      <c r="C17" s="12" t="s">
        <v>0</v>
      </c>
      <c r="D17" s="136"/>
      <c r="E17" s="136"/>
      <c r="F17" s="136"/>
      <c r="G17" s="89">
        <f>IF(C17="[Maak een keuze]",0%,IF(C17="Overig",0,IF(C17="Klein",20%,10%)))</f>
        <v>0</v>
      </c>
      <c r="H17" s="67"/>
      <c r="I17" s="67"/>
      <c r="J17" s="154"/>
      <c r="K17" s="64"/>
      <c r="L17" s="64"/>
    </row>
    <row r="18" spans="1:18" ht="24.95" customHeight="1" x14ac:dyDescent="0.25">
      <c r="A18" s="123"/>
      <c r="B18" s="58" t="str">
        <f>IF(C16="Veehouderijonderneming","Penvoerder, deelnemer 1 is een jonge landbouwer",IF(C16="Overige ondernemingen","Niet van toepassing op deze deelnemersoort",IF(C16="Onderzoeksorganisatie","Niet van toepassing op deze deelnemersoort",IF(C16="[Maak een keuze]","Afhankelijk van deelnemersoort"))))</f>
        <v>Afhankelijk van deelnemersoort</v>
      </c>
      <c r="C18" s="210" t="s">
        <v>0</v>
      </c>
      <c r="D18" s="136"/>
      <c r="E18" s="136"/>
      <c r="F18" s="136"/>
      <c r="G18" s="90"/>
      <c r="H18" s="67"/>
      <c r="I18" s="66">
        <f>IF(C16="overige ondernemingen","0%",IF(C16="Onderzoeksorganisatie","0%",IF(C18="[Maak een keuze]",0,IF(C18="Ja",20%,0))))</f>
        <v>0</v>
      </c>
      <c r="J18" s="154"/>
      <c r="K18" s="64"/>
      <c r="L18" s="64"/>
    </row>
    <row r="19" spans="1:18" ht="39.950000000000003" customHeight="1" x14ac:dyDescent="0.25">
      <c r="A19" s="123"/>
      <c r="B19" s="58" t="str">
        <f>IF(C16="Veehouderijonderneming","Verbetert de investering het natuurlijke milieu, de hygiëneomstandigheden of het dierwelzijn, zonder de productiecapaciteit te vergroten?",IF(C16="Overige ondernemingen","Niet van toepassing op deze deelnemersoort",IF(C16="Onderzoeksorganisatie","Niet van toepassing op deze deelnemersoort",IF(C16="[Maak een keuze]","Afhankelijk van deelnemersoort"))))</f>
        <v>Afhankelijk van deelnemersoort</v>
      </c>
      <c r="C19" s="12" t="s">
        <v>0</v>
      </c>
      <c r="D19" s="81"/>
      <c r="E19" s="1"/>
      <c r="F19" s="1"/>
      <c r="G19" s="91"/>
      <c r="H19" s="69"/>
      <c r="I19" s="68">
        <f>IF(C16="overige ondernemingen","0%",IF(C16="onderzoeksorganisatie","0%",IF(C19="[Maak een keuze]",0,IF(C19="Ja",20%,0))))</f>
        <v>0</v>
      </c>
      <c r="J19" s="154"/>
      <c r="K19" s="64"/>
      <c r="L19" s="64"/>
    </row>
    <row r="20" spans="1:18" ht="16.5" customHeight="1" x14ac:dyDescent="0.25">
      <c r="A20" s="123"/>
      <c r="B20" s="14"/>
      <c r="C20" s="211"/>
      <c r="D20" s="92"/>
      <c r="E20" s="93"/>
      <c r="F20" s="95"/>
      <c r="G20" s="94"/>
      <c r="H20" s="95"/>
      <c r="I20" s="96"/>
      <c r="J20" s="154"/>
      <c r="K20" s="64"/>
      <c r="L20" s="64"/>
    </row>
    <row r="21" spans="1:18" ht="14.1" customHeight="1" x14ac:dyDescent="0.25">
      <c r="A21" s="123"/>
      <c r="B21" s="14"/>
      <c r="C21" s="211"/>
      <c r="D21" s="344" t="s">
        <v>40</v>
      </c>
      <c r="E21" s="345"/>
      <c r="F21" s="239"/>
      <c r="G21" s="97">
        <f>IF(C16="Onderzoeksorganisatie","0%",(G10+G11+G17))</f>
        <v>0.25</v>
      </c>
      <c r="H21" s="98">
        <f>IF(H4="Fase 2 (emissiemetingfase)",100%,0)</f>
        <v>0</v>
      </c>
      <c r="I21" s="97">
        <f>IF(C16="Onderzoeksorganisatie","0%",IF(C16="Overige ondernemingen","0%",IF((I16+I18+I19)&gt;G21,G21,(I16+I18+I19))))</f>
        <v>0</v>
      </c>
      <c r="J21" s="154"/>
      <c r="K21" s="56"/>
    </row>
    <row r="22" spans="1:18" ht="14.1" customHeight="1" thickBot="1" x14ac:dyDescent="0.3">
      <c r="A22" s="241"/>
      <c r="B22" s="71"/>
      <c r="C22" s="71"/>
      <c r="D22" s="99"/>
      <c r="E22" s="100"/>
      <c r="F22" s="100"/>
      <c r="G22" s="100"/>
      <c r="H22" s="101"/>
      <c r="I22" s="101"/>
      <c r="J22" s="156"/>
      <c r="K22" s="76"/>
      <c r="M22" s="102"/>
      <c r="N22" s="102"/>
      <c r="O22" s="102"/>
      <c r="P22" s="102"/>
    </row>
    <row r="23" spans="1:18" ht="14.1" customHeight="1" x14ac:dyDescent="0.25">
      <c r="A23" s="120"/>
      <c r="B23" s="103"/>
      <c r="C23" s="212"/>
      <c r="D23" s="104"/>
      <c r="E23" s="100"/>
      <c r="F23" s="100"/>
      <c r="G23" s="100"/>
      <c r="H23" s="101"/>
      <c r="I23" s="101"/>
      <c r="J23" s="156"/>
      <c r="K23" s="60"/>
      <c r="L23" s="292" t="s">
        <v>37</v>
      </c>
      <c r="M23" s="102"/>
      <c r="N23" s="102"/>
      <c r="O23" s="102"/>
    </row>
    <row r="24" spans="1:18" ht="14.1" customHeight="1" thickBot="1" x14ac:dyDescent="0.3">
      <c r="A24" s="241"/>
      <c r="B24" s="71"/>
      <c r="C24" s="71"/>
      <c r="D24" s="92"/>
      <c r="E24" s="95"/>
      <c r="F24" s="95"/>
      <c r="G24" s="95"/>
      <c r="H24" s="105"/>
      <c r="I24" s="95"/>
      <c r="J24" s="106"/>
      <c r="K24" s="44"/>
      <c r="L24" s="293"/>
      <c r="M24" s="107"/>
      <c r="N24" s="107"/>
      <c r="O24" s="107"/>
    </row>
    <row r="25" spans="1:18" ht="14.1" customHeight="1" x14ac:dyDescent="0.25">
      <c r="A25" s="123"/>
      <c r="B25" s="312" t="s">
        <v>48</v>
      </c>
      <c r="C25" s="313"/>
      <c r="D25" s="313"/>
      <c r="E25" s="313"/>
      <c r="F25" s="313"/>
      <c r="G25" s="313"/>
      <c r="H25" s="313"/>
      <c r="I25" s="314"/>
      <c r="J25" s="320" t="s">
        <v>53</v>
      </c>
      <c r="K25" s="321"/>
      <c r="L25" s="321"/>
      <c r="M25" s="322"/>
      <c r="N25" s="301" t="s">
        <v>37</v>
      </c>
      <c r="O25" s="292" t="s">
        <v>37</v>
      </c>
      <c r="P25" s="292" t="s">
        <v>37</v>
      </c>
      <c r="Q25" s="292" t="s">
        <v>37</v>
      </c>
    </row>
    <row r="26" spans="1:18" ht="14.1" customHeight="1" thickBot="1" x14ac:dyDescent="0.3">
      <c r="A26" s="123"/>
      <c r="B26" s="315"/>
      <c r="C26" s="316"/>
      <c r="D26" s="316"/>
      <c r="E26" s="316"/>
      <c r="F26" s="316"/>
      <c r="G26" s="316"/>
      <c r="H26" s="316"/>
      <c r="I26" s="317"/>
      <c r="J26" s="323"/>
      <c r="K26" s="324"/>
      <c r="L26" s="324"/>
      <c r="M26" s="325"/>
      <c r="N26" s="302"/>
      <c r="O26" s="293"/>
      <c r="P26" s="293"/>
      <c r="Q26" s="293"/>
    </row>
    <row r="27" spans="1:18" ht="45" customHeight="1" x14ac:dyDescent="0.25">
      <c r="A27" s="123"/>
      <c r="B27" s="246" t="s">
        <v>61</v>
      </c>
      <c r="C27" s="247" t="s">
        <v>3</v>
      </c>
      <c r="D27" s="248" t="s">
        <v>57</v>
      </c>
      <c r="E27" s="248" t="s">
        <v>58</v>
      </c>
      <c r="F27" s="248" t="s">
        <v>131</v>
      </c>
      <c r="G27" s="248" t="s">
        <v>4</v>
      </c>
      <c r="H27" s="248" t="s">
        <v>5</v>
      </c>
      <c r="I27" s="248" t="s">
        <v>51</v>
      </c>
      <c r="J27" s="248" t="s">
        <v>13</v>
      </c>
      <c r="K27" s="248" t="s">
        <v>14</v>
      </c>
      <c r="L27" s="249" t="s">
        <v>50</v>
      </c>
      <c r="M27" s="250" t="s">
        <v>49</v>
      </c>
      <c r="N27" s="284" t="s">
        <v>15</v>
      </c>
      <c r="O27" s="248" t="s">
        <v>106</v>
      </c>
      <c r="P27" s="248" t="s">
        <v>4</v>
      </c>
      <c r="Q27" s="250" t="s">
        <v>36</v>
      </c>
      <c r="R27" s="102"/>
    </row>
    <row r="28" spans="1:18" s="112" customFormat="1" ht="24.95" customHeight="1" x14ac:dyDescent="0.25">
      <c r="A28" s="244" t="s">
        <v>132</v>
      </c>
      <c r="B28" s="160"/>
      <c r="C28" s="130" t="s">
        <v>0</v>
      </c>
      <c r="D28" s="265"/>
      <c r="E28" s="265"/>
      <c r="F28" s="266"/>
      <c r="G28" s="269"/>
      <c r="H28" s="269"/>
      <c r="I28" s="269" t="str">
        <f t="shared" ref="I28:I45" si="0">Q28</f>
        <v/>
      </c>
      <c r="J28" s="270"/>
      <c r="K28" s="270"/>
      <c r="L28" s="269">
        <f t="shared" ref="L28:L45" si="1">J28-K28</f>
        <v>0</v>
      </c>
      <c r="M28" s="271"/>
      <c r="N28" s="285" t="e">
        <f>($C$9-$C$8)/365.2</f>
        <v>#VALUE!</v>
      </c>
      <c r="O28" s="16" t="str">
        <f>IF(M28=0,"",L28/M28)</f>
        <v/>
      </c>
      <c r="P28" s="31" t="str">
        <f t="shared" ref="P28:P45" si="2">IFERROR((O28*N28),"")</f>
        <v/>
      </c>
      <c r="Q28" s="286" t="str">
        <f t="shared" ref="Q28:Q45" si="3">IFERROR(J28-K28-P28,"")</f>
        <v/>
      </c>
      <c r="R28" s="111"/>
    </row>
    <row r="29" spans="1:18" s="112" customFormat="1" ht="24.95" customHeight="1" x14ac:dyDescent="0.25">
      <c r="A29" s="244" t="s">
        <v>133</v>
      </c>
      <c r="B29" s="160"/>
      <c r="C29" s="130" t="s">
        <v>7</v>
      </c>
      <c r="D29" s="265"/>
      <c r="E29" s="265"/>
      <c r="F29" s="266"/>
      <c r="G29" s="269" t="str">
        <f t="shared" ref="G29:G45" si="4">P29</f>
        <v/>
      </c>
      <c r="H29" s="269"/>
      <c r="I29" s="269" t="str">
        <f t="shared" si="0"/>
        <v/>
      </c>
      <c r="J29" s="270"/>
      <c r="K29" s="270"/>
      <c r="L29" s="269">
        <f t="shared" si="1"/>
        <v>0</v>
      </c>
      <c r="M29" s="272"/>
      <c r="N29" s="285" t="e">
        <f t="shared" ref="N29:N45" si="5">($C$9-$C$8)/365.2</f>
        <v>#VALUE!</v>
      </c>
      <c r="O29" s="16" t="str">
        <f t="shared" ref="O29:O45" si="6">IF(M29=0,"",L29/M29)</f>
        <v/>
      </c>
      <c r="P29" s="31" t="str">
        <f t="shared" si="2"/>
        <v/>
      </c>
      <c r="Q29" s="286" t="str">
        <f t="shared" si="3"/>
        <v/>
      </c>
      <c r="R29" s="111"/>
    </row>
    <row r="30" spans="1:18" s="112" customFormat="1" ht="24.95" customHeight="1" x14ac:dyDescent="0.25">
      <c r="A30" s="244" t="s">
        <v>134</v>
      </c>
      <c r="B30" s="160"/>
      <c r="C30" s="130" t="s">
        <v>7</v>
      </c>
      <c r="D30" s="265"/>
      <c r="E30" s="265"/>
      <c r="F30" s="266"/>
      <c r="G30" s="269" t="str">
        <f t="shared" si="4"/>
        <v/>
      </c>
      <c r="H30" s="269"/>
      <c r="I30" s="269" t="str">
        <f t="shared" si="0"/>
        <v/>
      </c>
      <c r="J30" s="270"/>
      <c r="K30" s="270"/>
      <c r="L30" s="269">
        <f t="shared" si="1"/>
        <v>0</v>
      </c>
      <c r="M30" s="272"/>
      <c r="N30" s="285" t="e">
        <f t="shared" si="5"/>
        <v>#VALUE!</v>
      </c>
      <c r="O30" s="16" t="str">
        <f t="shared" si="6"/>
        <v/>
      </c>
      <c r="P30" s="31" t="str">
        <f t="shared" si="2"/>
        <v/>
      </c>
      <c r="Q30" s="286" t="str">
        <f t="shared" si="3"/>
        <v/>
      </c>
      <c r="R30" s="111"/>
    </row>
    <row r="31" spans="1:18" s="112" customFormat="1" ht="24.95" customHeight="1" x14ac:dyDescent="0.25">
      <c r="A31" s="244" t="s">
        <v>135</v>
      </c>
      <c r="B31" s="160"/>
      <c r="C31" s="130" t="s">
        <v>7</v>
      </c>
      <c r="D31" s="265"/>
      <c r="E31" s="265"/>
      <c r="F31" s="266"/>
      <c r="G31" s="269" t="str">
        <f t="shared" si="4"/>
        <v/>
      </c>
      <c r="H31" s="269"/>
      <c r="I31" s="269" t="str">
        <f t="shared" si="0"/>
        <v/>
      </c>
      <c r="J31" s="270"/>
      <c r="K31" s="270"/>
      <c r="L31" s="269">
        <f t="shared" si="1"/>
        <v>0</v>
      </c>
      <c r="M31" s="272"/>
      <c r="N31" s="285" t="e">
        <f t="shared" si="5"/>
        <v>#VALUE!</v>
      </c>
      <c r="O31" s="16" t="str">
        <f t="shared" si="6"/>
        <v/>
      </c>
      <c r="P31" s="31" t="str">
        <f t="shared" si="2"/>
        <v/>
      </c>
      <c r="Q31" s="286" t="str">
        <f t="shared" si="3"/>
        <v/>
      </c>
      <c r="R31" s="111"/>
    </row>
    <row r="32" spans="1:18" s="112" customFormat="1" ht="24.95" customHeight="1" x14ac:dyDescent="0.25">
      <c r="A32" s="244" t="s">
        <v>136</v>
      </c>
      <c r="B32" s="160"/>
      <c r="C32" s="130" t="s">
        <v>7</v>
      </c>
      <c r="D32" s="265"/>
      <c r="E32" s="265"/>
      <c r="F32" s="266"/>
      <c r="G32" s="269" t="str">
        <f t="shared" si="4"/>
        <v/>
      </c>
      <c r="H32" s="269"/>
      <c r="I32" s="269" t="str">
        <f t="shared" si="0"/>
        <v/>
      </c>
      <c r="J32" s="270"/>
      <c r="K32" s="270"/>
      <c r="L32" s="269">
        <f t="shared" si="1"/>
        <v>0</v>
      </c>
      <c r="M32" s="272"/>
      <c r="N32" s="285" t="e">
        <f t="shared" si="5"/>
        <v>#VALUE!</v>
      </c>
      <c r="O32" s="16" t="str">
        <f t="shared" si="6"/>
        <v/>
      </c>
      <c r="P32" s="31" t="str">
        <f t="shared" si="2"/>
        <v/>
      </c>
      <c r="Q32" s="286" t="str">
        <f t="shared" si="3"/>
        <v/>
      </c>
      <c r="R32" s="111"/>
    </row>
    <row r="33" spans="1:19" s="112" customFormat="1" ht="24.95" customHeight="1" x14ac:dyDescent="0.25">
      <c r="A33" s="244" t="s">
        <v>137</v>
      </c>
      <c r="B33" s="160"/>
      <c r="C33" s="130" t="s">
        <v>7</v>
      </c>
      <c r="D33" s="265"/>
      <c r="E33" s="265"/>
      <c r="F33" s="266"/>
      <c r="G33" s="269" t="str">
        <f t="shared" si="4"/>
        <v/>
      </c>
      <c r="H33" s="269"/>
      <c r="I33" s="269" t="str">
        <f t="shared" si="0"/>
        <v/>
      </c>
      <c r="J33" s="270"/>
      <c r="K33" s="270"/>
      <c r="L33" s="269">
        <f t="shared" si="1"/>
        <v>0</v>
      </c>
      <c r="M33" s="272"/>
      <c r="N33" s="285" t="e">
        <f t="shared" si="5"/>
        <v>#VALUE!</v>
      </c>
      <c r="O33" s="16" t="str">
        <f t="shared" si="6"/>
        <v/>
      </c>
      <c r="P33" s="31" t="str">
        <f t="shared" si="2"/>
        <v/>
      </c>
      <c r="Q33" s="286" t="str">
        <f t="shared" si="3"/>
        <v/>
      </c>
      <c r="R33" s="111"/>
    </row>
    <row r="34" spans="1:19" s="112" customFormat="1" ht="24.95" customHeight="1" x14ac:dyDescent="0.25">
      <c r="A34" s="244" t="s">
        <v>138</v>
      </c>
      <c r="B34" s="160"/>
      <c r="C34" s="130" t="s">
        <v>7</v>
      </c>
      <c r="D34" s="265"/>
      <c r="E34" s="265"/>
      <c r="F34" s="266"/>
      <c r="G34" s="269" t="str">
        <f t="shared" si="4"/>
        <v/>
      </c>
      <c r="H34" s="269"/>
      <c r="I34" s="269" t="str">
        <f t="shared" si="0"/>
        <v/>
      </c>
      <c r="J34" s="270"/>
      <c r="K34" s="270"/>
      <c r="L34" s="269">
        <f t="shared" si="1"/>
        <v>0</v>
      </c>
      <c r="M34" s="272"/>
      <c r="N34" s="285" t="e">
        <f t="shared" si="5"/>
        <v>#VALUE!</v>
      </c>
      <c r="O34" s="16" t="str">
        <f t="shared" si="6"/>
        <v/>
      </c>
      <c r="P34" s="31" t="str">
        <f t="shared" si="2"/>
        <v/>
      </c>
      <c r="Q34" s="286" t="str">
        <f t="shared" si="3"/>
        <v/>
      </c>
      <c r="R34" s="111"/>
    </row>
    <row r="35" spans="1:19" s="112" customFormat="1" ht="24.95" customHeight="1" x14ac:dyDescent="0.25">
      <c r="A35" s="244" t="s">
        <v>139</v>
      </c>
      <c r="B35" s="160"/>
      <c r="C35" s="130" t="s">
        <v>7</v>
      </c>
      <c r="D35" s="265"/>
      <c r="E35" s="265"/>
      <c r="F35" s="266"/>
      <c r="G35" s="269" t="str">
        <f t="shared" si="4"/>
        <v/>
      </c>
      <c r="H35" s="269"/>
      <c r="I35" s="269" t="str">
        <f t="shared" si="0"/>
        <v/>
      </c>
      <c r="J35" s="270"/>
      <c r="K35" s="270"/>
      <c r="L35" s="269">
        <f t="shared" si="1"/>
        <v>0</v>
      </c>
      <c r="M35" s="272"/>
      <c r="N35" s="285" t="e">
        <f t="shared" si="5"/>
        <v>#VALUE!</v>
      </c>
      <c r="O35" s="16" t="str">
        <f t="shared" si="6"/>
        <v/>
      </c>
      <c r="P35" s="31" t="str">
        <f t="shared" si="2"/>
        <v/>
      </c>
      <c r="Q35" s="286" t="str">
        <f t="shared" si="3"/>
        <v/>
      </c>
      <c r="R35" s="111"/>
    </row>
    <row r="36" spans="1:19" s="112" customFormat="1" ht="24.95" customHeight="1" x14ac:dyDescent="0.25">
      <c r="A36" s="244" t="s">
        <v>140</v>
      </c>
      <c r="B36" s="160"/>
      <c r="C36" s="130" t="s">
        <v>7</v>
      </c>
      <c r="D36" s="265"/>
      <c r="E36" s="265"/>
      <c r="F36" s="266"/>
      <c r="G36" s="269" t="str">
        <f t="shared" si="4"/>
        <v/>
      </c>
      <c r="H36" s="269"/>
      <c r="I36" s="269" t="str">
        <f t="shared" si="0"/>
        <v/>
      </c>
      <c r="J36" s="270"/>
      <c r="K36" s="270"/>
      <c r="L36" s="269">
        <f t="shared" si="1"/>
        <v>0</v>
      </c>
      <c r="M36" s="272"/>
      <c r="N36" s="285" t="e">
        <f t="shared" si="5"/>
        <v>#VALUE!</v>
      </c>
      <c r="O36" s="16" t="str">
        <f t="shared" si="6"/>
        <v/>
      </c>
      <c r="P36" s="31" t="str">
        <f t="shared" si="2"/>
        <v/>
      </c>
      <c r="Q36" s="286" t="str">
        <f t="shared" si="3"/>
        <v/>
      </c>
      <c r="R36" s="111"/>
    </row>
    <row r="37" spans="1:19" s="112" customFormat="1" ht="24.95" customHeight="1" x14ac:dyDescent="0.25">
      <c r="A37" s="244" t="s">
        <v>141</v>
      </c>
      <c r="B37" s="160"/>
      <c r="C37" s="130" t="s">
        <v>7</v>
      </c>
      <c r="D37" s="265"/>
      <c r="E37" s="265"/>
      <c r="F37" s="266"/>
      <c r="G37" s="269" t="str">
        <f t="shared" si="4"/>
        <v/>
      </c>
      <c r="H37" s="269"/>
      <c r="I37" s="269" t="str">
        <f t="shared" si="0"/>
        <v/>
      </c>
      <c r="J37" s="270"/>
      <c r="K37" s="270"/>
      <c r="L37" s="269">
        <f t="shared" si="1"/>
        <v>0</v>
      </c>
      <c r="M37" s="272"/>
      <c r="N37" s="285" t="e">
        <f t="shared" si="5"/>
        <v>#VALUE!</v>
      </c>
      <c r="O37" s="16" t="str">
        <f t="shared" si="6"/>
        <v/>
      </c>
      <c r="P37" s="31" t="str">
        <f t="shared" si="2"/>
        <v/>
      </c>
      <c r="Q37" s="286" t="str">
        <f t="shared" si="3"/>
        <v/>
      </c>
      <c r="R37" s="111"/>
    </row>
    <row r="38" spans="1:19" s="112" customFormat="1" ht="24.95" customHeight="1" x14ac:dyDescent="0.25">
      <c r="A38" s="244" t="s">
        <v>142</v>
      </c>
      <c r="B38" s="160"/>
      <c r="C38" s="130" t="s">
        <v>7</v>
      </c>
      <c r="D38" s="265"/>
      <c r="E38" s="265"/>
      <c r="F38" s="266"/>
      <c r="G38" s="269" t="str">
        <f t="shared" si="4"/>
        <v/>
      </c>
      <c r="H38" s="269"/>
      <c r="I38" s="269" t="str">
        <f t="shared" si="0"/>
        <v/>
      </c>
      <c r="J38" s="270"/>
      <c r="K38" s="270"/>
      <c r="L38" s="269">
        <f t="shared" si="1"/>
        <v>0</v>
      </c>
      <c r="M38" s="272"/>
      <c r="N38" s="285" t="e">
        <f t="shared" si="5"/>
        <v>#VALUE!</v>
      </c>
      <c r="O38" s="16" t="str">
        <f t="shared" si="6"/>
        <v/>
      </c>
      <c r="P38" s="31" t="str">
        <f t="shared" si="2"/>
        <v/>
      </c>
      <c r="Q38" s="286" t="str">
        <f t="shared" si="3"/>
        <v/>
      </c>
      <c r="R38" s="111"/>
    </row>
    <row r="39" spans="1:19" s="112" customFormat="1" ht="24.95" customHeight="1" x14ac:dyDescent="0.25">
      <c r="A39" s="244" t="s">
        <v>143</v>
      </c>
      <c r="B39" s="160"/>
      <c r="C39" s="130" t="s">
        <v>7</v>
      </c>
      <c r="D39" s="265"/>
      <c r="E39" s="265"/>
      <c r="F39" s="266"/>
      <c r="G39" s="269" t="str">
        <f t="shared" si="4"/>
        <v/>
      </c>
      <c r="H39" s="269"/>
      <c r="I39" s="269" t="str">
        <f t="shared" si="0"/>
        <v/>
      </c>
      <c r="J39" s="270"/>
      <c r="K39" s="270"/>
      <c r="L39" s="269">
        <f t="shared" si="1"/>
        <v>0</v>
      </c>
      <c r="M39" s="272"/>
      <c r="N39" s="285" t="e">
        <f t="shared" si="5"/>
        <v>#VALUE!</v>
      </c>
      <c r="O39" s="16" t="str">
        <f t="shared" si="6"/>
        <v/>
      </c>
      <c r="P39" s="31" t="str">
        <f t="shared" si="2"/>
        <v/>
      </c>
      <c r="Q39" s="286" t="str">
        <f t="shared" si="3"/>
        <v/>
      </c>
      <c r="R39" s="111"/>
    </row>
    <row r="40" spans="1:19" s="112" customFormat="1" ht="24.95" customHeight="1" x14ac:dyDescent="0.25">
      <c r="A40" s="244" t="s">
        <v>144</v>
      </c>
      <c r="B40" s="160"/>
      <c r="C40" s="130" t="s">
        <v>7</v>
      </c>
      <c r="D40" s="265"/>
      <c r="E40" s="265"/>
      <c r="F40" s="266"/>
      <c r="G40" s="269" t="str">
        <f t="shared" si="4"/>
        <v/>
      </c>
      <c r="H40" s="269"/>
      <c r="I40" s="269" t="str">
        <f t="shared" si="0"/>
        <v/>
      </c>
      <c r="J40" s="270"/>
      <c r="K40" s="270"/>
      <c r="L40" s="269">
        <f t="shared" si="1"/>
        <v>0</v>
      </c>
      <c r="M40" s="272"/>
      <c r="N40" s="285" t="e">
        <f t="shared" si="5"/>
        <v>#VALUE!</v>
      </c>
      <c r="O40" s="16" t="str">
        <f t="shared" si="6"/>
        <v/>
      </c>
      <c r="P40" s="31" t="str">
        <f t="shared" si="2"/>
        <v/>
      </c>
      <c r="Q40" s="286" t="str">
        <f t="shared" si="3"/>
        <v/>
      </c>
      <c r="R40" s="111"/>
    </row>
    <row r="41" spans="1:19" s="112" customFormat="1" ht="24.95" customHeight="1" x14ac:dyDescent="0.25">
      <c r="A41" s="244" t="s">
        <v>145</v>
      </c>
      <c r="B41" s="160"/>
      <c r="C41" s="130" t="s">
        <v>7</v>
      </c>
      <c r="D41" s="265"/>
      <c r="E41" s="265"/>
      <c r="F41" s="266"/>
      <c r="G41" s="269" t="str">
        <f t="shared" si="4"/>
        <v/>
      </c>
      <c r="H41" s="269"/>
      <c r="I41" s="269" t="str">
        <f t="shared" si="0"/>
        <v/>
      </c>
      <c r="J41" s="270"/>
      <c r="K41" s="270"/>
      <c r="L41" s="269">
        <f t="shared" si="1"/>
        <v>0</v>
      </c>
      <c r="M41" s="272"/>
      <c r="N41" s="285" t="e">
        <f t="shared" si="5"/>
        <v>#VALUE!</v>
      </c>
      <c r="O41" s="16" t="str">
        <f t="shared" si="6"/>
        <v/>
      </c>
      <c r="P41" s="31" t="str">
        <f t="shared" si="2"/>
        <v/>
      </c>
      <c r="Q41" s="286" t="str">
        <f t="shared" si="3"/>
        <v/>
      </c>
      <c r="R41" s="111"/>
    </row>
    <row r="42" spans="1:19" s="112" customFormat="1" ht="24.95" customHeight="1" x14ac:dyDescent="0.25">
      <c r="A42" s="244" t="s">
        <v>146</v>
      </c>
      <c r="B42" s="160"/>
      <c r="C42" s="130" t="s">
        <v>7</v>
      </c>
      <c r="D42" s="265"/>
      <c r="E42" s="265"/>
      <c r="F42" s="266"/>
      <c r="G42" s="269" t="str">
        <f t="shared" si="4"/>
        <v/>
      </c>
      <c r="H42" s="269"/>
      <c r="I42" s="269" t="str">
        <f t="shared" si="0"/>
        <v/>
      </c>
      <c r="J42" s="270"/>
      <c r="K42" s="270"/>
      <c r="L42" s="269">
        <f t="shared" si="1"/>
        <v>0</v>
      </c>
      <c r="M42" s="272"/>
      <c r="N42" s="285" t="e">
        <f t="shared" si="5"/>
        <v>#VALUE!</v>
      </c>
      <c r="O42" s="16" t="str">
        <f t="shared" si="6"/>
        <v/>
      </c>
      <c r="P42" s="31" t="str">
        <f t="shared" si="2"/>
        <v/>
      </c>
      <c r="Q42" s="286" t="str">
        <f t="shared" si="3"/>
        <v/>
      </c>
      <c r="R42" s="111"/>
    </row>
    <row r="43" spans="1:19" s="112" customFormat="1" ht="24.95" customHeight="1" x14ac:dyDescent="0.25">
      <c r="A43" s="244" t="s">
        <v>147</v>
      </c>
      <c r="B43" s="160"/>
      <c r="C43" s="130" t="s">
        <v>7</v>
      </c>
      <c r="D43" s="265"/>
      <c r="E43" s="265"/>
      <c r="F43" s="266"/>
      <c r="G43" s="269" t="str">
        <f t="shared" si="4"/>
        <v/>
      </c>
      <c r="H43" s="269"/>
      <c r="I43" s="269" t="str">
        <f t="shared" si="0"/>
        <v/>
      </c>
      <c r="J43" s="270"/>
      <c r="K43" s="270"/>
      <c r="L43" s="269">
        <f t="shared" si="1"/>
        <v>0</v>
      </c>
      <c r="M43" s="272"/>
      <c r="N43" s="285" t="e">
        <f t="shared" si="5"/>
        <v>#VALUE!</v>
      </c>
      <c r="O43" s="16" t="str">
        <f t="shared" si="6"/>
        <v/>
      </c>
      <c r="P43" s="31" t="str">
        <f t="shared" si="2"/>
        <v/>
      </c>
      <c r="Q43" s="286" t="str">
        <f t="shared" si="3"/>
        <v/>
      </c>
      <c r="R43" s="111"/>
    </row>
    <row r="44" spans="1:19" s="112" customFormat="1" ht="24.95" customHeight="1" x14ac:dyDescent="0.25">
      <c r="A44" s="244" t="s">
        <v>148</v>
      </c>
      <c r="B44" s="160"/>
      <c r="C44" s="130" t="s">
        <v>7</v>
      </c>
      <c r="D44" s="265"/>
      <c r="E44" s="265"/>
      <c r="F44" s="266"/>
      <c r="G44" s="269" t="str">
        <f t="shared" si="4"/>
        <v/>
      </c>
      <c r="H44" s="269"/>
      <c r="I44" s="269" t="str">
        <f t="shared" si="0"/>
        <v/>
      </c>
      <c r="J44" s="270"/>
      <c r="K44" s="270"/>
      <c r="L44" s="269">
        <f t="shared" si="1"/>
        <v>0</v>
      </c>
      <c r="M44" s="272"/>
      <c r="N44" s="285" t="e">
        <f t="shared" si="5"/>
        <v>#VALUE!</v>
      </c>
      <c r="O44" s="16" t="str">
        <f t="shared" si="6"/>
        <v/>
      </c>
      <c r="P44" s="31" t="str">
        <f t="shared" si="2"/>
        <v/>
      </c>
      <c r="Q44" s="286" t="str">
        <f t="shared" si="3"/>
        <v/>
      </c>
      <c r="R44" s="111"/>
    </row>
    <row r="45" spans="1:19" s="112" customFormat="1" ht="24.95" customHeight="1" thickBot="1" x14ac:dyDescent="0.3">
      <c r="A45" s="244" t="s">
        <v>149</v>
      </c>
      <c r="B45" s="175"/>
      <c r="C45" s="174" t="s">
        <v>7</v>
      </c>
      <c r="D45" s="267"/>
      <c r="E45" s="267"/>
      <c r="F45" s="268"/>
      <c r="G45" s="273" t="str">
        <f t="shared" si="4"/>
        <v/>
      </c>
      <c r="H45" s="273"/>
      <c r="I45" s="273" t="str">
        <f t="shared" si="0"/>
        <v/>
      </c>
      <c r="J45" s="274"/>
      <c r="K45" s="274"/>
      <c r="L45" s="273">
        <f t="shared" si="1"/>
        <v>0</v>
      </c>
      <c r="M45" s="275"/>
      <c r="N45" s="287" t="e">
        <f t="shared" si="5"/>
        <v>#VALUE!</v>
      </c>
      <c r="O45" s="288" t="str">
        <f t="shared" si="6"/>
        <v/>
      </c>
      <c r="P45" s="289" t="str">
        <f t="shared" si="2"/>
        <v/>
      </c>
      <c r="Q45" s="290" t="str">
        <f t="shared" si="3"/>
        <v/>
      </c>
      <c r="R45" s="111"/>
    </row>
    <row r="46" spans="1:19" s="112" customFormat="1" ht="24.95" customHeight="1" thickBot="1" x14ac:dyDescent="0.3">
      <c r="A46" s="283"/>
      <c r="B46" s="14"/>
      <c r="C46" s="211"/>
      <c r="D46" s="1"/>
      <c r="E46" s="15"/>
      <c r="F46" s="15"/>
      <c r="G46" s="15"/>
      <c r="H46" s="8"/>
      <c r="I46" s="8"/>
      <c r="J46" s="8"/>
      <c r="K46" s="8"/>
      <c r="L46" s="8"/>
      <c r="M46" s="8"/>
      <c r="N46" s="8"/>
      <c r="O46" s="9"/>
      <c r="P46" s="9"/>
      <c r="Q46" s="8"/>
      <c r="R46" s="8"/>
      <c r="S46" s="111"/>
    </row>
    <row r="47" spans="1:19" s="112" customFormat="1" ht="24.95" customHeight="1" thickBot="1" x14ac:dyDescent="0.3">
      <c r="A47" s="283"/>
      <c r="B47" s="341" t="s">
        <v>39</v>
      </c>
      <c r="C47" s="342"/>
      <c r="D47" s="342"/>
      <c r="E47" s="343"/>
      <c r="F47" s="238"/>
      <c r="G47" s="294" t="s">
        <v>41</v>
      </c>
      <c r="H47" s="295"/>
      <c r="I47" s="38"/>
      <c r="J47" s="8"/>
      <c r="K47" s="8"/>
      <c r="L47" s="8"/>
      <c r="M47" s="8"/>
      <c r="N47" s="9"/>
      <c r="O47" s="9"/>
      <c r="P47" s="8"/>
      <c r="Q47" s="8"/>
      <c r="R47" s="111"/>
    </row>
    <row r="48" spans="1:19" s="114" customFormat="1" ht="39" customHeight="1" x14ac:dyDescent="0.25">
      <c r="A48" s="283"/>
      <c r="B48" s="246" t="s">
        <v>61</v>
      </c>
      <c r="C48" s="251" t="s">
        <v>3</v>
      </c>
      <c r="D48" s="248" t="s">
        <v>69</v>
      </c>
      <c r="E48" s="248" t="s">
        <v>58</v>
      </c>
      <c r="F48" s="248" t="s">
        <v>131</v>
      </c>
      <c r="G48" s="248" t="s">
        <v>4</v>
      </c>
      <c r="H48" s="248" t="s">
        <v>5</v>
      </c>
      <c r="I48" s="250" t="s">
        <v>6</v>
      </c>
      <c r="J48" s="157"/>
      <c r="K48" s="8"/>
      <c r="L48" s="8"/>
      <c r="M48" s="8"/>
      <c r="N48" s="9"/>
      <c r="O48" s="9"/>
      <c r="P48" s="8"/>
      <c r="Q48" s="8"/>
      <c r="R48" s="113"/>
    </row>
    <row r="49" spans="1:26" s="114" customFormat="1" ht="24.95" customHeight="1" x14ac:dyDescent="0.25">
      <c r="A49" s="244" t="s">
        <v>132</v>
      </c>
      <c r="B49" s="160"/>
      <c r="C49" s="210" t="s">
        <v>0</v>
      </c>
      <c r="D49" s="265"/>
      <c r="E49" s="265"/>
      <c r="F49" s="266"/>
      <c r="G49" s="276"/>
      <c r="H49" s="276"/>
      <c r="I49" s="277"/>
      <c r="J49" s="158"/>
      <c r="K49" s="115"/>
      <c r="L49" s="115"/>
      <c r="M49" s="115"/>
      <c r="N49" s="115"/>
      <c r="O49" s="115"/>
      <c r="P49" s="115"/>
      <c r="Q49" s="115"/>
      <c r="R49" s="116"/>
      <c r="S49" s="117"/>
      <c r="T49" s="117"/>
      <c r="U49" s="117"/>
      <c r="V49" s="117"/>
      <c r="W49" s="117"/>
      <c r="X49" s="117"/>
      <c r="Y49" s="117"/>
      <c r="Z49" s="117"/>
    </row>
    <row r="50" spans="1:26" s="119" customFormat="1" ht="24.95" customHeight="1" x14ac:dyDescent="0.25">
      <c r="A50" s="244" t="s">
        <v>133</v>
      </c>
      <c r="B50" s="160"/>
      <c r="C50" s="210" t="s">
        <v>0</v>
      </c>
      <c r="D50" s="265"/>
      <c r="E50" s="265"/>
      <c r="F50" s="266"/>
      <c r="G50" s="276"/>
      <c r="H50" s="276"/>
      <c r="I50" s="277"/>
      <c r="J50" s="158"/>
      <c r="K50" s="115"/>
      <c r="L50" s="115"/>
      <c r="M50" s="115"/>
      <c r="N50" s="115"/>
      <c r="O50" s="115"/>
      <c r="P50" s="115"/>
      <c r="Q50" s="115"/>
      <c r="R50" s="118"/>
      <c r="S50" s="118"/>
      <c r="T50" s="118"/>
      <c r="U50" s="118"/>
      <c r="V50" s="118"/>
      <c r="W50" s="118"/>
      <c r="X50" s="118"/>
      <c r="Y50" s="118"/>
      <c r="Z50" s="118"/>
    </row>
    <row r="51" spans="1:26" s="119" customFormat="1" ht="24.95" customHeight="1" x14ac:dyDescent="0.25">
      <c r="A51" s="244" t="s">
        <v>134</v>
      </c>
      <c r="B51" s="160"/>
      <c r="C51" s="210" t="s">
        <v>0</v>
      </c>
      <c r="D51" s="265"/>
      <c r="E51" s="265"/>
      <c r="F51" s="266"/>
      <c r="G51" s="276"/>
      <c r="H51" s="276"/>
      <c r="I51" s="277"/>
      <c r="J51" s="158"/>
      <c r="K51" s="115"/>
      <c r="L51" s="115"/>
      <c r="M51" s="115"/>
      <c r="N51" s="115"/>
      <c r="O51" s="115"/>
      <c r="P51" s="115"/>
      <c r="Q51" s="115"/>
      <c r="R51" s="118"/>
      <c r="S51" s="118"/>
      <c r="T51" s="118"/>
      <c r="U51" s="118"/>
      <c r="V51" s="118"/>
      <c r="W51" s="118"/>
      <c r="X51" s="118"/>
      <c r="Y51" s="118"/>
      <c r="Z51" s="118"/>
    </row>
    <row r="52" spans="1:26" s="119" customFormat="1" ht="24.95" customHeight="1" x14ac:dyDescent="0.25">
      <c r="A52" s="244" t="s">
        <v>135</v>
      </c>
      <c r="B52" s="160"/>
      <c r="C52" s="210" t="s">
        <v>0</v>
      </c>
      <c r="D52" s="265"/>
      <c r="E52" s="265"/>
      <c r="F52" s="266"/>
      <c r="G52" s="276"/>
      <c r="H52" s="276"/>
      <c r="I52" s="277"/>
      <c r="J52" s="158"/>
      <c r="K52" s="115"/>
      <c r="L52" s="115"/>
      <c r="M52" s="115"/>
      <c r="N52" s="115"/>
      <c r="O52" s="115"/>
      <c r="P52" s="115"/>
      <c r="Q52" s="115"/>
      <c r="R52" s="118"/>
      <c r="S52" s="118"/>
      <c r="T52" s="118"/>
      <c r="U52" s="118"/>
      <c r="V52" s="118"/>
      <c r="W52" s="118"/>
      <c r="X52" s="118"/>
      <c r="Y52" s="118"/>
      <c r="Z52" s="118"/>
    </row>
    <row r="53" spans="1:26" s="119" customFormat="1" ht="24.95" customHeight="1" x14ac:dyDescent="0.25">
      <c r="A53" s="244" t="s">
        <v>136</v>
      </c>
      <c r="B53" s="160"/>
      <c r="C53" s="210" t="s">
        <v>0</v>
      </c>
      <c r="D53" s="265"/>
      <c r="E53" s="265"/>
      <c r="F53" s="266"/>
      <c r="G53" s="276"/>
      <c r="H53" s="276"/>
      <c r="I53" s="277"/>
      <c r="J53" s="158"/>
      <c r="K53" s="115"/>
      <c r="L53" s="115"/>
      <c r="M53" s="115"/>
      <c r="N53" s="115"/>
      <c r="O53" s="115"/>
      <c r="P53" s="115"/>
      <c r="Q53" s="115"/>
      <c r="R53" s="118"/>
      <c r="S53" s="118"/>
      <c r="T53" s="118"/>
      <c r="U53" s="118"/>
      <c r="V53" s="118"/>
      <c r="W53" s="118"/>
      <c r="X53" s="118"/>
      <c r="Y53" s="118"/>
      <c r="Z53" s="118"/>
    </row>
    <row r="54" spans="1:26" s="119" customFormat="1" ht="24.95" customHeight="1" x14ac:dyDescent="0.25">
      <c r="A54" s="244" t="s">
        <v>137</v>
      </c>
      <c r="B54" s="160"/>
      <c r="C54" s="210" t="s">
        <v>0</v>
      </c>
      <c r="D54" s="265"/>
      <c r="E54" s="265"/>
      <c r="F54" s="266"/>
      <c r="G54" s="276"/>
      <c r="H54" s="276"/>
      <c r="I54" s="277"/>
      <c r="J54" s="158"/>
      <c r="K54" s="115"/>
      <c r="L54" s="115"/>
      <c r="M54" s="115"/>
      <c r="N54" s="115"/>
      <c r="O54" s="115"/>
      <c r="P54" s="115"/>
      <c r="Q54" s="115"/>
      <c r="R54" s="118"/>
      <c r="S54" s="118"/>
      <c r="T54" s="118"/>
      <c r="U54" s="118"/>
      <c r="V54" s="118"/>
      <c r="W54" s="118"/>
      <c r="X54" s="118"/>
      <c r="Y54" s="118"/>
      <c r="Z54" s="118"/>
    </row>
    <row r="55" spans="1:26" s="119" customFormat="1" ht="24.95" customHeight="1" x14ac:dyDescent="0.25">
      <c r="A55" s="244" t="s">
        <v>138</v>
      </c>
      <c r="B55" s="160"/>
      <c r="C55" s="210" t="s">
        <v>0</v>
      </c>
      <c r="D55" s="265"/>
      <c r="E55" s="265"/>
      <c r="F55" s="266"/>
      <c r="G55" s="276"/>
      <c r="H55" s="276"/>
      <c r="I55" s="277"/>
      <c r="J55" s="158"/>
      <c r="K55" s="115"/>
      <c r="L55" s="115"/>
      <c r="M55" s="115"/>
      <c r="N55" s="115"/>
      <c r="O55" s="115"/>
      <c r="P55" s="115"/>
      <c r="Q55" s="115"/>
      <c r="R55" s="118"/>
      <c r="S55" s="118"/>
      <c r="T55" s="118"/>
      <c r="U55" s="118"/>
      <c r="V55" s="118"/>
      <c r="W55" s="118"/>
      <c r="X55" s="118"/>
      <c r="Y55" s="118"/>
      <c r="Z55" s="118"/>
    </row>
    <row r="56" spans="1:26" s="119" customFormat="1" ht="24.95" customHeight="1" x14ac:dyDescent="0.25">
      <c r="A56" s="244" t="s">
        <v>139</v>
      </c>
      <c r="B56" s="160"/>
      <c r="C56" s="210" t="s">
        <v>0</v>
      </c>
      <c r="D56" s="265"/>
      <c r="E56" s="265"/>
      <c r="F56" s="266"/>
      <c r="G56" s="276"/>
      <c r="H56" s="276"/>
      <c r="I56" s="277"/>
      <c r="J56" s="158"/>
      <c r="K56" s="115"/>
      <c r="L56" s="115"/>
      <c r="M56" s="115"/>
      <c r="N56" s="115"/>
      <c r="O56" s="115"/>
      <c r="P56" s="115"/>
      <c r="Q56" s="115"/>
      <c r="R56" s="118"/>
      <c r="S56" s="118"/>
      <c r="T56" s="118"/>
      <c r="U56" s="118"/>
      <c r="V56" s="118"/>
      <c r="W56" s="118"/>
      <c r="X56" s="118"/>
      <c r="Y56" s="118"/>
      <c r="Z56" s="118"/>
    </row>
    <row r="57" spans="1:26" s="119" customFormat="1" ht="24.95" customHeight="1" x14ac:dyDescent="0.25">
      <c r="A57" s="244" t="s">
        <v>140</v>
      </c>
      <c r="B57" s="160"/>
      <c r="C57" s="210" t="s">
        <v>0</v>
      </c>
      <c r="D57" s="265"/>
      <c r="E57" s="265"/>
      <c r="F57" s="266"/>
      <c r="G57" s="276"/>
      <c r="H57" s="276"/>
      <c r="I57" s="277"/>
      <c r="J57" s="158"/>
      <c r="K57" s="115"/>
      <c r="L57" s="115"/>
      <c r="M57" s="115"/>
      <c r="N57" s="115"/>
      <c r="O57" s="115"/>
      <c r="P57" s="115"/>
      <c r="Q57" s="115"/>
      <c r="R57" s="118"/>
      <c r="S57" s="118"/>
      <c r="T57" s="118"/>
      <c r="U57" s="118"/>
      <c r="V57" s="118"/>
      <c r="W57" s="118"/>
      <c r="X57" s="118"/>
      <c r="Y57" s="118"/>
      <c r="Z57" s="118"/>
    </row>
    <row r="58" spans="1:26" s="119" customFormat="1" ht="24.95" customHeight="1" x14ac:dyDescent="0.25">
      <c r="A58" s="244" t="s">
        <v>141</v>
      </c>
      <c r="B58" s="160"/>
      <c r="C58" s="210" t="s">
        <v>0</v>
      </c>
      <c r="D58" s="265"/>
      <c r="E58" s="265"/>
      <c r="F58" s="266"/>
      <c r="G58" s="276"/>
      <c r="H58" s="276"/>
      <c r="I58" s="278"/>
      <c r="J58" s="158"/>
      <c r="K58" s="115"/>
      <c r="L58" s="115"/>
      <c r="M58" s="115"/>
      <c r="N58" s="115"/>
      <c r="O58" s="115"/>
      <c r="P58" s="115"/>
      <c r="Q58" s="115"/>
      <c r="R58" s="118"/>
      <c r="S58" s="118"/>
      <c r="T58" s="118"/>
      <c r="U58" s="118"/>
      <c r="V58" s="118"/>
      <c r="W58" s="118"/>
      <c r="X58" s="118"/>
      <c r="Y58" s="118"/>
      <c r="Z58" s="118"/>
    </row>
    <row r="59" spans="1:26" s="119" customFormat="1" ht="24.95" customHeight="1" x14ac:dyDescent="0.25">
      <c r="A59" s="244" t="s">
        <v>142</v>
      </c>
      <c r="B59" s="160"/>
      <c r="C59" s="210" t="s">
        <v>0</v>
      </c>
      <c r="D59" s="265"/>
      <c r="E59" s="265"/>
      <c r="F59" s="266"/>
      <c r="G59" s="276"/>
      <c r="H59" s="276"/>
      <c r="I59" s="278"/>
      <c r="J59" s="158"/>
      <c r="K59" s="115"/>
      <c r="L59" s="115"/>
      <c r="M59" s="115"/>
      <c r="N59" s="115"/>
      <c r="O59" s="115"/>
      <c r="P59" s="115"/>
      <c r="Q59" s="115"/>
      <c r="R59" s="118"/>
      <c r="S59" s="118"/>
      <c r="T59" s="118"/>
      <c r="U59" s="118"/>
      <c r="V59" s="118"/>
      <c r="W59" s="118"/>
      <c r="X59" s="118"/>
      <c r="Y59" s="118"/>
      <c r="Z59" s="118"/>
    </row>
    <row r="60" spans="1:26" s="119" customFormat="1" ht="24.95" customHeight="1" x14ac:dyDescent="0.25">
      <c r="A60" s="244" t="s">
        <v>143</v>
      </c>
      <c r="B60" s="160"/>
      <c r="C60" s="210" t="s">
        <v>0</v>
      </c>
      <c r="D60" s="265"/>
      <c r="E60" s="265"/>
      <c r="F60" s="266"/>
      <c r="G60" s="276"/>
      <c r="H60" s="276"/>
      <c r="I60" s="278"/>
      <c r="J60" s="115"/>
      <c r="K60" s="115"/>
      <c r="L60" s="115"/>
      <c r="M60" s="115"/>
      <c r="N60" s="115"/>
      <c r="O60" s="115"/>
      <c r="P60" s="115"/>
      <c r="Q60" s="115"/>
      <c r="R60" s="118"/>
      <c r="S60" s="118"/>
      <c r="T60" s="118"/>
      <c r="U60" s="118"/>
      <c r="V60" s="118"/>
      <c r="W60" s="118"/>
      <c r="X60" s="118"/>
      <c r="Y60" s="118"/>
      <c r="Z60" s="118"/>
    </row>
    <row r="61" spans="1:26" s="119" customFormat="1" ht="24.95" customHeight="1" x14ac:dyDescent="0.25">
      <c r="A61" s="244" t="s">
        <v>144</v>
      </c>
      <c r="B61" s="160"/>
      <c r="C61" s="210" t="s">
        <v>0</v>
      </c>
      <c r="D61" s="265"/>
      <c r="E61" s="265"/>
      <c r="F61" s="266"/>
      <c r="G61" s="276"/>
      <c r="H61" s="276"/>
      <c r="I61" s="278"/>
      <c r="J61" s="115"/>
      <c r="K61" s="115"/>
      <c r="L61" s="115"/>
      <c r="M61" s="115"/>
      <c r="N61" s="115"/>
      <c r="O61" s="115"/>
      <c r="P61" s="115"/>
      <c r="Q61" s="115"/>
      <c r="R61" s="118"/>
      <c r="S61" s="118"/>
      <c r="T61" s="118"/>
      <c r="U61" s="118"/>
      <c r="V61" s="118"/>
      <c r="W61" s="118"/>
      <c r="X61" s="118"/>
      <c r="Y61" s="118"/>
      <c r="Z61" s="118"/>
    </row>
    <row r="62" spans="1:26" s="119" customFormat="1" ht="24.95" customHeight="1" x14ac:dyDescent="0.25">
      <c r="A62" s="244" t="s">
        <v>145</v>
      </c>
      <c r="B62" s="160"/>
      <c r="C62" s="210" t="s">
        <v>7</v>
      </c>
      <c r="D62" s="265"/>
      <c r="E62" s="265"/>
      <c r="F62" s="266"/>
      <c r="G62" s="276"/>
      <c r="H62" s="276"/>
      <c r="I62" s="278"/>
      <c r="J62" s="115"/>
      <c r="K62" s="115"/>
      <c r="L62" s="115"/>
      <c r="M62" s="115"/>
      <c r="N62" s="115"/>
      <c r="O62" s="115"/>
      <c r="P62" s="115"/>
      <c r="Q62" s="115"/>
      <c r="R62" s="118"/>
      <c r="S62" s="118"/>
      <c r="T62" s="118"/>
      <c r="U62" s="118"/>
      <c r="V62" s="118"/>
      <c r="W62" s="118"/>
      <c r="X62" s="118"/>
      <c r="Y62" s="118"/>
      <c r="Z62" s="118"/>
    </row>
    <row r="63" spans="1:26" s="119" customFormat="1" ht="24.95" customHeight="1" x14ac:dyDescent="0.25">
      <c r="A63" s="244" t="s">
        <v>146</v>
      </c>
      <c r="B63" s="160"/>
      <c r="C63" s="210" t="s">
        <v>7</v>
      </c>
      <c r="D63" s="265"/>
      <c r="E63" s="265"/>
      <c r="F63" s="266"/>
      <c r="G63" s="276"/>
      <c r="H63" s="276"/>
      <c r="I63" s="278"/>
      <c r="J63" s="115"/>
      <c r="K63" s="115"/>
      <c r="L63" s="115"/>
      <c r="M63" s="115"/>
      <c r="N63" s="115"/>
      <c r="O63" s="115"/>
      <c r="P63" s="115"/>
      <c r="Q63" s="115"/>
      <c r="R63" s="118"/>
      <c r="S63" s="118"/>
      <c r="T63" s="118"/>
      <c r="U63" s="118"/>
      <c r="V63" s="118"/>
      <c r="W63" s="118"/>
      <c r="X63" s="118"/>
      <c r="Y63" s="118"/>
      <c r="Z63" s="118"/>
    </row>
    <row r="64" spans="1:26" s="119" customFormat="1" ht="24.95" customHeight="1" x14ac:dyDescent="0.25">
      <c r="A64" s="244" t="s">
        <v>147</v>
      </c>
      <c r="B64" s="160"/>
      <c r="C64" s="210" t="s">
        <v>7</v>
      </c>
      <c r="D64" s="265"/>
      <c r="E64" s="265"/>
      <c r="F64" s="266"/>
      <c r="G64" s="276"/>
      <c r="H64" s="276"/>
      <c r="I64" s="278"/>
      <c r="J64" s="115"/>
      <c r="K64" s="115"/>
      <c r="L64" s="115"/>
      <c r="M64" s="115"/>
      <c r="N64" s="115"/>
      <c r="O64" s="115"/>
      <c r="P64" s="115"/>
      <c r="Q64" s="115"/>
      <c r="R64" s="118"/>
      <c r="S64" s="118"/>
      <c r="T64" s="118"/>
      <c r="U64" s="118"/>
      <c r="V64" s="118"/>
      <c r="W64" s="118"/>
      <c r="X64" s="118"/>
      <c r="Y64" s="118"/>
      <c r="Z64" s="118"/>
    </row>
    <row r="65" spans="1:26" s="119" customFormat="1" ht="24.95" customHeight="1" x14ac:dyDescent="0.25">
      <c r="A65" s="244" t="s">
        <v>148</v>
      </c>
      <c r="B65" s="160"/>
      <c r="C65" s="210" t="s">
        <v>7</v>
      </c>
      <c r="D65" s="265"/>
      <c r="E65" s="265"/>
      <c r="F65" s="266"/>
      <c r="G65" s="276"/>
      <c r="H65" s="276"/>
      <c r="I65" s="279"/>
      <c r="J65" s="115"/>
      <c r="K65" s="115"/>
      <c r="L65" s="115"/>
      <c r="M65" s="115"/>
      <c r="N65" s="115"/>
      <c r="O65" s="115"/>
      <c r="P65" s="115"/>
      <c r="Q65" s="115"/>
      <c r="R65" s="118"/>
      <c r="S65" s="118"/>
      <c r="T65" s="118"/>
      <c r="U65" s="118"/>
      <c r="V65" s="118"/>
      <c r="W65" s="118"/>
      <c r="X65" s="118"/>
      <c r="Y65" s="118"/>
      <c r="Z65" s="118"/>
    </row>
    <row r="66" spans="1:26" s="119" customFormat="1" ht="24.95" customHeight="1" thickBot="1" x14ac:dyDescent="0.3">
      <c r="A66" s="244" t="s">
        <v>149</v>
      </c>
      <c r="B66" s="175"/>
      <c r="C66" s="217" t="s">
        <v>7</v>
      </c>
      <c r="D66" s="267"/>
      <c r="E66" s="267"/>
      <c r="F66" s="268"/>
      <c r="G66" s="280"/>
      <c r="H66" s="280"/>
      <c r="I66" s="281"/>
      <c r="J66" s="115"/>
      <c r="K66" s="115"/>
      <c r="L66" s="115"/>
      <c r="M66" s="115"/>
      <c r="N66" s="115"/>
      <c r="O66" s="115"/>
      <c r="P66" s="115"/>
      <c r="Q66" s="115"/>
      <c r="R66" s="118"/>
      <c r="S66" s="118"/>
      <c r="T66" s="118"/>
      <c r="U66" s="118"/>
      <c r="V66" s="118"/>
      <c r="W66" s="118"/>
      <c r="X66" s="118"/>
      <c r="Y66" s="118"/>
      <c r="Z66" s="118"/>
    </row>
    <row r="67" spans="1:26" s="119" customFormat="1" ht="24.95" hidden="1" customHeight="1" x14ac:dyDescent="0.25">
      <c r="B67" s="32"/>
      <c r="C67" s="215" t="s">
        <v>47</v>
      </c>
      <c r="D67" s="35"/>
      <c r="E67" s="35"/>
      <c r="F67" s="35"/>
      <c r="G67" s="36"/>
      <c r="H67" s="36"/>
      <c r="I67" s="39"/>
      <c r="J67" s="115"/>
      <c r="K67" s="115"/>
      <c r="L67" s="115"/>
      <c r="M67" s="115"/>
      <c r="N67" s="115"/>
      <c r="O67" s="115"/>
      <c r="P67" s="115"/>
      <c r="Q67" s="115"/>
      <c r="R67" s="118"/>
      <c r="S67" s="118"/>
      <c r="T67" s="118"/>
      <c r="U67" s="118"/>
      <c r="V67" s="118"/>
      <c r="W67" s="118"/>
      <c r="X67" s="118"/>
      <c r="Y67" s="118"/>
      <c r="Z67" s="118"/>
    </row>
    <row r="68" spans="1:26" s="119" customFormat="1" ht="24.95" hidden="1" customHeight="1" x14ac:dyDescent="0.25">
      <c r="B68" s="33"/>
      <c r="C68" s="12" t="s">
        <v>47</v>
      </c>
      <c r="D68" s="10"/>
      <c r="E68" s="10"/>
      <c r="F68" s="10"/>
      <c r="G68" s="17"/>
      <c r="H68" s="17"/>
      <c r="I68" s="40"/>
      <c r="J68" s="115"/>
      <c r="K68" s="115"/>
      <c r="L68" s="115"/>
      <c r="M68" s="115"/>
      <c r="N68" s="115"/>
      <c r="O68" s="115"/>
      <c r="P68" s="115"/>
      <c r="Q68" s="115"/>
      <c r="R68" s="118"/>
      <c r="S68" s="118"/>
      <c r="T68" s="118"/>
      <c r="U68" s="118"/>
      <c r="V68" s="118"/>
      <c r="W68" s="118"/>
      <c r="X68" s="118"/>
      <c r="Y68" s="118"/>
      <c r="Z68" s="118"/>
    </row>
    <row r="69" spans="1:26" s="119" customFormat="1" ht="24.95" hidden="1" customHeight="1" x14ac:dyDescent="0.25">
      <c r="B69" s="33"/>
      <c r="C69" s="12" t="s">
        <v>47</v>
      </c>
      <c r="D69" s="10"/>
      <c r="E69" s="10"/>
      <c r="F69" s="10"/>
      <c r="G69" s="17"/>
      <c r="H69" s="17"/>
      <c r="I69" s="40"/>
      <c r="J69" s="115"/>
      <c r="K69" s="115"/>
      <c r="L69" s="115"/>
      <c r="M69" s="115"/>
      <c r="N69" s="115"/>
      <c r="O69" s="115"/>
      <c r="P69" s="115"/>
      <c r="Q69" s="115"/>
      <c r="R69" s="118"/>
      <c r="S69" s="118"/>
      <c r="T69" s="118"/>
      <c r="U69" s="118"/>
      <c r="V69" s="118"/>
      <c r="W69" s="118"/>
      <c r="X69" s="118"/>
      <c r="Y69" s="118"/>
      <c r="Z69" s="118"/>
    </row>
    <row r="70" spans="1:26" s="119" customFormat="1" ht="24.95" hidden="1" customHeight="1" x14ac:dyDescent="0.25">
      <c r="B70" s="33"/>
      <c r="C70" s="12" t="s">
        <v>47</v>
      </c>
      <c r="D70" s="10"/>
      <c r="E70" s="10"/>
      <c r="F70" s="10"/>
      <c r="G70" s="17"/>
      <c r="H70" s="17"/>
      <c r="I70" s="40"/>
      <c r="J70" s="115"/>
      <c r="K70" s="115"/>
      <c r="L70" s="115"/>
      <c r="M70" s="115"/>
      <c r="N70" s="115"/>
      <c r="O70" s="115"/>
      <c r="P70" s="115"/>
      <c r="Q70" s="115"/>
      <c r="R70" s="118"/>
      <c r="S70" s="118"/>
      <c r="T70" s="118"/>
      <c r="U70" s="118"/>
      <c r="V70" s="118"/>
      <c r="W70" s="118"/>
      <c r="X70" s="118"/>
      <c r="Y70" s="118"/>
      <c r="Z70" s="118"/>
    </row>
    <row r="71" spans="1:26" s="119" customFormat="1" ht="24.95" hidden="1" customHeight="1" x14ac:dyDescent="0.25">
      <c r="B71" s="33"/>
      <c r="C71" s="12" t="s">
        <v>47</v>
      </c>
      <c r="D71" s="10"/>
      <c r="E71" s="10"/>
      <c r="F71" s="10"/>
      <c r="G71" s="17"/>
      <c r="H71" s="17"/>
      <c r="I71" s="40"/>
      <c r="J71" s="115"/>
      <c r="K71" s="115"/>
      <c r="L71" s="115"/>
      <c r="M71" s="115"/>
      <c r="N71" s="115"/>
      <c r="O71" s="115"/>
      <c r="P71" s="115"/>
      <c r="Q71" s="115"/>
      <c r="R71" s="118"/>
      <c r="S71" s="118"/>
      <c r="T71" s="118"/>
      <c r="U71" s="118"/>
      <c r="V71" s="118"/>
      <c r="W71" s="118"/>
      <c r="X71" s="118"/>
      <c r="Y71" s="118"/>
      <c r="Z71" s="118"/>
    </row>
    <row r="72" spans="1:26" s="119" customFormat="1" ht="24.95" hidden="1" customHeight="1" x14ac:dyDescent="0.25">
      <c r="B72" s="33"/>
      <c r="C72" s="12" t="s">
        <v>47</v>
      </c>
      <c r="D72" s="10"/>
      <c r="E72" s="10"/>
      <c r="F72" s="10"/>
      <c r="G72" s="17"/>
      <c r="H72" s="17"/>
      <c r="I72" s="40"/>
      <c r="J72" s="115"/>
      <c r="K72" s="115"/>
      <c r="L72" s="115"/>
      <c r="M72" s="115"/>
      <c r="N72" s="115"/>
      <c r="O72" s="115"/>
      <c r="P72" s="115"/>
      <c r="Q72" s="115"/>
      <c r="R72" s="118"/>
      <c r="S72" s="118"/>
      <c r="T72" s="118"/>
      <c r="U72" s="118"/>
      <c r="V72" s="118"/>
      <c r="W72" s="118"/>
      <c r="X72" s="118"/>
      <c r="Y72" s="118"/>
      <c r="Z72" s="118"/>
    </row>
    <row r="73" spans="1:26" s="119" customFormat="1" ht="24.95" hidden="1" customHeight="1" x14ac:dyDescent="0.25">
      <c r="B73" s="33"/>
      <c r="C73" s="12" t="s">
        <v>47</v>
      </c>
      <c r="D73" s="10"/>
      <c r="E73" s="10"/>
      <c r="F73" s="10"/>
      <c r="G73" s="17"/>
      <c r="H73" s="17"/>
      <c r="I73" s="40"/>
      <c r="J73" s="115"/>
      <c r="K73" s="115"/>
      <c r="L73" s="115"/>
      <c r="M73" s="115"/>
      <c r="N73" s="115"/>
      <c r="O73" s="115"/>
      <c r="P73" s="115"/>
      <c r="Q73" s="115"/>
      <c r="R73" s="118"/>
      <c r="S73" s="118"/>
      <c r="T73" s="118"/>
      <c r="U73" s="118"/>
      <c r="V73" s="118"/>
      <c r="W73" s="118"/>
      <c r="X73" s="118"/>
      <c r="Y73" s="118"/>
      <c r="Z73" s="118"/>
    </row>
    <row r="74" spans="1:26" s="119" customFormat="1" ht="24.95" hidden="1" customHeight="1" thickBot="1" x14ac:dyDescent="0.3">
      <c r="B74" s="34"/>
      <c r="C74" s="214" t="s">
        <v>47</v>
      </c>
      <c r="D74" s="245"/>
      <c r="E74" s="245"/>
      <c r="F74" s="245"/>
      <c r="G74" s="261"/>
      <c r="H74" s="37"/>
      <c r="I74" s="41"/>
      <c r="J74" s="115"/>
      <c r="K74" s="115"/>
      <c r="L74" s="115"/>
      <c r="M74" s="115"/>
      <c r="N74" s="115"/>
      <c r="O74" s="115"/>
      <c r="P74" s="118"/>
      <c r="Q74" s="118"/>
      <c r="R74" s="118"/>
      <c r="S74" s="118"/>
      <c r="T74" s="118"/>
      <c r="U74" s="118"/>
      <c r="V74" s="118"/>
      <c r="W74" s="118"/>
      <c r="X74" s="118"/>
    </row>
    <row r="75" spans="1:26" s="119" customFormat="1" ht="24.95" customHeight="1" x14ac:dyDescent="0.25">
      <c r="B75" s="14"/>
      <c r="C75" s="211"/>
      <c r="D75" s="296" t="s">
        <v>42</v>
      </c>
      <c r="E75" s="297"/>
      <c r="F75" s="253"/>
      <c r="G75" s="262">
        <f>SUMIF(C28:C45,"Gebouwen en gronden",G28:G45)</f>
        <v>0</v>
      </c>
      <c r="H75" s="260"/>
      <c r="I75" s="20">
        <f>SUMIF(C28:C45,"Gebouwen en gronden",I28:I45)</f>
        <v>0</v>
      </c>
      <c r="J75" s="115"/>
      <c r="K75" s="115"/>
      <c r="L75" s="115"/>
      <c r="M75" s="115"/>
      <c r="N75" s="115"/>
      <c r="O75" s="115"/>
      <c r="P75" s="118"/>
      <c r="Q75" s="118"/>
      <c r="R75" s="118"/>
      <c r="S75" s="118"/>
      <c r="T75" s="118"/>
      <c r="U75" s="118"/>
      <c r="V75" s="118"/>
      <c r="W75" s="118"/>
      <c r="X75" s="118"/>
    </row>
    <row r="76" spans="1:26" s="119" customFormat="1" ht="24.95" customHeight="1" x14ac:dyDescent="0.25">
      <c r="B76" s="14"/>
      <c r="C76" s="211"/>
      <c r="D76" s="296" t="s">
        <v>43</v>
      </c>
      <c r="E76" s="297"/>
      <c r="F76" s="253"/>
      <c r="G76" s="262">
        <f>SUMIF(C28:C45,"Apparatuur en uitrusting",G28:G45)</f>
        <v>0</v>
      </c>
      <c r="H76" s="22"/>
      <c r="I76" s="23">
        <f>SUMIF(C28:C45,"apparatuur en uitrusting",I28:I45)</f>
        <v>0</v>
      </c>
      <c r="J76" s="115"/>
      <c r="K76" s="115"/>
      <c r="L76" s="115"/>
      <c r="M76" s="115"/>
      <c r="N76" s="115"/>
      <c r="O76" s="115"/>
      <c r="P76" s="118"/>
      <c r="Q76" s="118"/>
      <c r="R76" s="118"/>
      <c r="S76" s="118"/>
      <c r="T76" s="118"/>
      <c r="U76" s="118"/>
      <c r="V76" s="118"/>
      <c r="W76" s="118"/>
      <c r="X76" s="118"/>
    </row>
    <row r="77" spans="1:26" s="119" customFormat="1" ht="24.95" customHeight="1" x14ac:dyDescent="0.25">
      <c r="B77" s="14"/>
      <c r="C77" s="211"/>
      <c r="D77" s="296" t="s">
        <v>45</v>
      </c>
      <c r="E77" s="297"/>
      <c r="F77" s="253"/>
      <c r="G77" s="262">
        <f>SUMIF(C49:C66,"Personeelskosten",G49:G66)</f>
        <v>0</v>
      </c>
      <c r="H77" s="18">
        <f>SUMIF(C49:C66,"personeelskosten",H49:H66)</f>
        <v>0</v>
      </c>
      <c r="I77" s="23"/>
      <c r="J77" s="115"/>
      <c r="K77" s="115"/>
      <c r="L77" s="115"/>
      <c r="M77" s="115"/>
      <c r="N77" s="115"/>
      <c r="O77" s="115"/>
      <c r="P77" s="118"/>
      <c r="Q77" s="118"/>
      <c r="R77" s="118"/>
      <c r="S77" s="118"/>
      <c r="T77" s="118"/>
      <c r="U77" s="118"/>
      <c r="V77" s="118"/>
      <c r="W77" s="118"/>
      <c r="X77" s="118"/>
    </row>
    <row r="78" spans="1:26" s="119" customFormat="1" ht="24.95" customHeight="1" x14ac:dyDescent="0.25">
      <c r="B78" s="14"/>
      <c r="C78" s="211"/>
      <c r="D78" s="296" t="s">
        <v>44</v>
      </c>
      <c r="E78" s="297"/>
      <c r="F78" s="253"/>
      <c r="G78" s="262">
        <f>SUMIF(C49:C66,"Contractonderzoek",G49:G66)</f>
        <v>0</v>
      </c>
      <c r="H78" s="21">
        <f>SUMIF(C49:C66,"contractonderzoek",H49:H66)</f>
        <v>0</v>
      </c>
      <c r="I78" s="25"/>
      <c r="J78" s="115"/>
      <c r="K78" s="115"/>
      <c r="L78" s="115"/>
      <c r="M78" s="115"/>
      <c r="N78" s="115"/>
      <c r="O78" s="115"/>
      <c r="P78" s="118"/>
      <c r="Q78" s="118"/>
      <c r="R78" s="118"/>
      <c r="S78" s="118"/>
      <c r="T78" s="118"/>
      <c r="U78" s="118"/>
      <c r="V78" s="118"/>
      <c r="W78" s="118"/>
      <c r="X78" s="118"/>
    </row>
    <row r="79" spans="1:26" s="119" customFormat="1" ht="24.95" customHeight="1" x14ac:dyDescent="0.25">
      <c r="B79" s="14"/>
      <c r="C79" s="211"/>
      <c r="D79" s="296" t="s">
        <v>46</v>
      </c>
      <c r="E79" s="297"/>
      <c r="F79" s="253"/>
      <c r="G79" s="262">
        <f>SUMIF(C49:C66,"Algemene kosten",G49:G66)</f>
        <v>0</v>
      </c>
      <c r="H79" s="27">
        <f>SUMIF(C49:C66,"Algemene kosten",H49:H66)</f>
        <v>0</v>
      </c>
      <c r="I79" s="25"/>
      <c r="J79" s="115"/>
      <c r="K79" s="115"/>
      <c r="L79" s="115"/>
      <c r="M79" s="115"/>
      <c r="N79" s="115"/>
      <c r="O79" s="115"/>
      <c r="P79" s="118"/>
      <c r="Q79" s="118"/>
      <c r="R79" s="118"/>
      <c r="S79" s="118"/>
      <c r="T79" s="118"/>
      <c r="U79" s="118"/>
      <c r="V79" s="118"/>
      <c r="W79" s="118"/>
      <c r="X79" s="118"/>
    </row>
    <row r="80" spans="1:26" s="165" customFormat="1" ht="24.95" customHeight="1" x14ac:dyDescent="0.25">
      <c r="A80" s="242"/>
      <c r="B80" s="162"/>
      <c r="C80" s="162"/>
      <c r="D80" s="348" t="s">
        <v>119</v>
      </c>
      <c r="E80" s="348"/>
      <c r="F80" s="236"/>
      <c r="G80" s="163">
        <f>SUM(G75:G79)</f>
        <v>0</v>
      </c>
      <c r="H80" s="163">
        <f>SUM(H77:H79)</f>
        <v>0</v>
      </c>
      <c r="I80" s="28">
        <f>SUM(I75:I76)</f>
        <v>0</v>
      </c>
      <c r="J80" s="164"/>
    </row>
    <row r="81" spans="1:13" s="165" customFormat="1" ht="24.95" customHeight="1" x14ac:dyDescent="0.25">
      <c r="A81" s="242"/>
      <c r="B81" s="162"/>
      <c r="C81" s="162"/>
      <c r="D81" s="349" t="s">
        <v>120</v>
      </c>
      <c r="E81" s="350"/>
      <c r="F81" s="237"/>
      <c r="G81" s="207">
        <f>SUM(G80:I80)</f>
        <v>0</v>
      </c>
      <c r="H81" s="166"/>
      <c r="I81" s="166"/>
      <c r="J81" s="167"/>
      <c r="K81" s="167"/>
      <c r="L81" s="167"/>
      <c r="M81" s="168"/>
    </row>
    <row r="82" spans="1:13" s="171" customFormat="1" ht="24.95" customHeight="1" x14ac:dyDescent="0.25">
      <c r="A82" s="243"/>
      <c r="B82" s="162"/>
      <c r="C82" s="162"/>
      <c r="D82" s="296" t="s">
        <v>107</v>
      </c>
      <c r="E82" s="297"/>
      <c r="F82" s="253"/>
      <c r="G82" s="262">
        <f>G80*G21</f>
        <v>0</v>
      </c>
      <c r="H82" s="29">
        <f>IF(C16="Onderzoeksorganisatie",H80*H21,0)</f>
        <v>0</v>
      </c>
      <c r="I82" s="29">
        <f>IF(C16="Veehouderijonderneming",I80*I21,0)</f>
        <v>0</v>
      </c>
      <c r="J82" s="169"/>
      <c r="K82" s="169"/>
      <c r="L82" s="169"/>
      <c r="M82" s="170"/>
    </row>
    <row r="83" spans="1:13" s="171" customFormat="1" ht="24.95" customHeight="1" x14ac:dyDescent="0.25">
      <c r="A83" s="243"/>
      <c r="B83" s="162"/>
      <c r="C83" s="162"/>
      <c r="D83" s="296" t="s">
        <v>108</v>
      </c>
      <c r="E83" s="297"/>
      <c r="F83" s="253"/>
      <c r="G83" s="263"/>
      <c r="H83" s="172"/>
      <c r="I83" s="172"/>
      <c r="J83" s="173"/>
    </row>
    <row r="84" spans="1:13" s="171" customFormat="1" ht="24.95" customHeight="1" x14ac:dyDescent="0.25">
      <c r="A84" s="243"/>
      <c r="B84" s="162"/>
      <c r="C84" s="162"/>
      <c r="D84" s="348" t="s">
        <v>109</v>
      </c>
      <c r="E84" s="348"/>
      <c r="F84" s="236"/>
      <c r="G84" s="28">
        <f>SUM(G82:I82)</f>
        <v>0</v>
      </c>
      <c r="H84" s="298" t="str">
        <f>IF(C16="Veehouderijonderneming","Let op! Dit bedrag is niet gecorrigeerd voor het eventueel overschrijden van het maximum bedrag per veehouder","")</f>
        <v/>
      </c>
      <c r="I84" s="299"/>
      <c r="J84" s="299"/>
      <c r="K84" s="299"/>
      <c r="L84" s="299"/>
      <c r="M84" s="300"/>
    </row>
    <row r="85" spans="1:13" ht="21" customHeight="1" x14ac:dyDescent="0.25">
      <c r="A85" s="123"/>
      <c r="B85" s="121"/>
      <c r="C85" s="121"/>
      <c r="D85" s="122"/>
      <c r="E85" s="123"/>
      <c r="F85" s="123"/>
      <c r="G85" s="123"/>
      <c r="H85" s="123"/>
      <c r="I85" s="123"/>
      <c r="J85" s="123"/>
      <c r="K85" s="124"/>
    </row>
    <row r="86" spans="1:13" ht="24.75" customHeight="1" x14ac:dyDescent="0.25">
      <c r="A86" s="123"/>
      <c r="B86" s="133" t="s">
        <v>26</v>
      </c>
      <c r="C86" s="216"/>
      <c r="D86" s="134"/>
      <c r="E86" s="134"/>
      <c r="F86" s="134"/>
      <c r="G86" s="134"/>
      <c r="H86" s="134"/>
      <c r="I86" s="134"/>
      <c r="J86" s="135"/>
      <c r="K86" s="124"/>
    </row>
    <row r="87" spans="1:13" ht="15" customHeight="1" x14ac:dyDescent="0.25">
      <c r="A87" s="123"/>
      <c r="B87" s="303"/>
      <c r="C87" s="304"/>
      <c r="D87" s="304"/>
      <c r="E87" s="304"/>
      <c r="F87" s="304"/>
      <c r="G87" s="304"/>
      <c r="H87" s="304"/>
      <c r="I87" s="304"/>
      <c r="J87" s="305"/>
      <c r="K87" s="124"/>
    </row>
    <row r="88" spans="1:13" ht="15" customHeight="1" x14ac:dyDescent="0.25">
      <c r="A88" s="123"/>
      <c r="B88" s="306"/>
      <c r="C88" s="307"/>
      <c r="D88" s="307"/>
      <c r="E88" s="307"/>
      <c r="F88" s="307"/>
      <c r="G88" s="307"/>
      <c r="H88" s="307"/>
      <c r="I88" s="307"/>
      <c r="J88" s="308"/>
      <c r="K88" s="124"/>
    </row>
    <row r="89" spans="1:13" ht="15" customHeight="1" x14ac:dyDescent="0.25">
      <c r="A89" s="123"/>
      <c r="B89" s="306"/>
      <c r="C89" s="307"/>
      <c r="D89" s="307"/>
      <c r="E89" s="307"/>
      <c r="F89" s="307"/>
      <c r="G89" s="307"/>
      <c r="H89" s="307"/>
      <c r="I89" s="307"/>
      <c r="J89" s="308"/>
      <c r="K89" s="124"/>
    </row>
    <row r="90" spans="1:13" ht="15" customHeight="1" x14ac:dyDescent="0.25">
      <c r="A90" s="123"/>
      <c r="B90" s="306"/>
      <c r="C90" s="307"/>
      <c r="D90" s="307"/>
      <c r="E90" s="307"/>
      <c r="F90" s="307"/>
      <c r="G90" s="307"/>
      <c r="H90" s="307"/>
      <c r="I90" s="307"/>
      <c r="J90" s="308"/>
      <c r="K90" s="124"/>
    </row>
    <row r="91" spans="1:13" ht="15" customHeight="1" x14ac:dyDescent="0.25">
      <c r="A91" s="123"/>
      <c r="B91" s="306"/>
      <c r="C91" s="307"/>
      <c r="D91" s="307"/>
      <c r="E91" s="307"/>
      <c r="F91" s="307"/>
      <c r="G91" s="307"/>
      <c r="H91" s="307"/>
      <c r="I91" s="307"/>
      <c r="J91" s="308"/>
      <c r="K91" s="124"/>
    </row>
    <row r="92" spans="1:13" ht="15" customHeight="1" x14ac:dyDescent="0.25">
      <c r="A92" s="123"/>
      <c r="B92" s="306"/>
      <c r="C92" s="307"/>
      <c r="D92" s="307"/>
      <c r="E92" s="307"/>
      <c r="F92" s="307"/>
      <c r="G92" s="307"/>
      <c r="H92" s="307"/>
      <c r="I92" s="307"/>
      <c r="J92" s="308"/>
      <c r="K92" s="124"/>
    </row>
    <row r="93" spans="1:13" ht="15" customHeight="1" x14ac:dyDescent="0.25">
      <c r="A93" s="123"/>
      <c r="B93" s="306"/>
      <c r="C93" s="307"/>
      <c r="D93" s="307"/>
      <c r="E93" s="307"/>
      <c r="F93" s="307"/>
      <c r="G93" s="307"/>
      <c r="H93" s="307"/>
      <c r="I93" s="307"/>
      <c r="J93" s="308"/>
      <c r="K93" s="124"/>
    </row>
    <row r="94" spans="1:13" ht="15" customHeight="1" x14ac:dyDescent="0.25">
      <c r="A94" s="123"/>
      <c r="B94" s="306"/>
      <c r="C94" s="307"/>
      <c r="D94" s="307"/>
      <c r="E94" s="307"/>
      <c r="F94" s="307"/>
      <c r="G94" s="307"/>
      <c r="H94" s="307"/>
      <c r="I94" s="307"/>
      <c r="J94" s="308"/>
      <c r="K94" s="124"/>
    </row>
    <row r="95" spans="1:13" ht="15" customHeight="1" x14ac:dyDescent="0.25">
      <c r="A95" s="123"/>
      <c r="B95" s="306"/>
      <c r="C95" s="307"/>
      <c r="D95" s="307"/>
      <c r="E95" s="307"/>
      <c r="F95" s="307"/>
      <c r="G95" s="307"/>
      <c r="H95" s="307"/>
      <c r="I95" s="307"/>
      <c r="J95" s="308"/>
      <c r="K95" s="124"/>
    </row>
    <row r="96" spans="1:13" ht="15" customHeight="1" x14ac:dyDescent="0.25">
      <c r="A96" s="123"/>
      <c r="B96" s="309"/>
      <c r="C96" s="310"/>
      <c r="D96" s="310"/>
      <c r="E96" s="310"/>
      <c r="F96" s="310"/>
      <c r="G96" s="310"/>
      <c r="H96" s="310"/>
      <c r="I96" s="310"/>
      <c r="J96" s="311"/>
      <c r="K96" s="124"/>
    </row>
    <row r="97" spans="1:10" x14ac:dyDescent="0.25">
      <c r="A97" s="125"/>
      <c r="B97" s="126"/>
      <c r="C97" s="126"/>
      <c r="D97" s="73"/>
      <c r="E97" s="125"/>
      <c r="F97" s="125"/>
      <c r="G97" s="125"/>
      <c r="H97" s="125"/>
      <c r="I97" s="125"/>
      <c r="J97" s="125"/>
    </row>
  </sheetData>
  <sheetProtection algorithmName="SHA-512" hashValue="fQmbQ6ja9HOU0i5AZstZZpnIvytn07wG1PZrHF6Q8EMLAn7JEAzIuEQw4YDOH3iQBzchPGFYT8VTlSCFHH9p+w==" saltValue="yASFe5rVOdqsFExyc6hNxw==" spinCount="100000" sheet="1"/>
  <mergeCells count="28">
    <mergeCell ref="D83:E83"/>
    <mergeCell ref="D84:E84"/>
    <mergeCell ref="B87:J96"/>
    <mergeCell ref="D77:E77"/>
    <mergeCell ref="D78:E78"/>
    <mergeCell ref="D79:E79"/>
    <mergeCell ref="D80:E80"/>
    <mergeCell ref="D81:E81"/>
    <mergeCell ref="D82:E82"/>
    <mergeCell ref="H84:M84"/>
    <mergeCell ref="P25:P26"/>
    <mergeCell ref="Q25:Q26"/>
    <mergeCell ref="B47:E47"/>
    <mergeCell ref="G47:H47"/>
    <mergeCell ref="D75:E75"/>
    <mergeCell ref="N25:N26"/>
    <mergeCell ref="O25:O26"/>
    <mergeCell ref="D76:E76"/>
    <mergeCell ref="D21:E21"/>
    <mergeCell ref="L23:L24"/>
    <mergeCell ref="B25:I26"/>
    <mergeCell ref="J25:M26"/>
    <mergeCell ref="B13:C13"/>
    <mergeCell ref="B1:C1"/>
    <mergeCell ref="G1:I3"/>
    <mergeCell ref="G4:G7"/>
    <mergeCell ref="H4:H7"/>
    <mergeCell ref="I4:I7"/>
  </mergeCells>
  <conditionalFormatting sqref="J28:K45 M28:M45">
    <cfRule type="expression" dxfId="32" priority="11">
      <formula>$C$16="onderzoeksorganisatie"</formula>
    </cfRule>
  </conditionalFormatting>
  <conditionalFormatting sqref="J28:M45">
    <cfRule type="expression" dxfId="31" priority="9">
      <formula>$C$16="Overige ondernemingen"</formula>
    </cfRule>
    <cfRule type="expression" dxfId="30" priority="10">
      <formula>$C$16="onderzoeksorganisatie"</formula>
    </cfRule>
  </conditionalFormatting>
  <conditionalFormatting sqref="G28:G45">
    <cfRule type="expression" dxfId="29" priority="8">
      <formula>$C$16="Overige ondernemingen"</formula>
    </cfRule>
  </conditionalFormatting>
  <conditionalFormatting sqref="B28:F45">
    <cfRule type="expression" dxfId="28" priority="7">
      <formula>$C$16="Onderzoeksorganisatie"</formula>
    </cfRule>
  </conditionalFormatting>
  <conditionalFormatting sqref="B28:G45">
    <cfRule type="expression" dxfId="27" priority="6">
      <formula>$C$16="Overige ondernemingen"</formula>
    </cfRule>
  </conditionalFormatting>
  <conditionalFormatting sqref="G49:G66">
    <cfRule type="expression" dxfId="26" priority="5">
      <formula>$C$16="onderzoeksorganisatie"</formula>
    </cfRule>
  </conditionalFormatting>
  <conditionalFormatting sqref="E49:E66">
    <cfRule type="expression" dxfId="25" priority="4">
      <formula>$C49="Personeelskosten"</formula>
    </cfRule>
  </conditionalFormatting>
  <conditionalFormatting sqref="H49:H66">
    <cfRule type="expression" dxfId="24" priority="2">
      <formula>$C$16="Overige ondernemingen"</formula>
    </cfRule>
    <cfRule type="expression" dxfId="23" priority="3">
      <formula>$C$16="Veehouderijonderneming"</formula>
    </cfRule>
  </conditionalFormatting>
  <conditionalFormatting sqref="G49:G66">
    <cfRule type="expression" dxfId="22" priority="1">
      <formula>$C$3="Alleen de emissiemetingenfase"</formula>
    </cfRule>
  </conditionalFormatting>
  <dataValidations count="4">
    <dataValidation type="list" allowBlank="1" showInputMessage="1" showErrorMessage="1" sqref="C67:C74" xr:uid="{0D25993D-F185-44A8-9A98-DF79CBC36230}">
      <formula1>"Niet subsidiabele kosten,Gecorrigeerde kosten"</formula1>
    </dataValidation>
    <dataValidation type="custom" allowBlank="1" showInputMessage="1" showErrorMessage="1" sqref="D46" xr:uid="{320E2E89-3DE0-4326-88F5-D022ECE5FEF5}">
      <formula1>"""Niet subsidiabele kosten"""</formula1>
    </dataValidation>
    <dataValidation type="list" allowBlank="1" showInputMessage="1" showErrorMessage="1" sqref="C21" xr:uid="{4E6E75EB-3A50-4F41-8521-936B4F3228BD}">
      <formula1>"[Maak een keuze],BTW-plichtig,BTW-vrijgesteld"</formula1>
    </dataValidation>
    <dataValidation type="list" allowBlank="1" showInputMessage="1" showErrorMessage="1" sqref="C75:C79 C46" xr:uid="{FC6646D3-B8D6-43A0-9390-EFE7E9FF2D3F}">
      <formula1>"[Maak een keuze],Emissiereductie,Dierenwelzijn,Brandveiligheid"</formula1>
    </dataValidation>
  </dataValidations>
  <hyperlinks>
    <hyperlink ref="B17" r:id="rId1" display="Volgens de Mkb-toets is de organisatie van deelnemer 1" xr:uid="{8C59374F-B7AC-470D-AE11-C8349C66FCB2}"/>
  </hyperlinks>
  <pageMargins left="0.25" right="0.25" top="0.75" bottom="0.75" header="0.3" footer="0.3"/>
  <pageSetup paperSize="9" scale="39" fitToHeight="0" orientation="landscape" r:id="rId2"/>
  <drawing r:id="rId3"/>
  <legacyDrawing r:id="rId4"/>
  <extLst>
    <ext xmlns:x14="http://schemas.microsoft.com/office/spreadsheetml/2009/9/main" uri="{CCE6A557-97BC-4b89-ADB6-D9C93CAAB3DF}">
      <x14:dataValidations xmlns:xm="http://schemas.microsoft.com/office/excel/2006/main" count="6">
        <x14:dataValidation type="list" allowBlank="1" showInputMessage="1" showErrorMessage="1" xr:uid="{BBBB483E-5BB1-474E-ACA9-588653B9EBBA}">
          <x14:formula1>
            <xm:f>Keuzelijst!$B$48:$B$50</xm:f>
          </x14:formula1>
          <xm:sqref>C28:C45</xm:sqref>
        </x14:dataValidation>
        <x14:dataValidation type="list" allowBlank="1" showInputMessage="1" showErrorMessage="1" xr:uid="{E9AA5D51-7747-47AA-BD7B-57B2E8AADC03}">
          <x14:formula1>
            <xm:f>Keuzelijst!$B$31:$B$33</xm:f>
          </x14:formula1>
          <xm:sqref>C18</xm:sqref>
        </x14:dataValidation>
        <x14:dataValidation type="list" allowBlank="1" showInputMessage="1" showErrorMessage="1" xr:uid="{15C25D98-E20B-4EE2-9D2E-B3FA8DB4B924}">
          <x14:formula1>
            <xm:f>Keuzelijst!$B$35:$B$37</xm:f>
          </x14:formula1>
          <xm:sqref>C19</xm:sqref>
        </x14:dataValidation>
        <x14:dataValidation type="list" allowBlank="1" showInputMessage="1" showErrorMessage="1" xr:uid="{3D4B20A5-31FF-4020-AB1D-FF0CE3A39943}">
          <x14:formula1>
            <xm:f>Keuzelijst!$B$26:$B$29</xm:f>
          </x14:formula1>
          <xm:sqref>C17</xm:sqref>
        </x14:dataValidation>
        <x14:dataValidation type="list" allowBlank="1" showInputMessage="1" showErrorMessage="1" xr:uid="{64F12138-EDA7-4F6C-8C06-89442C5F6DCA}">
          <x14:formula1>
            <xm:f>Keuzelijst!$B$21:$B$24</xm:f>
          </x14:formula1>
          <xm:sqref>C16</xm:sqref>
        </x14:dataValidation>
        <x14:dataValidation type="list" allowBlank="1" showInputMessage="1" showErrorMessage="1" xr:uid="{A4F06346-4E9B-4B58-AC87-AC64CDD3B4FD}">
          <x14:formula1>
            <xm:f>Keuzelijst!$B$52:$B$55</xm:f>
          </x14:formula1>
          <xm:sqref>C49:C66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90702-D7F8-4492-9AF5-C384211B3483}">
  <sheetPr>
    <pageSetUpPr fitToPage="1"/>
  </sheetPr>
  <dimension ref="A1:Z97"/>
  <sheetViews>
    <sheetView showGridLines="0" zoomScale="90" zoomScaleNormal="90" workbookViewId="0">
      <selection activeCell="C14" sqref="C14"/>
    </sheetView>
  </sheetViews>
  <sheetFormatPr defaultColWidth="8.85546875" defaultRowHeight="12" x14ac:dyDescent="0.25"/>
  <cols>
    <col min="1" max="1" width="4.140625" style="56" customWidth="1"/>
    <col min="2" max="2" width="47.5703125" style="127" customWidth="1"/>
    <col min="3" max="3" width="32.28515625" style="127" customWidth="1"/>
    <col min="4" max="4" width="30.7109375" style="55" customWidth="1"/>
    <col min="5" max="6" width="30.7109375" style="56" customWidth="1"/>
    <col min="7" max="10" width="25.7109375" style="56" customWidth="1"/>
    <col min="11" max="11" width="25.7109375" style="120" customWidth="1"/>
    <col min="12" max="12" width="24.28515625" style="56" hidden="1" customWidth="1"/>
    <col min="13" max="13" width="25.7109375" style="56" customWidth="1"/>
    <col min="14" max="14" width="13.28515625" style="56" hidden="1" customWidth="1"/>
    <col min="15" max="15" width="16.28515625" style="56" hidden="1" customWidth="1"/>
    <col min="16" max="17" width="15.28515625" style="56" hidden="1" customWidth="1"/>
    <col min="18" max="18" width="17.28515625" style="56" customWidth="1"/>
    <col min="19" max="19" width="16.5703125" style="56" customWidth="1"/>
    <col min="20" max="16384" width="8.85546875" style="56"/>
  </cols>
  <sheetData>
    <row r="1" spans="1:14" ht="36" customHeight="1" x14ac:dyDescent="0.25">
      <c r="A1" s="123"/>
      <c r="B1" s="336" t="s">
        <v>1</v>
      </c>
      <c r="C1" s="337"/>
      <c r="D1" s="132"/>
      <c r="F1" s="123"/>
      <c r="G1" s="326" t="s">
        <v>70</v>
      </c>
      <c r="H1" s="327"/>
      <c r="I1" s="328"/>
      <c r="J1" s="57"/>
      <c r="K1" s="56"/>
    </row>
    <row r="2" spans="1:14" ht="24.95" customHeight="1" x14ac:dyDescent="0.25">
      <c r="A2" s="123"/>
      <c r="B2" s="58" t="s">
        <v>59</v>
      </c>
      <c r="C2" s="58" t="str">
        <f>IF('Penvoerder, deelnemer 1'!$C2&gt;0,'Penvoerder, deelnemer 1'!$C2,"")</f>
        <v/>
      </c>
      <c r="D2" s="131"/>
      <c r="E2" s="123"/>
      <c r="F2" s="123"/>
      <c r="G2" s="329"/>
      <c r="H2" s="330"/>
      <c r="I2" s="331"/>
      <c r="J2" s="60"/>
      <c r="K2" s="56"/>
    </row>
    <row r="3" spans="1:14" ht="24.95" customHeight="1" x14ac:dyDescent="0.25">
      <c r="A3" s="123"/>
      <c r="B3" s="58" t="s">
        <v>60</v>
      </c>
      <c r="C3" s="58" t="str">
        <f>IF('Penvoerder, deelnemer 1'!$C3&gt;0,'Penvoerder, deelnemer 1'!$C3,"")</f>
        <v>[Maak een keuze]</v>
      </c>
      <c r="D3" s="149"/>
      <c r="E3" s="123"/>
      <c r="F3" s="123"/>
      <c r="G3" s="332"/>
      <c r="H3" s="333"/>
      <c r="I3" s="334"/>
      <c r="J3" s="60"/>
      <c r="K3" s="56"/>
    </row>
    <row r="4" spans="1:14" ht="24.95" customHeight="1" x14ac:dyDescent="0.25">
      <c r="A4" s="123"/>
      <c r="B4" s="58" t="s">
        <v>22</v>
      </c>
      <c r="C4" s="58" t="str">
        <f>IF('Penvoerder, deelnemer 1'!$C4&gt;0,'Penvoerder, deelnemer 1'!$C4,"")</f>
        <v/>
      </c>
      <c r="D4" s="150"/>
      <c r="E4" s="1"/>
      <c r="F4" s="1"/>
      <c r="G4" s="335" t="str">
        <f>IF(C16="Veehouderijonderneming","Fase 1 (onderzoeks en ontwikkelingsfase)",IF(C16="Overige ondernemingen","Fase 1 (onderzoeks en ontwikkelingsfase)",IF(C16="Onderzoeksorganisatie","Niet van toepassing op deze deelnemersoort",IF(C16="[Maak een keuze]","Afhankelijk van deelnemersoort; Fase 1 (onderzoeks en ontwikkelingsfase) is alleen subsidiabel voor veehouderijen en overige ondernemingen."))))</f>
        <v>Afhankelijk van deelnemersoort; Fase 1 (onderzoeks en ontwikkelingsfase) is alleen subsidiabel voor veehouderijen en overige ondernemingen.</v>
      </c>
      <c r="H4" s="335" t="str">
        <f>IF(C16="Veehouderijonderneming","Niet van toepassing op deze deelnemersoort",IF(C16="Overige ondernemingen","Niet van toepassing op deze deelnemersoort",IF(C16="Onderzoeksorganisatie","Fase 2 (emissiemetingfase)",IF(C16="[Maak een keuze]","Afhankelijk van deelnemersoort; Fase 2 (emissiemetingfase) is alleen subsidiabel voor onderzoeksorganisatie"))))</f>
        <v>Afhankelijk van deelnemersoort; Fase 2 (emissiemetingfase) is alleen subsidiabel voor onderzoeksorganisatie</v>
      </c>
      <c r="I4" s="335" t="str">
        <f>IF(C16="Veehouderijonderneming","Fase 3 (resterende productieve levensduurfase)",IF(C16="Overige ondernemingen","Niet van toepassing op deze deelnemersoort",IF(C16="Onderzoeksorganisatie","Niet van toepassing op deze deelnemersoort",IF(C16="[Maak een keuze]","Afhankelijk van deelnemersoort; Fase 3 (resterende productieve levensduurfase) is alleen subsidiabel voor veehouderijen."))))</f>
        <v>Afhankelijk van deelnemersoort; Fase 3 (resterende productieve levensduurfase) is alleen subsidiabel voor veehouderijen.</v>
      </c>
      <c r="J4" s="60"/>
      <c r="K4" s="56"/>
    </row>
    <row r="5" spans="1:14" ht="24.95" customHeight="1" x14ac:dyDescent="0.25">
      <c r="A5" s="123"/>
      <c r="B5" s="58" t="s">
        <v>16</v>
      </c>
      <c r="C5" s="58" t="str">
        <f>IF('Penvoerder, deelnemer 1'!$C5&gt;0,'Penvoerder, deelnemer 1'!$C5,"")</f>
        <v>[Maak een keuze]</v>
      </c>
      <c r="D5" s="151"/>
      <c r="E5" s="1"/>
      <c r="F5" s="1"/>
      <c r="G5" s="335"/>
      <c r="H5" s="335"/>
      <c r="I5" s="335"/>
      <c r="J5" s="57"/>
      <c r="K5" s="61"/>
      <c r="L5" s="61"/>
      <c r="M5" s="62"/>
      <c r="N5" s="63"/>
    </row>
    <row r="6" spans="1:14" ht="35.25" customHeight="1" x14ac:dyDescent="0.25">
      <c r="A6" s="123"/>
      <c r="B6" s="58" t="s">
        <v>17</v>
      </c>
      <c r="C6" s="58" t="str">
        <f>IF('Penvoerder, deelnemer 1'!$C6&gt;0,'Penvoerder, deelnemer 1'!$C6,"")</f>
        <v/>
      </c>
      <c r="D6" s="152"/>
      <c r="E6" s="1"/>
      <c r="F6" s="1"/>
      <c r="G6" s="335"/>
      <c r="H6" s="335"/>
      <c r="I6" s="335"/>
      <c r="J6" s="57"/>
      <c r="K6" s="64"/>
      <c r="L6" s="64"/>
    </row>
    <row r="7" spans="1:14" ht="24.95" customHeight="1" x14ac:dyDescent="0.25">
      <c r="A7" s="123"/>
      <c r="B7" s="58" t="s">
        <v>25</v>
      </c>
      <c r="C7" s="58" t="str">
        <f>IF('Penvoerder, deelnemer 1'!$C7&gt;0,'Penvoerder, deelnemer 1'!$C7,"")</f>
        <v>[Maak een keuze]</v>
      </c>
      <c r="D7" s="153"/>
      <c r="E7" s="1"/>
      <c r="F7" s="1"/>
      <c r="G7" s="335"/>
      <c r="H7" s="335"/>
      <c r="I7" s="335"/>
      <c r="J7" s="57"/>
      <c r="K7" s="64"/>
      <c r="L7" s="64"/>
    </row>
    <row r="8" spans="1:14" ht="24.95" customHeight="1" x14ac:dyDescent="0.25">
      <c r="A8" s="123"/>
      <c r="B8" s="58" t="s">
        <v>18</v>
      </c>
      <c r="C8" s="208" t="str">
        <f>IF('Penvoerder, deelnemer 1'!$C8&gt;0,'Penvoerder, deelnemer 1'!$C8,"")</f>
        <v/>
      </c>
      <c r="D8" s="153"/>
      <c r="E8" s="1"/>
      <c r="F8" s="1"/>
      <c r="G8" s="65"/>
      <c r="H8" s="65"/>
      <c r="I8" s="65"/>
      <c r="J8" s="154"/>
      <c r="K8" s="64"/>
      <c r="L8" s="64"/>
    </row>
    <row r="9" spans="1:14" ht="24.95" customHeight="1" x14ac:dyDescent="0.25">
      <c r="A9" s="123"/>
      <c r="B9" s="58" t="s">
        <v>56</v>
      </c>
      <c r="C9" s="208" t="str">
        <f>IF('Penvoerder, deelnemer 1'!$C9&gt;0,'Penvoerder, deelnemer 1'!$C9,"")</f>
        <v/>
      </c>
      <c r="D9" s="153"/>
      <c r="E9" s="1"/>
      <c r="F9" s="1"/>
      <c r="G9" s="65"/>
      <c r="H9" s="65"/>
      <c r="I9" s="65"/>
      <c r="J9" s="154"/>
      <c r="K9" s="64"/>
      <c r="L9" s="64"/>
    </row>
    <row r="10" spans="1:14" ht="65.099999999999994" customHeight="1" x14ac:dyDescent="0.25">
      <c r="A10" s="123"/>
      <c r="B10" s="291" t="s">
        <v>161</v>
      </c>
      <c r="C10" s="58" t="str">
        <f>IF('Penvoerder, deelnemer 1'!$C10&gt;0,'Penvoerder, deelnemer 1'!$C10,"")</f>
        <v>[Maak een keuze]</v>
      </c>
      <c r="D10" s="155"/>
      <c r="E10" s="1"/>
      <c r="F10" s="1"/>
      <c r="G10" s="66">
        <v>0.25</v>
      </c>
      <c r="H10" s="67"/>
      <c r="I10" s="67"/>
      <c r="J10" s="154"/>
      <c r="K10" s="64"/>
      <c r="L10" s="64"/>
    </row>
    <row r="11" spans="1:14" ht="65.099999999999994" customHeight="1" x14ac:dyDescent="0.25">
      <c r="A11" s="123"/>
      <c r="B11" s="291" t="s">
        <v>162</v>
      </c>
      <c r="C11" s="58" t="str">
        <f>IF('Penvoerder, deelnemer 1'!$C11&gt;0,'Penvoerder, deelnemer 1'!$C11,"")</f>
        <v>[Maak een keuze]</v>
      </c>
      <c r="D11" s="153"/>
      <c r="E11" s="2"/>
      <c r="F11" s="2"/>
      <c r="G11" s="68" t="str">
        <f>IF(C10="Ja","15%",IF(C11="Ja","15%","0%"))</f>
        <v>0%</v>
      </c>
      <c r="H11" s="69"/>
      <c r="I11" s="69"/>
      <c r="J11" s="154"/>
      <c r="K11" s="70"/>
      <c r="L11" s="70"/>
    </row>
    <row r="12" spans="1:14" ht="12.75" customHeight="1" x14ac:dyDescent="0.25">
      <c r="A12" s="241"/>
      <c r="B12" s="71"/>
      <c r="C12" s="209"/>
      <c r="D12" s="73"/>
      <c r="E12" s="2"/>
      <c r="F12" s="2"/>
      <c r="G12" s="74"/>
      <c r="H12" s="75"/>
      <c r="I12" s="75"/>
      <c r="J12" s="154"/>
      <c r="K12" s="70"/>
      <c r="L12" s="70"/>
    </row>
    <row r="13" spans="1:14" ht="15" customHeight="1" x14ac:dyDescent="0.25">
      <c r="A13" s="123"/>
      <c r="B13" s="338" t="s">
        <v>10</v>
      </c>
      <c r="C13" s="338"/>
      <c r="D13" s="59"/>
      <c r="E13" s="77"/>
      <c r="F13" s="1"/>
      <c r="G13" s="78"/>
      <c r="H13" s="79"/>
      <c r="I13" s="80"/>
      <c r="J13" s="154"/>
      <c r="K13" s="56"/>
    </row>
    <row r="14" spans="1:14" ht="24.95" customHeight="1" x14ac:dyDescent="0.25">
      <c r="A14" s="123"/>
      <c r="B14" s="58" t="s">
        <v>20</v>
      </c>
      <c r="C14" s="13"/>
      <c r="D14" s="81"/>
      <c r="E14" s="82"/>
      <c r="F14" s="1"/>
      <c r="G14" s="83"/>
      <c r="H14" s="84"/>
      <c r="I14" s="84"/>
      <c r="J14" s="154"/>
      <c r="K14" s="56"/>
    </row>
    <row r="15" spans="1:14" ht="24.95" customHeight="1" x14ac:dyDescent="0.25">
      <c r="A15" s="123"/>
      <c r="B15" s="58" t="s">
        <v>21</v>
      </c>
      <c r="C15" s="13"/>
      <c r="D15" s="81"/>
      <c r="E15" s="1"/>
      <c r="F15" s="1"/>
      <c r="G15" s="85"/>
      <c r="H15" s="67"/>
      <c r="I15" s="67"/>
      <c r="J15" s="154"/>
      <c r="K15" s="64"/>
      <c r="L15" s="64"/>
    </row>
    <row r="16" spans="1:14" ht="24.95" customHeight="1" x14ac:dyDescent="0.25">
      <c r="A16" s="123"/>
      <c r="B16" s="58" t="s">
        <v>157</v>
      </c>
      <c r="C16" s="12" t="s">
        <v>0</v>
      </c>
      <c r="D16" s="136"/>
      <c r="E16" s="136"/>
      <c r="F16" s="136"/>
      <c r="G16" s="85"/>
      <c r="H16" s="86" t="str">
        <f>IF(C16="onderzoeksorganisatie","100%","0%")</f>
        <v>0%</v>
      </c>
      <c r="I16" s="87">
        <f>IF(C16="[Maak een keuze]",0,IF(C16="veehouderijonderneming","40%",0))</f>
        <v>0</v>
      </c>
      <c r="J16" s="154"/>
      <c r="K16" s="64"/>
      <c r="L16" s="64"/>
    </row>
    <row r="17" spans="1:18" ht="24.95" customHeight="1" x14ac:dyDescent="0.25">
      <c r="A17" s="123"/>
      <c r="B17" s="88" t="s">
        <v>158</v>
      </c>
      <c r="C17" s="12" t="s">
        <v>0</v>
      </c>
      <c r="D17" s="136"/>
      <c r="E17" s="136"/>
      <c r="F17" s="136"/>
      <c r="G17" s="89">
        <f>IF(C17="[Maak een keuze]",0%,IF(C17="Overig",0,IF(C17="Klein",20%,10%)))</f>
        <v>0</v>
      </c>
      <c r="H17" s="67"/>
      <c r="I17" s="67"/>
      <c r="J17" s="154"/>
      <c r="K17" s="64"/>
      <c r="L17" s="64"/>
    </row>
    <row r="18" spans="1:18" ht="24.95" customHeight="1" x14ac:dyDescent="0.25">
      <c r="A18" s="123"/>
      <c r="B18" s="58" t="str">
        <f>IF(C16="Veehouderijonderneming","Penvoerder, deelnemer 1 is een jonge landbouwer",IF(C16="Overige ondernemingen","Niet van toepassing op deze deelnemersoort",IF(C16="Onderzoeksorganisatie","Niet van toepassing op deze deelnemersoort",IF(C16="[Maak een keuze]","Afhankelijk van deelnemersoort"))))</f>
        <v>Afhankelijk van deelnemersoort</v>
      </c>
      <c r="C18" s="210" t="s">
        <v>0</v>
      </c>
      <c r="D18" s="136"/>
      <c r="E18" s="136"/>
      <c r="F18" s="136"/>
      <c r="G18" s="90"/>
      <c r="H18" s="67"/>
      <c r="I18" s="66">
        <f>IF(C16="overige ondernemingen","0%",IF(C16="Onderzoeksorganisatie","0%",IF(C18="[Maak een keuze]",0,IF(C18="Ja",20%,0))))</f>
        <v>0</v>
      </c>
      <c r="J18" s="154"/>
      <c r="K18" s="64"/>
      <c r="L18" s="64"/>
    </row>
    <row r="19" spans="1:18" ht="39.950000000000003" customHeight="1" x14ac:dyDescent="0.25">
      <c r="A19" s="123"/>
      <c r="B19" s="58" t="str">
        <f>IF(C16="Veehouderijonderneming","Verbetert de investering het natuurlijke milieu, de hygiëneomstandigheden of het dierwelzijn, zonder de productiecapaciteit te vergroten?",IF(C16="Overige ondernemingen","Niet van toepassing op deze deelnemersoort",IF(C16="Onderzoeksorganisatie","Niet van toepassing op deze deelnemersoort",IF(C16="[Maak een keuze]","Afhankelijk van deelnemersoort"))))</f>
        <v>Afhankelijk van deelnemersoort</v>
      </c>
      <c r="C19" s="12" t="s">
        <v>0</v>
      </c>
      <c r="D19" s="81"/>
      <c r="E19" s="1"/>
      <c r="F19" s="1"/>
      <c r="G19" s="91"/>
      <c r="H19" s="69"/>
      <c r="I19" s="68">
        <f>IF(C16="overige ondernemingen","0%",IF(C16="onderzoeksorganisatie","0%",IF(C19="[Maak een keuze]",0,IF(C19="Ja",20%,0))))</f>
        <v>0</v>
      </c>
      <c r="J19" s="154"/>
      <c r="K19" s="64"/>
      <c r="L19" s="64"/>
    </row>
    <row r="20" spans="1:18" ht="16.5" customHeight="1" x14ac:dyDescent="0.25">
      <c r="A20" s="123"/>
      <c r="B20" s="14"/>
      <c r="C20" s="211"/>
      <c r="D20" s="92"/>
      <c r="E20" s="93"/>
      <c r="F20" s="95"/>
      <c r="G20" s="94"/>
      <c r="H20" s="95"/>
      <c r="I20" s="96"/>
      <c r="J20" s="154"/>
      <c r="K20" s="64"/>
      <c r="L20" s="64"/>
    </row>
    <row r="21" spans="1:18" ht="14.1" customHeight="1" x14ac:dyDescent="0.25">
      <c r="A21" s="123"/>
      <c r="B21" s="14"/>
      <c r="C21" s="211"/>
      <c r="D21" s="344" t="s">
        <v>40</v>
      </c>
      <c r="E21" s="345"/>
      <c r="F21" s="239"/>
      <c r="G21" s="97">
        <f>IF(C16="Onderzoeksorganisatie","0%",(G10+G11+G17))</f>
        <v>0.25</v>
      </c>
      <c r="H21" s="98">
        <f>IF(H4="Fase 2 (emissiemetingfase)",100%,0)</f>
        <v>0</v>
      </c>
      <c r="I21" s="97">
        <f>IF(C16="Onderzoeksorganisatie","0%",IF(C16="Overige ondernemingen","0%",IF((I16+I18+I19)&gt;G21,G21,(I16+I18+I19))))</f>
        <v>0</v>
      </c>
      <c r="J21" s="154"/>
      <c r="K21" s="56"/>
    </row>
    <row r="22" spans="1:18" ht="14.1" customHeight="1" thickBot="1" x14ac:dyDescent="0.3">
      <c r="A22" s="241"/>
      <c r="B22" s="71"/>
      <c r="C22" s="71"/>
      <c r="D22" s="99"/>
      <c r="E22" s="100"/>
      <c r="F22" s="100"/>
      <c r="G22" s="100"/>
      <c r="H22" s="101"/>
      <c r="I22" s="101"/>
      <c r="J22" s="156"/>
      <c r="K22" s="76"/>
      <c r="M22" s="102"/>
      <c r="N22" s="102"/>
      <c r="O22" s="102"/>
      <c r="P22" s="102"/>
    </row>
    <row r="23" spans="1:18" ht="14.1" customHeight="1" x14ac:dyDescent="0.25">
      <c r="A23" s="120"/>
      <c r="B23" s="103"/>
      <c r="C23" s="212"/>
      <c r="D23" s="104"/>
      <c r="E23" s="100"/>
      <c r="F23" s="100"/>
      <c r="G23" s="100"/>
      <c r="H23" s="101"/>
      <c r="I23" s="101"/>
      <c r="J23" s="156"/>
      <c r="K23" s="60"/>
      <c r="L23" s="292" t="s">
        <v>37</v>
      </c>
      <c r="M23" s="102"/>
      <c r="N23" s="102"/>
      <c r="O23" s="102"/>
    </row>
    <row r="24" spans="1:18" ht="14.1" customHeight="1" thickBot="1" x14ac:dyDescent="0.3">
      <c r="A24" s="241"/>
      <c r="B24" s="71"/>
      <c r="C24" s="71"/>
      <c r="D24" s="92"/>
      <c r="E24" s="95"/>
      <c r="F24" s="95"/>
      <c r="G24" s="95"/>
      <c r="H24" s="105"/>
      <c r="I24" s="95"/>
      <c r="J24" s="106"/>
      <c r="K24" s="44"/>
      <c r="L24" s="293"/>
      <c r="M24" s="107"/>
      <c r="N24" s="107"/>
      <c r="O24" s="107"/>
    </row>
    <row r="25" spans="1:18" ht="14.1" customHeight="1" x14ac:dyDescent="0.25">
      <c r="A25" s="123"/>
      <c r="B25" s="312" t="s">
        <v>48</v>
      </c>
      <c r="C25" s="313"/>
      <c r="D25" s="313"/>
      <c r="E25" s="313"/>
      <c r="F25" s="313"/>
      <c r="G25" s="313"/>
      <c r="H25" s="313"/>
      <c r="I25" s="314"/>
      <c r="J25" s="320" t="s">
        <v>53</v>
      </c>
      <c r="K25" s="321"/>
      <c r="L25" s="321"/>
      <c r="M25" s="322"/>
      <c r="N25" s="301" t="s">
        <v>37</v>
      </c>
      <c r="O25" s="292" t="s">
        <v>37</v>
      </c>
      <c r="P25" s="292" t="s">
        <v>37</v>
      </c>
      <c r="Q25" s="292" t="s">
        <v>37</v>
      </c>
    </row>
    <row r="26" spans="1:18" ht="14.1" customHeight="1" thickBot="1" x14ac:dyDescent="0.3">
      <c r="A26" s="123"/>
      <c r="B26" s="315"/>
      <c r="C26" s="316"/>
      <c r="D26" s="316"/>
      <c r="E26" s="316"/>
      <c r="F26" s="316"/>
      <c r="G26" s="316"/>
      <c r="H26" s="316"/>
      <c r="I26" s="317"/>
      <c r="J26" s="323"/>
      <c r="K26" s="324"/>
      <c r="L26" s="324"/>
      <c r="M26" s="325"/>
      <c r="N26" s="302"/>
      <c r="O26" s="293"/>
      <c r="P26" s="293"/>
      <c r="Q26" s="293"/>
    </row>
    <row r="27" spans="1:18" ht="45" customHeight="1" x14ac:dyDescent="0.25">
      <c r="A27" s="123"/>
      <c r="B27" s="246" t="s">
        <v>61</v>
      </c>
      <c r="C27" s="247" t="s">
        <v>3</v>
      </c>
      <c r="D27" s="248" t="s">
        <v>57</v>
      </c>
      <c r="E27" s="248" t="s">
        <v>58</v>
      </c>
      <c r="F27" s="248" t="s">
        <v>131</v>
      </c>
      <c r="G27" s="248" t="s">
        <v>4</v>
      </c>
      <c r="H27" s="248" t="s">
        <v>5</v>
      </c>
      <c r="I27" s="248" t="s">
        <v>51</v>
      </c>
      <c r="J27" s="248" t="s">
        <v>13</v>
      </c>
      <c r="K27" s="248" t="s">
        <v>14</v>
      </c>
      <c r="L27" s="249" t="s">
        <v>50</v>
      </c>
      <c r="M27" s="250" t="s">
        <v>49</v>
      </c>
      <c r="N27" s="284" t="s">
        <v>15</v>
      </c>
      <c r="O27" s="248" t="s">
        <v>106</v>
      </c>
      <c r="P27" s="248" t="s">
        <v>4</v>
      </c>
      <c r="Q27" s="250" t="s">
        <v>36</v>
      </c>
      <c r="R27" s="102"/>
    </row>
    <row r="28" spans="1:18" s="112" customFormat="1" ht="24.95" customHeight="1" x14ac:dyDescent="0.25">
      <c r="A28" s="244" t="s">
        <v>132</v>
      </c>
      <c r="B28" s="160"/>
      <c r="C28" s="130" t="s">
        <v>0</v>
      </c>
      <c r="D28" s="265"/>
      <c r="E28" s="265"/>
      <c r="F28" s="266"/>
      <c r="G28" s="269" t="str">
        <f>P28</f>
        <v/>
      </c>
      <c r="H28" s="269"/>
      <c r="I28" s="269" t="str">
        <f t="shared" ref="I28:I45" si="0">Q28</f>
        <v/>
      </c>
      <c r="J28" s="270"/>
      <c r="K28" s="270"/>
      <c r="L28" s="269">
        <f t="shared" ref="L28:L45" si="1">J28-K28</f>
        <v>0</v>
      </c>
      <c r="M28" s="271"/>
      <c r="N28" s="285" t="e">
        <f>($C$9-$C$8)/365.2</f>
        <v>#VALUE!</v>
      </c>
      <c r="O28" s="16" t="str">
        <f>IF(M28=0,"",L28/M28)</f>
        <v/>
      </c>
      <c r="P28" s="31" t="str">
        <f t="shared" ref="P28:P45" si="2">IFERROR((O28*N28),"")</f>
        <v/>
      </c>
      <c r="Q28" s="286" t="str">
        <f t="shared" ref="Q28:Q45" si="3">IFERROR(J28-K28-P28,"")</f>
        <v/>
      </c>
      <c r="R28" s="111"/>
    </row>
    <row r="29" spans="1:18" s="112" customFormat="1" ht="24.95" customHeight="1" x14ac:dyDescent="0.25">
      <c r="A29" s="244" t="s">
        <v>133</v>
      </c>
      <c r="B29" s="160"/>
      <c r="C29" s="130" t="s">
        <v>7</v>
      </c>
      <c r="D29" s="265"/>
      <c r="E29" s="265"/>
      <c r="F29" s="266"/>
      <c r="G29" s="269" t="str">
        <f t="shared" ref="G29:G45" si="4">P29</f>
        <v/>
      </c>
      <c r="H29" s="269"/>
      <c r="I29" s="269" t="str">
        <f t="shared" si="0"/>
        <v/>
      </c>
      <c r="J29" s="270"/>
      <c r="K29" s="270"/>
      <c r="L29" s="269">
        <f t="shared" si="1"/>
        <v>0</v>
      </c>
      <c r="M29" s="272"/>
      <c r="N29" s="285" t="e">
        <f t="shared" ref="N29:N45" si="5">($C$9-$C$8)/365.2</f>
        <v>#VALUE!</v>
      </c>
      <c r="O29" s="16" t="str">
        <f t="shared" ref="O29:O45" si="6">IF(M29=0,"",L29/M29)</f>
        <v/>
      </c>
      <c r="P29" s="31" t="str">
        <f t="shared" si="2"/>
        <v/>
      </c>
      <c r="Q29" s="286" t="str">
        <f t="shared" si="3"/>
        <v/>
      </c>
      <c r="R29" s="111"/>
    </row>
    <row r="30" spans="1:18" s="112" customFormat="1" ht="24.95" customHeight="1" x14ac:dyDescent="0.25">
      <c r="A30" s="244" t="s">
        <v>134</v>
      </c>
      <c r="B30" s="160"/>
      <c r="C30" s="130" t="s">
        <v>7</v>
      </c>
      <c r="D30" s="265"/>
      <c r="E30" s="265"/>
      <c r="F30" s="266"/>
      <c r="G30" s="269" t="str">
        <f t="shared" si="4"/>
        <v/>
      </c>
      <c r="H30" s="269"/>
      <c r="I30" s="269" t="str">
        <f t="shared" si="0"/>
        <v/>
      </c>
      <c r="J30" s="270"/>
      <c r="K30" s="270"/>
      <c r="L30" s="269">
        <f t="shared" si="1"/>
        <v>0</v>
      </c>
      <c r="M30" s="272"/>
      <c r="N30" s="285" t="e">
        <f t="shared" si="5"/>
        <v>#VALUE!</v>
      </c>
      <c r="O30" s="16" t="str">
        <f t="shared" si="6"/>
        <v/>
      </c>
      <c r="P30" s="31" t="str">
        <f t="shared" si="2"/>
        <v/>
      </c>
      <c r="Q30" s="286" t="str">
        <f t="shared" si="3"/>
        <v/>
      </c>
      <c r="R30" s="111"/>
    </row>
    <row r="31" spans="1:18" s="112" customFormat="1" ht="24.95" customHeight="1" x14ac:dyDescent="0.25">
      <c r="A31" s="244" t="s">
        <v>135</v>
      </c>
      <c r="B31" s="160"/>
      <c r="C31" s="130" t="s">
        <v>7</v>
      </c>
      <c r="D31" s="265"/>
      <c r="E31" s="265"/>
      <c r="F31" s="266"/>
      <c r="G31" s="269" t="str">
        <f t="shared" si="4"/>
        <v/>
      </c>
      <c r="H31" s="269"/>
      <c r="I31" s="269" t="str">
        <f t="shared" si="0"/>
        <v/>
      </c>
      <c r="J31" s="270"/>
      <c r="K31" s="270"/>
      <c r="L31" s="269">
        <f t="shared" si="1"/>
        <v>0</v>
      </c>
      <c r="M31" s="272"/>
      <c r="N31" s="285" t="e">
        <f t="shared" si="5"/>
        <v>#VALUE!</v>
      </c>
      <c r="O31" s="16" t="str">
        <f t="shared" si="6"/>
        <v/>
      </c>
      <c r="P31" s="31" t="str">
        <f t="shared" si="2"/>
        <v/>
      </c>
      <c r="Q31" s="286" t="str">
        <f t="shared" si="3"/>
        <v/>
      </c>
      <c r="R31" s="111"/>
    </row>
    <row r="32" spans="1:18" s="112" customFormat="1" ht="24.95" customHeight="1" x14ac:dyDescent="0.25">
      <c r="A32" s="244" t="s">
        <v>136</v>
      </c>
      <c r="B32" s="160"/>
      <c r="C32" s="130" t="s">
        <v>7</v>
      </c>
      <c r="D32" s="265"/>
      <c r="E32" s="265"/>
      <c r="F32" s="266"/>
      <c r="G32" s="269" t="str">
        <f t="shared" si="4"/>
        <v/>
      </c>
      <c r="H32" s="269"/>
      <c r="I32" s="269" t="str">
        <f t="shared" si="0"/>
        <v/>
      </c>
      <c r="J32" s="270"/>
      <c r="K32" s="270"/>
      <c r="L32" s="269">
        <f t="shared" si="1"/>
        <v>0</v>
      </c>
      <c r="M32" s="272"/>
      <c r="N32" s="285" t="e">
        <f t="shared" si="5"/>
        <v>#VALUE!</v>
      </c>
      <c r="O32" s="16" t="str">
        <f t="shared" si="6"/>
        <v/>
      </c>
      <c r="P32" s="31" t="str">
        <f t="shared" si="2"/>
        <v/>
      </c>
      <c r="Q32" s="286" t="str">
        <f t="shared" si="3"/>
        <v/>
      </c>
      <c r="R32" s="111"/>
    </row>
    <row r="33" spans="1:19" s="112" customFormat="1" ht="24.95" customHeight="1" x14ac:dyDescent="0.25">
      <c r="A33" s="244" t="s">
        <v>137</v>
      </c>
      <c r="B33" s="160"/>
      <c r="C33" s="130" t="s">
        <v>7</v>
      </c>
      <c r="D33" s="265"/>
      <c r="E33" s="265"/>
      <c r="F33" s="266"/>
      <c r="G33" s="269" t="str">
        <f t="shared" si="4"/>
        <v/>
      </c>
      <c r="H33" s="269"/>
      <c r="I33" s="269" t="str">
        <f t="shared" si="0"/>
        <v/>
      </c>
      <c r="J33" s="270"/>
      <c r="K33" s="270"/>
      <c r="L33" s="269">
        <f t="shared" si="1"/>
        <v>0</v>
      </c>
      <c r="M33" s="272"/>
      <c r="N33" s="285" t="e">
        <f t="shared" si="5"/>
        <v>#VALUE!</v>
      </c>
      <c r="O33" s="16" t="str">
        <f t="shared" si="6"/>
        <v/>
      </c>
      <c r="P33" s="31" t="str">
        <f t="shared" si="2"/>
        <v/>
      </c>
      <c r="Q33" s="286" t="str">
        <f t="shared" si="3"/>
        <v/>
      </c>
      <c r="R33" s="111"/>
    </row>
    <row r="34" spans="1:19" s="112" customFormat="1" ht="24.95" customHeight="1" x14ac:dyDescent="0.25">
      <c r="A34" s="244" t="s">
        <v>138</v>
      </c>
      <c r="B34" s="160"/>
      <c r="C34" s="130" t="s">
        <v>7</v>
      </c>
      <c r="D34" s="265"/>
      <c r="E34" s="265"/>
      <c r="F34" s="266"/>
      <c r="G34" s="269" t="str">
        <f t="shared" si="4"/>
        <v/>
      </c>
      <c r="H34" s="269"/>
      <c r="I34" s="269" t="str">
        <f t="shared" si="0"/>
        <v/>
      </c>
      <c r="J34" s="270"/>
      <c r="K34" s="270"/>
      <c r="L34" s="269">
        <f t="shared" si="1"/>
        <v>0</v>
      </c>
      <c r="M34" s="272"/>
      <c r="N34" s="285" t="e">
        <f t="shared" si="5"/>
        <v>#VALUE!</v>
      </c>
      <c r="O34" s="16" t="str">
        <f t="shared" si="6"/>
        <v/>
      </c>
      <c r="P34" s="31" t="str">
        <f t="shared" si="2"/>
        <v/>
      </c>
      <c r="Q34" s="286" t="str">
        <f t="shared" si="3"/>
        <v/>
      </c>
      <c r="R34" s="111"/>
    </row>
    <row r="35" spans="1:19" s="112" customFormat="1" ht="24.95" customHeight="1" x14ac:dyDescent="0.25">
      <c r="A35" s="244" t="s">
        <v>139</v>
      </c>
      <c r="B35" s="160"/>
      <c r="C35" s="130" t="s">
        <v>7</v>
      </c>
      <c r="D35" s="265"/>
      <c r="E35" s="265"/>
      <c r="F35" s="266"/>
      <c r="G35" s="269" t="str">
        <f t="shared" si="4"/>
        <v/>
      </c>
      <c r="H35" s="269"/>
      <c r="I35" s="269" t="str">
        <f t="shared" si="0"/>
        <v/>
      </c>
      <c r="J35" s="270"/>
      <c r="K35" s="270"/>
      <c r="L35" s="269">
        <f t="shared" si="1"/>
        <v>0</v>
      </c>
      <c r="M35" s="272"/>
      <c r="N35" s="285" t="e">
        <f t="shared" si="5"/>
        <v>#VALUE!</v>
      </c>
      <c r="O35" s="16" t="str">
        <f t="shared" si="6"/>
        <v/>
      </c>
      <c r="P35" s="31" t="str">
        <f t="shared" si="2"/>
        <v/>
      </c>
      <c r="Q35" s="286" t="str">
        <f t="shared" si="3"/>
        <v/>
      </c>
      <c r="R35" s="111"/>
    </row>
    <row r="36" spans="1:19" s="112" customFormat="1" ht="24.95" customHeight="1" x14ac:dyDescent="0.25">
      <c r="A36" s="244" t="s">
        <v>140</v>
      </c>
      <c r="B36" s="160"/>
      <c r="C36" s="130" t="s">
        <v>7</v>
      </c>
      <c r="D36" s="265"/>
      <c r="E36" s="265"/>
      <c r="F36" s="266"/>
      <c r="G36" s="269" t="str">
        <f t="shared" si="4"/>
        <v/>
      </c>
      <c r="H36" s="269"/>
      <c r="I36" s="269" t="str">
        <f t="shared" si="0"/>
        <v/>
      </c>
      <c r="J36" s="270"/>
      <c r="K36" s="270"/>
      <c r="L36" s="269">
        <f t="shared" si="1"/>
        <v>0</v>
      </c>
      <c r="M36" s="272"/>
      <c r="N36" s="285" t="e">
        <f t="shared" si="5"/>
        <v>#VALUE!</v>
      </c>
      <c r="O36" s="16" t="str">
        <f t="shared" si="6"/>
        <v/>
      </c>
      <c r="P36" s="31" t="str">
        <f t="shared" si="2"/>
        <v/>
      </c>
      <c r="Q36" s="286" t="str">
        <f t="shared" si="3"/>
        <v/>
      </c>
      <c r="R36" s="111"/>
    </row>
    <row r="37" spans="1:19" s="112" customFormat="1" ht="24.95" customHeight="1" x14ac:dyDescent="0.25">
      <c r="A37" s="244" t="s">
        <v>141</v>
      </c>
      <c r="B37" s="160"/>
      <c r="C37" s="130" t="s">
        <v>7</v>
      </c>
      <c r="D37" s="265"/>
      <c r="E37" s="265"/>
      <c r="F37" s="266"/>
      <c r="G37" s="269" t="str">
        <f t="shared" si="4"/>
        <v/>
      </c>
      <c r="H37" s="269"/>
      <c r="I37" s="269" t="str">
        <f t="shared" si="0"/>
        <v/>
      </c>
      <c r="J37" s="270"/>
      <c r="K37" s="270"/>
      <c r="L37" s="269">
        <f t="shared" si="1"/>
        <v>0</v>
      </c>
      <c r="M37" s="272"/>
      <c r="N37" s="285" t="e">
        <f t="shared" si="5"/>
        <v>#VALUE!</v>
      </c>
      <c r="O37" s="16" t="str">
        <f t="shared" si="6"/>
        <v/>
      </c>
      <c r="P37" s="31" t="str">
        <f t="shared" si="2"/>
        <v/>
      </c>
      <c r="Q37" s="286" t="str">
        <f t="shared" si="3"/>
        <v/>
      </c>
      <c r="R37" s="111"/>
    </row>
    <row r="38" spans="1:19" s="112" customFormat="1" ht="24.95" customHeight="1" x14ac:dyDescent="0.25">
      <c r="A38" s="244" t="s">
        <v>142</v>
      </c>
      <c r="B38" s="160"/>
      <c r="C38" s="130" t="s">
        <v>7</v>
      </c>
      <c r="D38" s="265"/>
      <c r="E38" s="265"/>
      <c r="F38" s="266"/>
      <c r="G38" s="269" t="str">
        <f t="shared" si="4"/>
        <v/>
      </c>
      <c r="H38" s="269"/>
      <c r="I38" s="269" t="str">
        <f t="shared" si="0"/>
        <v/>
      </c>
      <c r="J38" s="270"/>
      <c r="K38" s="270"/>
      <c r="L38" s="269">
        <f t="shared" si="1"/>
        <v>0</v>
      </c>
      <c r="M38" s="272"/>
      <c r="N38" s="285" t="e">
        <f t="shared" si="5"/>
        <v>#VALUE!</v>
      </c>
      <c r="O38" s="16" t="str">
        <f t="shared" si="6"/>
        <v/>
      </c>
      <c r="P38" s="31" t="str">
        <f t="shared" si="2"/>
        <v/>
      </c>
      <c r="Q38" s="286" t="str">
        <f t="shared" si="3"/>
        <v/>
      </c>
      <c r="R38" s="111"/>
    </row>
    <row r="39" spans="1:19" s="112" customFormat="1" ht="24.95" customHeight="1" x14ac:dyDescent="0.25">
      <c r="A39" s="244" t="s">
        <v>143</v>
      </c>
      <c r="B39" s="160"/>
      <c r="C39" s="130" t="s">
        <v>7</v>
      </c>
      <c r="D39" s="265"/>
      <c r="E39" s="265"/>
      <c r="F39" s="266"/>
      <c r="G39" s="269" t="str">
        <f t="shared" si="4"/>
        <v/>
      </c>
      <c r="H39" s="269"/>
      <c r="I39" s="269" t="str">
        <f t="shared" si="0"/>
        <v/>
      </c>
      <c r="J39" s="270"/>
      <c r="K39" s="270"/>
      <c r="L39" s="269">
        <f t="shared" si="1"/>
        <v>0</v>
      </c>
      <c r="M39" s="272"/>
      <c r="N39" s="285" t="e">
        <f t="shared" si="5"/>
        <v>#VALUE!</v>
      </c>
      <c r="O39" s="16" t="str">
        <f t="shared" si="6"/>
        <v/>
      </c>
      <c r="P39" s="31" t="str">
        <f t="shared" si="2"/>
        <v/>
      </c>
      <c r="Q39" s="286" t="str">
        <f t="shared" si="3"/>
        <v/>
      </c>
      <c r="R39" s="111"/>
    </row>
    <row r="40" spans="1:19" s="112" customFormat="1" ht="24.95" customHeight="1" x14ac:dyDescent="0.25">
      <c r="A40" s="244" t="s">
        <v>144</v>
      </c>
      <c r="B40" s="160"/>
      <c r="C40" s="130" t="s">
        <v>7</v>
      </c>
      <c r="D40" s="265"/>
      <c r="E40" s="265"/>
      <c r="F40" s="266"/>
      <c r="G40" s="269" t="str">
        <f t="shared" si="4"/>
        <v/>
      </c>
      <c r="H40" s="269"/>
      <c r="I40" s="269" t="str">
        <f t="shared" si="0"/>
        <v/>
      </c>
      <c r="J40" s="270"/>
      <c r="K40" s="270"/>
      <c r="L40" s="269">
        <f t="shared" si="1"/>
        <v>0</v>
      </c>
      <c r="M40" s="272"/>
      <c r="N40" s="285" t="e">
        <f t="shared" si="5"/>
        <v>#VALUE!</v>
      </c>
      <c r="O40" s="16" t="str">
        <f t="shared" si="6"/>
        <v/>
      </c>
      <c r="P40" s="31" t="str">
        <f t="shared" si="2"/>
        <v/>
      </c>
      <c r="Q40" s="286" t="str">
        <f t="shared" si="3"/>
        <v/>
      </c>
      <c r="R40" s="111"/>
    </row>
    <row r="41" spans="1:19" s="112" customFormat="1" ht="24.95" customHeight="1" x14ac:dyDescent="0.25">
      <c r="A41" s="244" t="s">
        <v>145</v>
      </c>
      <c r="B41" s="160"/>
      <c r="C41" s="130" t="s">
        <v>7</v>
      </c>
      <c r="D41" s="265"/>
      <c r="E41" s="265"/>
      <c r="F41" s="266"/>
      <c r="G41" s="269" t="str">
        <f t="shared" si="4"/>
        <v/>
      </c>
      <c r="H41" s="269"/>
      <c r="I41" s="269" t="str">
        <f t="shared" si="0"/>
        <v/>
      </c>
      <c r="J41" s="270"/>
      <c r="K41" s="270"/>
      <c r="L41" s="269">
        <f t="shared" si="1"/>
        <v>0</v>
      </c>
      <c r="M41" s="272"/>
      <c r="N41" s="285" t="e">
        <f t="shared" si="5"/>
        <v>#VALUE!</v>
      </c>
      <c r="O41" s="16" t="str">
        <f t="shared" si="6"/>
        <v/>
      </c>
      <c r="P41" s="31" t="str">
        <f t="shared" si="2"/>
        <v/>
      </c>
      <c r="Q41" s="286" t="str">
        <f t="shared" si="3"/>
        <v/>
      </c>
      <c r="R41" s="111"/>
    </row>
    <row r="42" spans="1:19" s="112" customFormat="1" ht="24.95" customHeight="1" x14ac:dyDescent="0.25">
      <c r="A42" s="244" t="s">
        <v>146</v>
      </c>
      <c r="B42" s="160"/>
      <c r="C42" s="130" t="s">
        <v>7</v>
      </c>
      <c r="D42" s="265"/>
      <c r="E42" s="265"/>
      <c r="F42" s="266"/>
      <c r="G42" s="269" t="str">
        <f t="shared" si="4"/>
        <v/>
      </c>
      <c r="H42" s="269"/>
      <c r="I42" s="269" t="str">
        <f t="shared" si="0"/>
        <v/>
      </c>
      <c r="J42" s="270"/>
      <c r="K42" s="270"/>
      <c r="L42" s="269">
        <f t="shared" si="1"/>
        <v>0</v>
      </c>
      <c r="M42" s="272"/>
      <c r="N42" s="285" t="e">
        <f t="shared" si="5"/>
        <v>#VALUE!</v>
      </c>
      <c r="O42" s="16" t="str">
        <f t="shared" si="6"/>
        <v/>
      </c>
      <c r="P42" s="31" t="str">
        <f t="shared" si="2"/>
        <v/>
      </c>
      <c r="Q42" s="286" t="str">
        <f t="shared" si="3"/>
        <v/>
      </c>
      <c r="R42" s="111"/>
    </row>
    <row r="43" spans="1:19" s="112" customFormat="1" ht="24.95" customHeight="1" x14ac:dyDescent="0.25">
      <c r="A43" s="244" t="s">
        <v>147</v>
      </c>
      <c r="B43" s="160"/>
      <c r="C43" s="130" t="s">
        <v>7</v>
      </c>
      <c r="D43" s="265"/>
      <c r="E43" s="265"/>
      <c r="F43" s="266"/>
      <c r="G43" s="269" t="str">
        <f t="shared" si="4"/>
        <v/>
      </c>
      <c r="H43" s="269"/>
      <c r="I43" s="269" t="str">
        <f t="shared" si="0"/>
        <v/>
      </c>
      <c r="J43" s="270"/>
      <c r="K43" s="270"/>
      <c r="L43" s="269">
        <f t="shared" si="1"/>
        <v>0</v>
      </c>
      <c r="M43" s="272"/>
      <c r="N43" s="285" t="e">
        <f t="shared" si="5"/>
        <v>#VALUE!</v>
      </c>
      <c r="O43" s="16" t="str">
        <f t="shared" si="6"/>
        <v/>
      </c>
      <c r="P43" s="31" t="str">
        <f t="shared" si="2"/>
        <v/>
      </c>
      <c r="Q43" s="286" t="str">
        <f t="shared" si="3"/>
        <v/>
      </c>
      <c r="R43" s="111"/>
    </row>
    <row r="44" spans="1:19" s="112" customFormat="1" ht="24.95" customHeight="1" x14ac:dyDescent="0.25">
      <c r="A44" s="244" t="s">
        <v>148</v>
      </c>
      <c r="B44" s="160"/>
      <c r="C44" s="130" t="s">
        <v>7</v>
      </c>
      <c r="D44" s="265"/>
      <c r="E44" s="265"/>
      <c r="F44" s="266"/>
      <c r="G44" s="269" t="str">
        <f t="shared" si="4"/>
        <v/>
      </c>
      <c r="H44" s="269"/>
      <c r="I44" s="269" t="str">
        <f t="shared" si="0"/>
        <v/>
      </c>
      <c r="J44" s="270"/>
      <c r="K44" s="270"/>
      <c r="L44" s="269">
        <f t="shared" si="1"/>
        <v>0</v>
      </c>
      <c r="M44" s="272"/>
      <c r="N44" s="285" t="e">
        <f t="shared" si="5"/>
        <v>#VALUE!</v>
      </c>
      <c r="O44" s="16" t="str">
        <f t="shared" si="6"/>
        <v/>
      </c>
      <c r="P44" s="31" t="str">
        <f t="shared" si="2"/>
        <v/>
      </c>
      <c r="Q44" s="286" t="str">
        <f t="shared" si="3"/>
        <v/>
      </c>
      <c r="R44" s="111"/>
    </row>
    <row r="45" spans="1:19" s="112" customFormat="1" ht="24.95" customHeight="1" thickBot="1" x14ac:dyDescent="0.3">
      <c r="A45" s="244" t="s">
        <v>149</v>
      </c>
      <c r="B45" s="175"/>
      <c r="C45" s="174" t="s">
        <v>7</v>
      </c>
      <c r="D45" s="267"/>
      <c r="E45" s="267"/>
      <c r="F45" s="268"/>
      <c r="G45" s="273" t="str">
        <f t="shared" si="4"/>
        <v/>
      </c>
      <c r="H45" s="273"/>
      <c r="I45" s="273" t="str">
        <f t="shared" si="0"/>
        <v/>
      </c>
      <c r="J45" s="274"/>
      <c r="K45" s="274"/>
      <c r="L45" s="273">
        <f t="shared" si="1"/>
        <v>0</v>
      </c>
      <c r="M45" s="275"/>
      <c r="N45" s="287" t="e">
        <f t="shared" si="5"/>
        <v>#VALUE!</v>
      </c>
      <c r="O45" s="288" t="str">
        <f t="shared" si="6"/>
        <v/>
      </c>
      <c r="P45" s="289" t="str">
        <f t="shared" si="2"/>
        <v/>
      </c>
      <c r="Q45" s="290" t="str">
        <f t="shared" si="3"/>
        <v/>
      </c>
      <c r="R45" s="111"/>
    </row>
    <row r="46" spans="1:19" s="112" customFormat="1" ht="24.95" customHeight="1" thickBot="1" x14ac:dyDescent="0.3">
      <c r="A46" s="283"/>
      <c r="B46" s="14"/>
      <c r="C46" s="211"/>
      <c r="D46" s="1"/>
      <c r="E46" s="15"/>
      <c r="F46" s="15"/>
      <c r="G46" s="15"/>
      <c r="H46" s="8"/>
      <c r="I46" s="8"/>
      <c r="J46" s="8"/>
      <c r="K46" s="8"/>
      <c r="L46" s="8"/>
      <c r="M46" s="8"/>
      <c r="N46" s="8"/>
      <c r="O46" s="9"/>
      <c r="P46" s="9"/>
      <c r="Q46" s="8"/>
      <c r="R46" s="8"/>
      <c r="S46" s="111"/>
    </row>
    <row r="47" spans="1:19" s="112" customFormat="1" ht="24.95" customHeight="1" thickBot="1" x14ac:dyDescent="0.3">
      <c r="A47" s="283"/>
      <c r="B47" s="341" t="s">
        <v>39</v>
      </c>
      <c r="C47" s="342"/>
      <c r="D47" s="342"/>
      <c r="E47" s="343"/>
      <c r="F47" s="238"/>
      <c r="G47" s="294" t="s">
        <v>41</v>
      </c>
      <c r="H47" s="295"/>
      <c r="I47" s="38"/>
      <c r="J47" s="8"/>
      <c r="K47" s="8"/>
      <c r="L47" s="8"/>
      <c r="M47" s="8"/>
      <c r="N47" s="9"/>
      <c r="O47" s="9"/>
      <c r="P47" s="8"/>
      <c r="Q47" s="8"/>
      <c r="R47" s="111"/>
    </row>
    <row r="48" spans="1:19" s="114" customFormat="1" ht="39" customHeight="1" x14ac:dyDescent="0.25">
      <c r="A48" s="283"/>
      <c r="B48" s="246" t="s">
        <v>61</v>
      </c>
      <c r="C48" s="251" t="s">
        <v>3</v>
      </c>
      <c r="D48" s="248" t="s">
        <v>69</v>
      </c>
      <c r="E48" s="248" t="s">
        <v>58</v>
      </c>
      <c r="F48" s="248" t="s">
        <v>131</v>
      </c>
      <c r="G48" s="248" t="s">
        <v>4</v>
      </c>
      <c r="H48" s="248" t="s">
        <v>5</v>
      </c>
      <c r="I48" s="250" t="s">
        <v>6</v>
      </c>
      <c r="J48" s="157"/>
      <c r="K48" s="8"/>
      <c r="L48" s="8"/>
      <c r="M48" s="8"/>
      <c r="N48" s="9"/>
      <c r="O48" s="9"/>
      <c r="P48" s="8"/>
      <c r="Q48" s="8"/>
      <c r="R48" s="113"/>
    </row>
    <row r="49" spans="1:26" s="114" customFormat="1" ht="24.95" customHeight="1" x14ac:dyDescent="0.25">
      <c r="A49" s="244" t="s">
        <v>132</v>
      </c>
      <c r="B49" s="160"/>
      <c r="C49" s="210" t="s">
        <v>0</v>
      </c>
      <c r="D49" s="265"/>
      <c r="E49" s="265"/>
      <c r="F49" s="266"/>
      <c r="G49" s="276"/>
      <c r="H49" s="276"/>
      <c r="I49" s="277"/>
      <c r="J49" s="158"/>
      <c r="K49" s="115"/>
      <c r="L49" s="115"/>
      <c r="M49" s="115"/>
      <c r="N49" s="115"/>
      <c r="O49" s="115"/>
      <c r="P49" s="115"/>
      <c r="Q49" s="115"/>
      <c r="R49" s="116"/>
      <c r="S49" s="117"/>
      <c r="T49" s="117"/>
      <c r="U49" s="117"/>
      <c r="V49" s="117"/>
      <c r="W49" s="117"/>
      <c r="X49" s="117"/>
      <c r="Y49" s="117"/>
      <c r="Z49" s="117"/>
    </row>
    <row r="50" spans="1:26" s="119" customFormat="1" ht="24.95" customHeight="1" x14ac:dyDescent="0.25">
      <c r="A50" s="244" t="s">
        <v>133</v>
      </c>
      <c r="B50" s="160"/>
      <c r="C50" s="210" t="s">
        <v>0</v>
      </c>
      <c r="D50" s="265"/>
      <c r="E50" s="265"/>
      <c r="F50" s="266"/>
      <c r="G50" s="276"/>
      <c r="H50" s="276"/>
      <c r="I50" s="277"/>
      <c r="J50" s="158"/>
      <c r="K50" s="115"/>
      <c r="L50" s="115"/>
      <c r="M50" s="115"/>
      <c r="N50" s="115"/>
      <c r="O50" s="115"/>
      <c r="P50" s="115"/>
      <c r="Q50" s="115"/>
      <c r="R50" s="118"/>
      <c r="S50" s="118"/>
      <c r="T50" s="118"/>
      <c r="U50" s="118"/>
      <c r="V50" s="118"/>
      <c r="W50" s="118"/>
      <c r="X50" s="118"/>
      <c r="Y50" s="118"/>
      <c r="Z50" s="118"/>
    </row>
    <row r="51" spans="1:26" s="119" customFormat="1" ht="24.95" customHeight="1" x14ac:dyDescent="0.25">
      <c r="A51" s="244" t="s">
        <v>134</v>
      </c>
      <c r="B51" s="160"/>
      <c r="C51" s="210" t="s">
        <v>0</v>
      </c>
      <c r="D51" s="265"/>
      <c r="E51" s="265"/>
      <c r="F51" s="266"/>
      <c r="G51" s="276"/>
      <c r="H51" s="276"/>
      <c r="I51" s="277"/>
      <c r="J51" s="158"/>
      <c r="K51" s="115"/>
      <c r="L51" s="115"/>
      <c r="M51" s="115"/>
      <c r="N51" s="115"/>
      <c r="O51" s="115"/>
      <c r="P51" s="115"/>
      <c r="Q51" s="115"/>
      <c r="R51" s="118"/>
      <c r="S51" s="118"/>
      <c r="T51" s="118"/>
      <c r="U51" s="118"/>
      <c r="V51" s="118"/>
      <c r="W51" s="118"/>
      <c r="X51" s="118"/>
      <c r="Y51" s="118"/>
      <c r="Z51" s="118"/>
    </row>
    <row r="52" spans="1:26" s="119" customFormat="1" ht="24.95" customHeight="1" x14ac:dyDescent="0.25">
      <c r="A52" s="244" t="s">
        <v>135</v>
      </c>
      <c r="B52" s="160"/>
      <c r="C52" s="210" t="s">
        <v>0</v>
      </c>
      <c r="D52" s="265"/>
      <c r="E52" s="265"/>
      <c r="F52" s="266"/>
      <c r="G52" s="276"/>
      <c r="H52" s="276"/>
      <c r="I52" s="277"/>
      <c r="J52" s="158"/>
      <c r="K52" s="115"/>
      <c r="L52" s="115"/>
      <c r="M52" s="115"/>
      <c r="N52" s="115"/>
      <c r="O52" s="115"/>
      <c r="P52" s="115"/>
      <c r="Q52" s="115"/>
      <c r="R52" s="118"/>
      <c r="S52" s="118"/>
      <c r="T52" s="118"/>
      <c r="U52" s="118"/>
      <c r="V52" s="118"/>
      <c r="W52" s="118"/>
      <c r="X52" s="118"/>
      <c r="Y52" s="118"/>
      <c r="Z52" s="118"/>
    </row>
    <row r="53" spans="1:26" s="119" customFormat="1" ht="24.95" customHeight="1" x14ac:dyDescent="0.25">
      <c r="A53" s="244" t="s">
        <v>136</v>
      </c>
      <c r="B53" s="160"/>
      <c r="C53" s="210" t="s">
        <v>0</v>
      </c>
      <c r="D53" s="265"/>
      <c r="E53" s="265"/>
      <c r="F53" s="266"/>
      <c r="G53" s="276"/>
      <c r="H53" s="276"/>
      <c r="I53" s="277"/>
      <c r="J53" s="158"/>
      <c r="K53" s="115"/>
      <c r="L53" s="115"/>
      <c r="M53" s="115"/>
      <c r="N53" s="115"/>
      <c r="O53" s="115"/>
      <c r="P53" s="115"/>
      <c r="Q53" s="115"/>
      <c r="R53" s="118"/>
      <c r="S53" s="118"/>
      <c r="T53" s="118"/>
      <c r="U53" s="118"/>
      <c r="V53" s="118"/>
      <c r="W53" s="118"/>
      <c r="X53" s="118"/>
      <c r="Y53" s="118"/>
      <c r="Z53" s="118"/>
    </row>
    <row r="54" spans="1:26" s="119" customFormat="1" ht="24.95" customHeight="1" x14ac:dyDescent="0.25">
      <c r="A54" s="244" t="s">
        <v>137</v>
      </c>
      <c r="B54" s="160"/>
      <c r="C54" s="210" t="s">
        <v>0</v>
      </c>
      <c r="D54" s="265"/>
      <c r="E54" s="265"/>
      <c r="F54" s="266"/>
      <c r="G54" s="276"/>
      <c r="H54" s="276"/>
      <c r="I54" s="277"/>
      <c r="J54" s="158"/>
      <c r="K54" s="115"/>
      <c r="L54" s="115"/>
      <c r="M54" s="115"/>
      <c r="N54" s="115"/>
      <c r="O54" s="115"/>
      <c r="P54" s="115"/>
      <c r="Q54" s="115"/>
      <c r="R54" s="118"/>
      <c r="S54" s="118"/>
      <c r="T54" s="118"/>
      <c r="U54" s="118"/>
      <c r="V54" s="118"/>
      <c r="W54" s="118"/>
      <c r="X54" s="118"/>
      <c r="Y54" s="118"/>
      <c r="Z54" s="118"/>
    </row>
    <row r="55" spans="1:26" s="119" customFormat="1" ht="24.95" customHeight="1" x14ac:dyDescent="0.25">
      <c r="A55" s="244" t="s">
        <v>138</v>
      </c>
      <c r="B55" s="160"/>
      <c r="C55" s="210" t="s">
        <v>0</v>
      </c>
      <c r="D55" s="265"/>
      <c r="E55" s="265"/>
      <c r="F55" s="266"/>
      <c r="G55" s="276"/>
      <c r="H55" s="276"/>
      <c r="I55" s="277"/>
      <c r="J55" s="158"/>
      <c r="K55" s="115"/>
      <c r="L55" s="115"/>
      <c r="M55" s="115"/>
      <c r="N55" s="115"/>
      <c r="O55" s="115"/>
      <c r="P55" s="115"/>
      <c r="Q55" s="115"/>
      <c r="R55" s="118"/>
      <c r="S55" s="118"/>
      <c r="T55" s="118"/>
      <c r="U55" s="118"/>
      <c r="V55" s="118"/>
      <c r="W55" s="118"/>
      <c r="X55" s="118"/>
      <c r="Y55" s="118"/>
      <c r="Z55" s="118"/>
    </row>
    <row r="56" spans="1:26" s="119" customFormat="1" ht="24.95" customHeight="1" x14ac:dyDescent="0.25">
      <c r="A56" s="244" t="s">
        <v>139</v>
      </c>
      <c r="B56" s="160"/>
      <c r="C56" s="210" t="s">
        <v>0</v>
      </c>
      <c r="D56" s="265"/>
      <c r="E56" s="265"/>
      <c r="F56" s="266"/>
      <c r="G56" s="276"/>
      <c r="H56" s="276"/>
      <c r="I56" s="277"/>
      <c r="J56" s="158"/>
      <c r="K56" s="115"/>
      <c r="L56" s="115"/>
      <c r="M56" s="115"/>
      <c r="N56" s="115"/>
      <c r="O56" s="115"/>
      <c r="P56" s="115"/>
      <c r="Q56" s="115"/>
      <c r="R56" s="118"/>
      <c r="S56" s="118"/>
      <c r="T56" s="118"/>
      <c r="U56" s="118"/>
      <c r="V56" s="118"/>
      <c r="W56" s="118"/>
      <c r="X56" s="118"/>
      <c r="Y56" s="118"/>
      <c r="Z56" s="118"/>
    </row>
    <row r="57" spans="1:26" s="119" customFormat="1" ht="24.95" customHeight="1" x14ac:dyDescent="0.25">
      <c r="A57" s="244" t="s">
        <v>140</v>
      </c>
      <c r="B57" s="160"/>
      <c r="C57" s="210" t="s">
        <v>0</v>
      </c>
      <c r="D57" s="265"/>
      <c r="E57" s="265"/>
      <c r="F57" s="266"/>
      <c r="G57" s="276"/>
      <c r="H57" s="276"/>
      <c r="I57" s="277"/>
      <c r="J57" s="158"/>
      <c r="K57" s="115"/>
      <c r="L57" s="115"/>
      <c r="M57" s="115"/>
      <c r="N57" s="115"/>
      <c r="O57" s="115"/>
      <c r="P57" s="115"/>
      <c r="Q57" s="115"/>
      <c r="R57" s="118"/>
      <c r="S57" s="118"/>
      <c r="T57" s="118"/>
      <c r="U57" s="118"/>
      <c r="V57" s="118"/>
      <c r="W57" s="118"/>
      <c r="X57" s="118"/>
      <c r="Y57" s="118"/>
      <c r="Z57" s="118"/>
    </row>
    <row r="58" spans="1:26" s="119" customFormat="1" ht="24.95" customHeight="1" x14ac:dyDescent="0.25">
      <c r="A58" s="244" t="s">
        <v>141</v>
      </c>
      <c r="B58" s="160"/>
      <c r="C58" s="210" t="s">
        <v>0</v>
      </c>
      <c r="D58" s="265"/>
      <c r="E58" s="265"/>
      <c r="F58" s="266"/>
      <c r="G58" s="276"/>
      <c r="H58" s="276"/>
      <c r="I58" s="278"/>
      <c r="J58" s="158"/>
      <c r="K58" s="115"/>
      <c r="L58" s="115"/>
      <c r="M58" s="115"/>
      <c r="N58" s="115"/>
      <c r="O58" s="115"/>
      <c r="P58" s="115"/>
      <c r="Q58" s="115"/>
      <c r="R58" s="118"/>
      <c r="S58" s="118"/>
      <c r="T58" s="118"/>
      <c r="U58" s="118"/>
      <c r="V58" s="118"/>
      <c r="W58" s="118"/>
      <c r="X58" s="118"/>
      <c r="Y58" s="118"/>
      <c r="Z58" s="118"/>
    </row>
    <row r="59" spans="1:26" s="119" customFormat="1" ht="24.95" customHeight="1" x14ac:dyDescent="0.25">
      <c r="A59" s="244" t="s">
        <v>142</v>
      </c>
      <c r="B59" s="160"/>
      <c r="C59" s="210" t="s">
        <v>0</v>
      </c>
      <c r="D59" s="265"/>
      <c r="E59" s="265"/>
      <c r="F59" s="266"/>
      <c r="G59" s="276"/>
      <c r="H59" s="276"/>
      <c r="I59" s="278"/>
      <c r="J59" s="158"/>
      <c r="K59" s="115"/>
      <c r="L59" s="115"/>
      <c r="M59" s="115"/>
      <c r="N59" s="115"/>
      <c r="O59" s="115"/>
      <c r="P59" s="115"/>
      <c r="Q59" s="115"/>
      <c r="R59" s="118"/>
      <c r="S59" s="118"/>
      <c r="T59" s="118"/>
      <c r="U59" s="118"/>
      <c r="V59" s="118"/>
      <c r="W59" s="118"/>
      <c r="X59" s="118"/>
      <c r="Y59" s="118"/>
      <c r="Z59" s="118"/>
    </row>
    <row r="60" spans="1:26" s="119" customFormat="1" ht="24.95" customHeight="1" x14ac:dyDescent="0.25">
      <c r="A60" s="244" t="s">
        <v>143</v>
      </c>
      <c r="B60" s="160"/>
      <c r="C60" s="210" t="s">
        <v>0</v>
      </c>
      <c r="D60" s="265"/>
      <c r="E60" s="265"/>
      <c r="F60" s="266"/>
      <c r="G60" s="276"/>
      <c r="H60" s="276"/>
      <c r="I60" s="278"/>
      <c r="J60" s="115"/>
      <c r="K60" s="115"/>
      <c r="L60" s="115"/>
      <c r="M60" s="115"/>
      <c r="N60" s="115"/>
      <c r="O60" s="115"/>
      <c r="P60" s="115"/>
      <c r="Q60" s="115"/>
      <c r="R60" s="118"/>
      <c r="S60" s="118"/>
      <c r="T60" s="118"/>
      <c r="U60" s="118"/>
      <c r="V60" s="118"/>
      <c r="W60" s="118"/>
      <c r="X60" s="118"/>
      <c r="Y60" s="118"/>
      <c r="Z60" s="118"/>
    </row>
    <row r="61" spans="1:26" s="119" customFormat="1" ht="24.95" customHeight="1" x14ac:dyDescent="0.25">
      <c r="A61" s="244" t="s">
        <v>144</v>
      </c>
      <c r="B61" s="160"/>
      <c r="C61" s="210" t="s">
        <v>0</v>
      </c>
      <c r="D61" s="265"/>
      <c r="E61" s="265"/>
      <c r="F61" s="266"/>
      <c r="G61" s="276"/>
      <c r="H61" s="276"/>
      <c r="I61" s="278"/>
      <c r="J61" s="115"/>
      <c r="K61" s="115"/>
      <c r="L61" s="115"/>
      <c r="M61" s="115"/>
      <c r="N61" s="115"/>
      <c r="O61" s="115"/>
      <c r="P61" s="115"/>
      <c r="Q61" s="115"/>
      <c r="R61" s="118"/>
      <c r="S61" s="118"/>
      <c r="T61" s="118"/>
      <c r="U61" s="118"/>
      <c r="V61" s="118"/>
      <c r="W61" s="118"/>
      <c r="X61" s="118"/>
      <c r="Y61" s="118"/>
      <c r="Z61" s="118"/>
    </row>
    <row r="62" spans="1:26" s="119" customFormat="1" ht="24.95" customHeight="1" x14ac:dyDescent="0.25">
      <c r="A62" s="244" t="s">
        <v>145</v>
      </c>
      <c r="B62" s="160"/>
      <c r="C62" s="210" t="s">
        <v>7</v>
      </c>
      <c r="D62" s="265"/>
      <c r="E62" s="265"/>
      <c r="F62" s="266"/>
      <c r="G62" s="276"/>
      <c r="H62" s="276"/>
      <c r="I62" s="278"/>
      <c r="J62" s="115"/>
      <c r="K62" s="115"/>
      <c r="L62" s="115"/>
      <c r="M62" s="115"/>
      <c r="N62" s="115"/>
      <c r="O62" s="115"/>
      <c r="P62" s="115"/>
      <c r="Q62" s="115"/>
      <c r="R62" s="118"/>
      <c r="S62" s="118"/>
      <c r="T62" s="118"/>
      <c r="U62" s="118"/>
      <c r="V62" s="118"/>
      <c r="W62" s="118"/>
      <c r="X62" s="118"/>
      <c r="Y62" s="118"/>
      <c r="Z62" s="118"/>
    </row>
    <row r="63" spans="1:26" s="119" customFormat="1" ht="24.95" customHeight="1" x14ac:dyDescent="0.25">
      <c r="A63" s="244" t="s">
        <v>146</v>
      </c>
      <c r="B63" s="160"/>
      <c r="C63" s="210" t="s">
        <v>7</v>
      </c>
      <c r="D63" s="265"/>
      <c r="E63" s="265"/>
      <c r="F63" s="266"/>
      <c r="G63" s="276"/>
      <c r="H63" s="276"/>
      <c r="I63" s="278"/>
      <c r="J63" s="115"/>
      <c r="K63" s="115"/>
      <c r="L63" s="115"/>
      <c r="M63" s="115"/>
      <c r="N63" s="115"/>
      <c r="O63" s="115"/>
      <c r="P63" s="115"/>
      <c r="Q63" s="115"/>
      <c r="R63" s="118"/>
      <c r="S63" s="118"/>
      <c r="T63" s="118"/>
      <c r="U63" s="118"/>
      <c r="V63" s="118"/>
      <c r="W63" s="118"/>
      <c r="X63" s="118"/>
      <c r="Y63" s="118"/>
      <c r="Z63" s="118"/>
    </row>
    <row r="64" spans="1:26" s="119" customFormat="1" ht="24.95" customHeight="1" x14ac:dyDescent="0.25">
      <c r="A64" s="244" t="s">
        <v>147</v>
      </c>
      <c r="B64" s="160"/>
      <c r="C64" s="210" t="s">
        <v>7</v>
      </c>
      <c r="D64" s="265"/>
      <c r="E64" s="265"/>
      <c r="F64" s="266"/>
      <c r="G64" s="276"/>
      <c r="H64" s="276"/>
      <c r="I64" s="278"/>
      <c r="J64" s="115"/>
      <c r="K64" s="115"/>
      <c r="L64" s="115"/>
      <c r="M64" s="115"/>
      <c r="N64" s="115"/>
      <c r="O64" s="115"/>
      <c r="P64" s="115"/>
      <c r="Q64" s="115"/>
      <c r="R64" s="118"/>
      <c r="S64" s="118"/>
      <c r="T64" s="118"/>
      <c r="U64" s="118"/>
      <c r="V64" s="118"/>
      <c r="W64" s="118"/>
      <c r="X64" s="118"/>
      <c r="Y64" s="118"/>
      <c r="Z64" s="118"/>
    </row>
    <row r="65" spans="1:26" s="119" customFormat="1" ht="24.95" customHeight="1" x14ac:dyDescent="0.25">
      <c r="A65" s="244" t="s">
        <v>148</v>
      </c>
      <c r="B65" s="160"/>
      <c r="C65" s="210" t="s">
        <v>7</v>
      </c>
      <c r="D65" s="265"/>
      <c r="E65" s="265"/>
      <c r="F65" s="266"/>
      <c r="G65" s="276"/>
      <c r="H65" s="276"/>
      <c r="I65" s="279"/>
      <c r="J65" s="115"/>
      <c r="K65" s="115"/>
      <c r="L65" s="115"/>
      <c r="M65" s="115"/>
      <c r="N65" s="115"/>
      <c r="O65" s="115"/>
      <c r="P65" s="115"/>
      <c r="Q65" s="115"/>
      <c r="R65" s="118"/>
      <c r="S65" s="118"/>
      <c r="T65" s="118"/>
      <c r="U65" s="118"/>
      <c r="V65" s="118"/>
      <c r="W65" s="118"/>
      <c r="X65" s="118"/>
      <c r="Y65" s="118"/>
      <c r="Z65" s="118"/>
    </row>
    <row r="66" spans="1:26" s="119" customFormat="1" ht="24.95" customHeight="1" thickBot="1" x14ac:dyDescent="0.3">
      <c r="A66" s="244" t="s">
        <v>149</v>
      </c>
      <c r="B66" s="175"/>
      <c r="C66" s="217" t="s">
        <v>7</v>
      </c>
      <c r="D66" s="267"/>
      <c r="E66" s="267"/>
      <c r="F66" s="268"/>
      <c r="G66" s="280"/>
      <c r="H66" s="280"/>
      <c r="I66" s="281"/>
      <c r="J66" s="115"/>
      <c r="K66" s="115"/>
      <c r="L66" s="115"/>
      <c r="M66" s="115"/>
      <c r="N66" s="115"/>
      <c r="O66" s="115"/>
      <c r="P66" s="115"/>
      <c r="Q66" s="115"/>
      <c r="R66" s="118"/>
      <c r="S66" s="118"/>
      <c r="T66" s="118"/>
      <c r="U66" s="118"/>
      <c r="V66" s="118"/>
      <c r="W66" s="118"/>
      <c r="X66" s="118"/>
      <c r="Y66" s="118"/>
      <c r="Z66" s="118"/>
    </row>
    <row r="67" spans="1:26" s="119" customFormat="1" ht="24.95" hidden="1" customHeight="1" x14ac:dyDescent="0.25">
      <c r="B67" s="32"/>
      <c r="C67" s="215" t="s">
        <v>47</v>
      </c>
      <c r="D67" s="35"/>
      <c r="E67" s="35"/>
      <c r="F67" s="35"/>
      <c r="G67" s="36"/>
      <c r="H67" s="36"/>
      <c r="I67" s="39"/>
      <c r="J67" s="115"/>
      <c r="K67" s="115"/>
      <c r="L67" s="115"/>
      <c r="M67" s="115"/>
      <c r="N67" s="115"/>
      <c r="O67" s="115"/>
      <c r="P67" s="115"/>
      <c r="Q67" s="115"/>
      <c r="R67" s="118"/>
      <c r="S67" s="118"/>
      <c r="T67" s="118"/>
      <c r="U67" s="118"/>
      <c r="V67" s="118"/>
      <c r="W67" s="118"/>
      <c r="X67" s="118"/>
      <c r="Y67" s="118"/>
      <c r="Z67" s="118"/>
    </row>
    <row r="68" spans="1:26" s="119" customFormat="1" ht="24.95" hidden="1" customHeight="1" x14ac:dyDescent="0.25">
      <c r="B68" s="33"/>
      <c r="C68" s="12" t="s">
        <v>47</v>
      </c>
      <c r="D68" s="10"/>
      <c r="E68" s="10"/>
      <c r="F68" s="10"/>
      <c r="G68" s="17"/>
      <c r="H68" s="17"/>
      <c r="I68" s="40"/>
      <c r="J68" s="115"/>
      <c r="K68" s="115"/>
      <c r="L68" s="115"/>
      <c r="M68" s="115"/>
      <c r="N68" s="115"/>
      <c r="O68" s="115"/>
      <c r="P68" s="115"/>
      <c r="Q68" s="115"/>
      <c r="R68" s="118"/>
      <c r="S68" s="118"/>
      <c r="T68" s="118"/>
      <c r="U68" s="118"/>
      <c r="V68" s="118"/>
      <c r="W68" s="118"/>
      <c r="X68" s="118"/>
      <c r="Y68" s="118"/>
      <c r="Z68" s="118"/>
    </row>
    <row r="69" spans="1:26" s="119" customFormat="1" ht="24.95" hidden="1" customHeight="1" x14ac:dyDescent="0.25">
      <c r="B69" s="33"/>
      <c r="C69" s="12" t="s">
        <v>47</v>
      </c>
      <c r="D69" s="10"/>
      <c r="E69" s="10"/>
      <c r="F69" s="10"/>
      <c r="G69" s="17"/>
      <c r="H69" s="17"/>
      <c r="I69" s="40"/>
      <c r="J69" s="115"/>
      <c r="K69" s="115"/>
      <c r="L69" s="115"/>
      <c r="M69" s="115"/>
      <c r="N69" s="115"/>
      <c r="O69" s="115"/>
      <c r="P69" s="115"/>
      <c r="Q69" s="115"/>
      <c r="R69" s="118"/>
      <c r="S69" s="118"/>
      <c r="T69" s="118"/>
      <c r="U69" s="118"/>
      <c r="V69" s="118"/>
      <c r="W69" s="118"/>
      <c r="X69" s="118"/>
      <c r="Y69" s="118"/>
      <c r="Z69" s="118"/>
    </row>
    <row r="70" spans="1:26" s="119" customFormat="1" ht="24.95" hidden="1" customHeight="1" x14ac:dyDescent="0.25">
      <c r="B70" s="33"/>
      <c r="C70" s="12" t="s">
        <v>47</v>
      </c>
      <c r="D70" s="10"/>
      <c r="E70" s="10"/>
      <c r="F70" s="10"/>
      <c r="G70" s="17"/>
      <c r="H70" s="17"/>
      <c r="I70" s="40"/>
      <c r="J70" s="115"/>
      <c r="K70" s="115"/>
      <c r="L70" s="115"/>
      <c r="M70" s="115"/>
      <c r="N70" s="115"/>
      <c r="O70" s="115"/>
      <c r="P70" s="115"/>
      <c r="Q70" s="115"/>
      <c r="R70" s="118"/>
      <c r="S70" s="118"/>
      <c r="T70" s="118"/>
      <c r="U70" s="118"/>
      <c r="V70" s="118"/>
      <c r="W70" s="118"/>
      <c r="X70" s="118"/>
      <c r="Y70" s="118"/>
      <c r="Z70" s="118"/>
    </row>
    <row r="71" spans="1:26" s="119" customFormat="1" ht="24.95" hidden="1" customHeight="1" x14ac:dyDescent="0.25">
      <c r="B71" s="33"/>
      <c r="C71" s="12" t="s">
        <v>47</v>
      </c>
      <c r="D71" s="10"/>
      <c r="E71" s="10"/>
      <c r="F71" s="10"/>
      <c r="G71" s="17"/>
      <c r="H71" s="17"/>
      <c r="I71" s="40"/>
      <c r="J71" s="115"/>
      <c r="K71" s="115"/>
      <c r="L71" s="115"/>
      <c r="M71" s="115"/>
      <c r="N71" s="115"/>
      <c r="O71" s="115"/>
      <c r="P71" s="115"/>
      <c r="Q71" s="115"/>
      <c r="R71" s="118"/>
      <c r="S71" s="118"/>
      <c r="T71" s="118"/>
      <c r="U71" s="118"/>
      <c r="V71" s="118"/>
      <c r="W71" s="118"/>
      <c r="X71" s="118"/>
      <c r="Y71" s="118"/>
      <c r="Z71" s="118"/>
    </row>
    <row r="72" spans="1:26" s="119" customFormat="1" ht="24.95" hidden="1" customHeight="1" x14ac:dyDescent="0.25">
      <c r="B72" s="33"/>
      <c r="C72" s="12" t="s">
        <v>47</v>
      </c>
      <c r="D72" s="10"/>
      <c r="E72" s="10"/>
      <c r="F72" s="10"/>
      <c r="G72" s="17"/>
      <c r="H72" s="17"/>
      <c r="I72" s="40"/>
      <c r="J72" s="115"/>
      <c r="K72" s="115"/>
      <c r="L72" s="115"/>
      <c r="M72" s="115"/>
      <c r="N72" s="115"/>
      <c r="O72" s="115"/>
      <c r="P72" s="115"/>
      <c r="Q72" s="115"/>
      <c r="R72" s="118"/>
      <c r="S72" s="118"/>
      <c r="T72" s="118"/>
      <c r="U72" s="118"/>
      <c r="V72" s="118"/>
      <c r="W72" s="118"/>
      <c r="X72" s="118"/>
      <c r="Y72" s="118"/>
      <c r="Z72" s="118"/>
    </row>
    <row r="73" spans="1:26" s="119" customFormat="1" ht="24.95" hidden="1" customHeight="1" x14ac:dyDescent="0.25">
      <c r="B73" s="33"/>
      <c r="C73" s="12" t="s">
        <v>47</v>
      </c>
      <c r="D73" s="10"/>
      <c r="E73" s="10"/>
      <c r="F73" s="10"/>
      <c r="G73" s="17"/>
      <c r="H73" s="17"/>
      <c r="I73" s="40"/>
      <c r="J73" s="115"/>
      <c r="K73" s="115"/>
      <c r="L73" s="115"/>
      <c r="M73" s="115"/>
      <c r="N73" s="115"/>
      <c r="O73" s="115"/>
      <c r="P73" s="115"/>
      <c r="Q73" s="115"/>
      <c r="R73" s="118"/>
      <c r="S73" s="118"/>
      <c r="T73" s="118"/>
      <c r="U73" s="118"/>
      <c r="V73" s="118"/>
      <c r="W73" s="118"/>
      <c r="X73" s="118"/>
      <c r="Y73" s="118"/>
      <c r="Z73" s="118"/>
    </row>
    <row r="74" spans="1:26" s="119" customFormat="1" ht="24.95" hidden="1" customHeight="1" thickBot="1" x14ac:dyDescent="0.3">
      <c r="B74" s="34"/>
      <c r="C74" s="214" t="s">
        <v>47</v>
      </c>
      <c r="D74" s="245"/>
      <c r="E74" s="245"/>
      <c r="F74" s="245"/>
      <c r="G74" s="37"/>
      <c r="H74" s="37"/>
      <c r="I74" s="41"/>
      <c r="J74" s="115"/>
      <c r="K74" s="115"/>
      <c r="L74" s="115"/>
      <c r="M74" s="115"/>
      <c r="N74" s="115"/>
      <c r="O74" s="115"/>
      <c r="P74" s="118"/>
      <c r="Q74" s="118"/>
      <c r="R74" s="118"/>
      <c r="S74" s="118"/>
      <c r="T74" s="118"/>
      <c r="U74" s="118"/>
      <c r="V74" s="118"/>
      <c r="W74" s="118"/>
      <c r="X74" s="118"/>
    </row>
    <row r="75" spans="1:26" s="119" customFormat="1" ht="24.95" customHeight="1" x14ac:dyDescent="0.25">
      <c r="B75" s="14"/>
      <c r="C75" s="211"/>
      <c r="D75" s="296" t="s">
        <v>42</v>
      </c>
      <c r="E75" s="297"/>
      <c r="F75" s="253"/>
      <c r="G75" s="252">
        <f>SUMIF(C28:C45,"Gebouwen en gronden",G28:G45)</f>
        <v>0</v>
      </c>
      <c r="H75" s="19"/>
      <c r="I75" s="20">
        <f>SUMIF(C28:C45,"Gebouwen en gronden",I28:I45)</f>
        <v>0</v>
      </c>
      <c r="J75" s="115"/>
      <c r="K75" s="115"/>
      <c r="L75" s="115"/>
      <c r="M75" s="115"/>
      <c r="N75" s="115"/>
      <c r="O75" s="115"/>
      <c r="P75" s="118"/>
      <c r="Q75" s="118"/>
      <c r="R75" s="118"/>
      <c r="S75" s="118"/>
      <c r="T75" s="118"/>
      <c r="U75" s="118"/>
      <c r="V75" s="118"/>
      <c r="W75" s="118"/>
      <c r="X75" s="118"/>
    </row>
    <row r="76" spans="1:26" s="119" customFormat="1" ht="24.95" customHeight="1" x14ac:dyDescent="0.25">
      <c r="B76" s="14"/>
      <c r="C76" s="211"/>
      <c r="D76" s="296" t="s">
        <v>43</v>
      </c>
      <c r="E76" s="297"/>
      <c r="F76" s="253"/>
      <c r="G76" s="21">
        <f>SUMIF(C28:C45,"Apparatuur en uitrusting",G28:G45)</f>
        <v>0</v>
      </c>
      <c r="H76" s="22"/>
      <c r="I76" s="23">
        <f>SUMIF(C28:C45,"apparatuur en uitrusting",I28:I45)</f>
        <v>0</v>
      </c>
      <c r="J76" s="115"/>
      <c r="K76" s="115"/>
      <c r="L76" s="115"/>
      <c r="M76" s="115"/>
      <c r="N76" s="115"/>
      <c r="O76" s="115"/>
      <c r="P76" s="118"/>
      <c r="Q76" s="118"/>
      <c r="R76" s="118"/>
      <c r="S76" s="118"/>
      <c r="T76" s="118"/>
      <c r="U76" s="118"/>
      <c r="V76" s="118"/>
      <c r="W76" s="118"/>
      <c r="X76" s="118"/>
    </row>
    <row r="77" spans="1:26" s="119" customFormat="1" ht="24.95" customHeight="1" x14ac:dyDescent="0.25">
      <c r="B77" s="14"/>
      <c r="C77" s="211"/>
      <c r="D77" s="296" t="s">
        <v>45</v>
      </c>
      <c r="E77" s="297"/>
      <c r="F77" s="253"/>
      <c r="G77" s="24">
        <f>SUMIF(C49:C66,"Personeelskosten",G49:G66)</f>
        <v>0</v>
      </c>
      <c r="H77" s="18">
        <f>SUMIF(C49:C66,"personeelskosten",H49:H66)</f>
        <v>0</v>
      </c>
      <c r="I77" s="23"/>
      <c r="J77" s="115"/>
      <c r="K77" s="115"/>
      <c r="L77" s="115"/>
      <c r="M77" s="115"/>
      <c r="N77" s="115"/>
      <c r="O77" s="115"/>
      <c r="P77" s="118"/>
      <c r="Q77" s="118"/>
      <c r="R77" s="118"/>
      <c r="S77" s="118"/>
      <c r="T77" s="118"/>
      <c r="U77" s="118"/>
      <c r="V77" s="118"/>
      <c r="W77" s="118"/>
      <c r="X77" s="118"/>
    </row>
    <row r="78" spans="1:26" s="119" customFormat="1" ht="24.95" customHeight="1" x14ac:dyDescent="0.25">
      <c r="B78" s="14"/>
      <c r="C78" s="211"/>
      <c r="D78" s="296" t="s">
        <v>44</v>
      </c>
      <c r="E78" s="297"/>
      <c r="F78" s="253"/>
      <c r="G78" s="24">
        <f>SUMIF(C49:C66,"Contractonderzoek",G49:G66)</f>
        <v>0</v>
      </c>
      <c r="H78" s="21">
        <f>SUMIF(C49:C66,"contractonderzoek",H49:H66)</f>
        <v>0</v>
      </c>
      <c r="I78" s="25"/>
      <c r="J78" s="115"/>
      <c r="K78" s="115"/>
      <c r="L78" s="115"/>
      <c r="M78" s="115"/>
      <c r="N78" s="115"/>
      <c r="O78" s="115"/>
      <c r="P78" s="118"/>
      <c r="Q78" s="118"/>
      <c r="R78" s="118"/>
      <c r="S78" s="118"/>
      <c r="T78" s="118"/>
      <c r="U78" s="118"/>
      <c r="V78" s="118"/>
      <c r="W78" s="118"/>
      <c r="X78" s="118"/>
    </row>
    <row r="79" spans="1:26" s="119" customFormat="1" ht="24.95" customHeight="1" x14ac:dyDescent="0.25">
      <c r="B79" s="14"/>
      <c r="C79" s="211"/>
      <c r="D79" s="346" t="s">
        <v>46</v>
      </c>
      <c r="E79" s="347"/>
      <c r="F79" s="258"/>
      <c r="G79" s="26">
        <f>SUMIF(C49:C66,"Algemene kosten",G49:G66)</f>
        <v>0</v>
      </c>
      <c r="H79" s="27">
        <f>SUMIF(C49:C66,"Algemene kosten",H49:H66)</f>
        <v>0</v>
      </c>
      <c r="I79" s="25"/>
      <c r="J79" s="115"/>
      <c r="K79" s="115"/>
      <c r="L79" s="115"/>
      <c r="M79" s="115"/>
      <c r="N79" s="115"/>
      <c r="O79" s="115"/>
      <c r="P79" s="118"/>
      <c r="Q79" s="118"/>
      <c r="R79" s="118"/>
      <c r="S79" s="118"/>
      <c r="T79" s="118"/>
      <c r="U79" s="118"/>
      <c r="V79" s="118"/>
      <c r="W79" s="118"/>
      <c r="X79" s="118"/>
    </row>
    <row r="80" spans="1:26" s="165" customFormat="1" ht="24.95" customHeight="1" x14ac:dyDescent="0.25">
      <c r="A80" s="242"/>
      <c r="B80" s="162"/>
      <c r="C80" s="162"/>
      <c r="D80" s="318" t="s">
        <v>119</v>
      </c>
      <c r="E80" s="319"/>
      <c r="F80" s="259"/>
      <c r="G80" s="163">
        <f>SUM(G75:G79)</f>
        <v>0</v>
      </c>
      <c r="H80" s="163">
        <f>SUM(H77:H79)</f>
        <v>0</v>
      </c>
      <c r="I80" s="28">
        <f>SUM(I75:I76)</f>
        <v>0</v>
      </c>
      <c r="J80" s="164"/>
    </row>
    <row r="81" spans="1:13" s="165" customFormat="1" ht="24.95" customHeight="1" x14ac:dyDescent="0.25">
      <c r="A81" s="242"/>
      <c r="B81" s="162"/>
      <c r="C81" s="162"/>
      <c r="D81" s="318" t="s">
        <v>120</v>
      </c>
      <c r="E81" s="319"/>
      <c r="F81" s="259"/>
      <c r="G81" s="207">
        <f>SUM(G80:I80)</f>
        <v>0</v>
      </c>
      <c r="H81" s="166"/>
      <c r="I81" s="166"/>
      <c r="J81" s="167"/>
      <c r="K81" s="167"/>
      <c r="L81" s="167"/>
      <c r="M81" s="168"/>
    </row>
    <row r="82" spans="1:13" s="171" customFormat="1" ht="24.95" customHeight="1" x14ac:dyDescent="0.25">
      <c r="A82" s="243"/>
      <c r="B82" s="162"/>
      <c r="C82" s="162"/>
      <c r="D82" s="296" t="s">
        <v>107</v>
      </c>
      <c r="E82" s="297"/>
      <c r="F82" s="253"/>
      <c r="G82" s="29">
        <f>G80*G21</f>
        <v>0</v>
      </c>
      <c r="H82" s="29">
        <f>IF(C16="Onderzoeksorganisatie",H80*H21,0)</f>
        <v>0</v>
      </c>
      <c r="I82" s="29">
        <f>IF(C16="Veehouderijonderneming",I80*I21,0)</f>
        <v>0</v>
      </c>
      <c r="J82" s="169"/>
      <c r="K82" s="169"/>
      <c r="L82" s="169"/>
      <c r="M82" s="170"/>
    </row>
    <row r="83" spans="1:13" s="171" customFormat="1" ht="24.95" customHeight="1" x14ac:dyDescent="0.25">
      <c r="A83" s="243"/>
      <c r="B83" s="162"/>
      <c r="C83" s="162"/>
      <c r="D83" s="296" t="s">
        <v>108</v>
      </c>
      <c r="E83" s="297"/>
      <c r="F83" s="253"/>
      <c r="G83" s="282"/>
      <c r="H83" s="172"/>
      <c r="I83" s="172"/>
      <c r="J83" s="173"/>
    </row>
    <row r="84" spans="1:13" s="171" customFormat="1" ht="24.95" customHeight="1" x14ac:dyDescent="0.25">
      <c r="A84" s="243"/>
      <c r="B84" s="162"/>
      <c r="C84" s="162"/>
      <c r="D84" s="318" t="s">
        <v>109</v>
      </c>
      <c r="E84" s="319"/>
      <c r="F84" s="259"/>
      <c r="G84" s="28">
        <f>SUM(G82:I82)</f>
        <v>0</v>
      </c>
      <c r="H84" s="298" t="str">
        <f>IF(C16="Veehouderijonderneming","Let op! Dit bedrag is niet gecorrigeerd voor het eventueel overschrijden van het maximum bedrag per veehouder","")</f>
        <v/>
      </c>
      <c r="I84" s="299"/>
      <c r="J84" s="299"/>
      <c r="K84" s="299"/>
      <c r="L84" s="299"/>
      <c r="M84" s="300"/>
    </row>
    <row r="85" spans="1:13" ht="21" customHeight="1" x14ac:dyDescent="0.25">
      <c r="A85" s="123"/>
      <c r="B85" s="121"/>
      <c r="C85" s="121"/>
      <c r="D85" s="122"/>
      <c r="E85" s="123"/>
      <c r="F85" s="123"/>
      <c r="G85" s="123"/>
      <c r="H85" s="123"/>
      <c r="I85" s="123"/>
      <c r="J85" s="123"/>
      <c r="K85" s="124"/>
    </row>
    <row r="86" spans="1:13" ht="24.75" customHeight="1" x14ac:dyDescent="0.25">
      <c r="A86" s="123"/>
      <c r="B86" s="133" t="s">
        <v>26</v>
      </c>
      <c r="C86" s="216"/>
      <c r="D86" s="134"/>
      <c r="E86" s="134"/>
      <c r="F86" s="134"/>
      <c r="G86" s="134"/>
      <c r="H86" s="134"/>
      <c r="I86" s="134"/>
      <c r="J86" s="135"/>
      <c r="K86" s="124"/>
    </row>
    <row r="87" spans="1:13" ht="15" customHeight="1" x14ac:dyDescent="0.25">
      <c r="A87" s="123"/>
      <c r="B87" s="303"/>
      <c r="C87" s="304"/>
      <c r="D87" s="304"/>
      <c r="E87" s="304"/>
      <c r="F87" s="304"/>
      <c r="G87" s="304"/>
      <c r="H87" s="304"/>
      <c r="I87" s="304"/>
      <c r="J87" s="305"/>
      <c r="K87" s="124"/>
    </row>
    <row r="88" spans="1:13" ht="15" customHeight="1" x14ac:dyDescent="0.25">
      <c r="A88" s="123"/>
      <c r="B88" s="306"/>
      <c r="C88" s="307"/>
      <c r="D88" s="307"/>
      <c r="E88" s="307"/>
      <c r="F88" s="307"/>
      <c r="G88" s="307"/>
      <c r="H88" s="307"/>
      <c r="I88" s="307"/>
      <c r="J88" s="308"/>
      <c r="K88" s="124"/>
    </row>
    <row r="89" spans="1:13" ht="15" customHeight="1" x14ac:dyDescent="0.25">
      <c r="A89" s="123"/>
      <c r="B89" s="306"/>
      <c r="C89" s="307"/>
      <c r="D89" s="307"/>
      <c r="E89" s="307"/>
      <c r="F89" s="307"/>
      <c r="G89" s="307"/>
      <c r="H89" s="307"/>
      <c r="I89" s="307"/>
      <c r="J89" s="308"/>
      <c r="K89" s="124"/>
    </row>
    <row r="90" spans="1:13" ht="15" customHeight="1" x14ac:dyDescent="0.25">
      <c r="A90" s="123"/>
      <c r="B90" s="306"/>
      <c r="C90" s="307"/>
      <c r="D90" s="307"/>
      <c r="E90" s="307"/>
      <c r="F90" s="307"/>
      <c r="G90" s="307"/>
      <c r="H90" s="307"/>
      <c r="I90" s="307"/>
      <c r="J90" s="308"/>
      <c r="K90" s="124"/>
    </row>
    <row r="91" spans="1:13" ht="15" customHeight="1" x14ac:dyDescent="0.25">
      <c r="A91" s="123"/>
      <c r="B91" s="306"/>
      <c r="C91" s="307"/>
      <c r="D91" s="307"/>
      <c r="E91" s="307"/>
      <c r="F91" s="307"/>
      <c r="G91" s="307"/>
      <c r="H91" s="307"/>
      <c r="I91" s="307"/>
      <c r="J91" s="308"/>
      <c r="K91" s="124"/>
    </row>
    <row r="92" spans="1:13" ht="15" customHeight="1" x14ac:dyDescent="0.25">
      <c r="A92" s="123"/>
      <c r="B92" s="306"/>
      <c r="C92" s="307"/>
      <c r="D92" s="307"/>
      <c r="E92" s="307"/>
      <c r="F92" s="307"/>
      <c r="G92" s="307"/>
      <c r="H92" s="307"/>
      <c r="I92" s="307"/>
      <c r="J92" s="308"/>
      <c r="K92" s="124"/>
    </row>
    <row r="93" spans="1:13" ht="15" customHeight="1" x14ac:dyDescent="0.25">
      <c r="A93" s="123"/>
      <c r="B93" s="306"/>
      <c r="C93" s="307"/>
      <c r="D93" s="307"/>
      <c r="E93" s="307"/>
      <c r="F93" s="307"/>
      <c r="G93" s="307"/>
      <c r="H93" s="307"/>
      <c r="I93" s="307"/>
      <c r="J93" s="308"/>
      <c r="K93" s="124"/>
    </row>
    <row r="94" spans="1:13" ht="15" customHeight="1" x14ac:dyDescent="0.25">
      <c r="A94" s="123"/>
      <c r="B94" s="306"/>
      <c r="C94" s="307"/>
      <c r="D94" s="307"/>
      <c r="E94" s="307"/>
      <c r="F94" s="307"/>
      <c r="G94" s="307"/>
      <c r="H94" s="307"/>
      <c r="I94" s="307"/>
      <c r="J94" s="308"/>
      <c r="K94" s="124"/>
    </row>
    <row r="95" spans="1:13" ht="15" customHeight="1" x14ac:dyDescent="0.25">
      <c r="A95" s="123"/>
      <c r="B95" s="306"/>
      <c r="C95" s="307"/>
      <c r="D95" s="307"/>
      <c r="E95" s="307"/>
      <c r="F95" s="307"/>
      <c r="G95" s="307"/>
      <c r="H95" s="307"/>
      <c r="I95" s="307"/>
      <c r="J95" s="308"/>
      <c r="K95" s="124"/>
    </row>
    <row r="96" spans="1:13" ht="15" customHeight="1" x14ac:dyDescent="0.25">
      <c r="A96" s="123"/>
      <c r="B96" s="309"/>
      <c r="C96" s="310"/>
      <c r="D96" s="310"/>
      <c r="E96" s="310"/>
      <c r="F96" s="310"/>
      <c r="G96" s="310"/>
      <c r="H96" s="310"/>
      <c r="I96" s="310"/>
      <c r="J96" s="311"/>
      <c r="K96" s="124"/>
    </row>
    <row r="97" spans="1:10" x14ac:dyDescent="0.25">
      <c r="A97" s="125"/>
      <c r="B97" s="126"/>
      <c r="C97" s="126"/>
      <c r="D97" s="73"/>
      <c r="E97" s="125"/>
      <c r="F97" s="125"/>
      <c r="G97" s="125"/>
      <c r="H97" s="125"/>
      <c r="I97" s="125"/>
      <c r="J97" s="125"/>
    </row>
  </sheetData>
  <sheetProtection algorithmName="SHA-512" hashValue="gymDk3dOXjfO9wc95uvMShgstOEaDQ2nKwuEW0G46TbHhFvVqNV6M11Th/UeLfC9clZI/O1IMXrBO2f571OsGA==" saltValue="2kKCQ0VUZZ8Ihnc9I74JoA==" spinCount="100000" sheet="1"/>
  <mergeCells count="28">
    <mergeCell ref="D83:E83"/>
    <mergeCell ref="D84:E84"/>
    <mergeCell ref="B87:J96"/>
    <mergeCell ref="D77:E77"/>
    <mergeCell ref="D78:E78"/>
    <mergeCell ref="D79:E79"/>
    <mergeCell ref="D80:E80"/>
    <mergeCell ref="D81:E81"/>
    <mergeCell ref="D82:E82"/>
    <mergeCell ref="H84:M84"/>
    <mergeCell ref="P25:P26"/>
    <mergeCell ref="Q25:Q26"/>
    <mergeCell ref="B47:E47"/>
    <mergeCell ref="G47:H47"/>
    <mergeCell ref="D75:E75"/>
    <mergeCell ref="N25:N26"/>
    <mergeCell ref="O25:O26"/>
    <mergeCell ref="D76:E76"/>
    <mergeCell ref="D21:E21"/>
    <mergeCell ref="L23:L24"/>
    <mergeCell ref="B25:I26"/>
    <mergeCell ref="J25:M26"/>
    <mergeCell ref="B13:C13"/>
    <mergeCell ref="B1:C1"/>
    <mergeCell ref="G1:I3"/>
    <mergeCell ref="G4:G7"/>
    <mergeCell ref="H4:H7"/>
    <mergeCell ref="I4:I7"/>
  </mergeCells>
  <conditionalFormatting sqref="J28:K45 M28:M45">
    <cfRule type="expression" dxfId="21" priority="11">
      <formula>$C$16="onderzoeksorganisatie"</formula>
    </cfRule>
  </conditionalFormatting>
  <conditionalFormatting sqref="J28:M45">
    <cfRule type="expression" dxfId="20" priority="9">
      <formula>$C$16="Overige ondernemingen"</formula>
    </cfRule>
    <cfRule type="expression" dxfId="19" priority="10">
      <formula>$C$16="onderzoeksorganisatie"</formula>
    </cfRule>
  </conditionalFormatting>
  <conditionalFormatting sqref="G28:G45">
    <cfRule type="expression" dxfId="18" priority="8">
      <formula>$C$16="Overige ondernemingen"</formula>
    </cfRule>
  </conditionalFormatting>
  <conditionalFormatting sqref="B28:F45">
    <cfRule type="expression" dxfId="17" priority="7">
      <formula>$C$16="Onderzoeksorganisatie"</formula>
    </cfRule>
  </conditionalFormatting>
  <conditionalFormatting sqref="B28:G45">
    <cfRule type="expression" dxfId="16" priority="6">
      <formula>$C$16="Overige ondernemingen"</formula>
    </cfRule>
  </conditionalFormatting>
  <conditionalFormatting sqref="G49:G66">
    <cfRule type="expression" dxfId="15" priority="5">
      <formula>$C$16="onderzoeksorganisatie"</formula>
    </cfRule>
  </conditionalFormatting>
  <conditionalFormatting sqref="E49:E66">
    <cfRule type="expression" dxfId="14" priority="4">
      <formula>$C49="Personeelskosten"</formula>
    </cfRule>
  </conditionalFormatting>
  <conditionalFormatting sqref="H49:H66">
    <cfRule type="expression" dxfId="13" priority="2">
      <formula>$C$16="Overige ondernemingen"</formula>
    </cfRule>
    <cfRule type="expression" dxfId="12" priority="3">
      <formula>$C$16="Veehouderijonderneming"</formula>
    </cfRule>
  </conditionalFormatting>
  <conditionalFormatting sqref="G49:G66">
    <cfRule type="expression" dxfId="11" priority="1">
      <formula>$C$3="Alleen de emissiemetingenfase"</formula>
    </cfRule>
  </conditionalFormatting>
  <dataValidations count="4">
    <dataValidation type="list" allowBlank="1" showInputMessage="1" showErrorMessage="1" sqref="C67:C74" xr:uid="{5DB0D199-D313-41BF-B5CD-32FE6BA17AD6}">
      <formula1>"Niet subsidiabele kosten,Gecorrigeerde kosten"</formula1>
    </dataValidation>
    <dataValidation type="custom" allowBlank="1" showInputMessage="1" showErrorMessage="1" sqref="D46" xr:uid="{34DD92F0-07A0-4438-B020-9DDA97F74B4B}">
      <formula1>"""Niet subsidiabele kosten"""</formula1>
    </dataValidation>
    <dataValidation type="list" allowBlank="1" showInputMessage="1" showErrorMessage="1" sqref="C21" xr:uid="{91DF95C8-C6F7-4111-AF00-B0F7D5488D8F}">
      <formula1>"[Maak een keuze],BTW-plichtig,BTW-vrijgesteld"</formula1>
    </dataValidation>
    <dataValidation type="list" allowBlank="1" showInputMessage="1" showErrorMessage="1" sqref="C75:C79 C46" xr:uid="{8A54D75F-77C3-4DC4-B3DB-A9C3353AD97A}">
      <formula1>"[Maak een keuze],Emissiereductie,Dierenwelzijn,Brandveiligheid"</formula1>
    </dataValidation>
  </dataValidations>
  <hyperlinks>
    <hyperlink ref="B17" r:id="rId1" display="Volgens de Mkb-toets is de organisatie van deelnemer 1" xr:uid="{6AA58FFD-6B61-4488-92A8-AA7E206DFD53}"/>
  </hyperlinks>
  <pageMargins left="0.25" right="0.25" top="0.75" bottom="0.75" header="0.3" footer="0.3"/>
  <pageSetup paperSize="9" scale="39" fitToHeight="0" orientation="landscape" r:id="rId2"/>
  <drawing r:id="rId3"/>
  <legacyDrawing r:id="rId4"/>
  <extLst>
    <ext xmlns:x14="http://schemas.microsoft.com/office/spreadsheetml/2009/9/main" uri="{CCE6A557-97BC-4b89-ADB6-D9C93CAAB3DF}">
      <x14:dataValidations xmlns:xm="http://schemas.microsoft.com/office/excel/2006/main" count="6">
        <x14:dataValidation type="list" allowBlank="1" showInputMessage="1" showErrorMessage="1" xr:uid="{65869C69-F31B-46F2-9C7C-EE8ADF5C3A86}">
          <x14:formula1>
            <xm:f>Keuzelijst!$B$48:$B$50</xm:f>
          </x14:formula1>
          <xm:sqref>C28:C45</xm:sqref>
        </x14:dataValidation>
        <x14:dataValidation type="list" allowBlank="1" showInputMessage="1" showErrorMessage="1" xr:uid="{CE576696-1717-472D-A34B-B04911E2C17F}">
          <x14:formula1>
            <xm:f>Keuzelijst!$B$31:$B$33</xm:f>
          </x14:formula1>
          <xm:sqref>C18</xm:sqref>
        </x14:dataValidation>
        <x14:dataValidation type="list" allowBlank="1" showInputMessage="1" showErrorMessage="1" xr:uid="{E794B330-3374-4DA4-BE30-692F7D882EF7}">
          <x14:formula1>
            <xm:f>Keuzelijst!$B$35:$B$37</xm:f>
          </x14:formula1>
          <xm:sqref>C19</xm:sqref>
        </x14:dataValidation>
        <x14:dataValidation type="list" allowBlank="1" showInputMessage="1" showErrorMessage="1" xr:uid="{62204F6E-65C4-43DE-9393-7EAC1C8BE34B}">
          <x14:formula1>
            <xm:f>Keuzelijst!$B$26:$B$29</xm:f>
          </x14:formula1>
          <xm:sqref>C17</xm:sqref>
        </x14:dataValidation>
        <x14:dataValidation type="list" allowBlank="1" showInputMessage="1" showErrorMessage="1" xr:uid="{89CA04D1-03FD-437A-866B-01CE163D85BC}">
          <x14:formula1>
            <xm:f>Keuzelijst!$B$21:$B$24</xm:f>
          </x14:formula1>
          <xm:sqref>C16</xm:sqref>
        </x14:dataValidation>
        <x14:dataValidation type="list" allowBlank="1" showInputMessage="1" showErrorMessage="1" xr:uid="{ABFB7CB3-B95F-446C-87B8-3BE720031C52}">
          <x14:formula1>
            <xm:f>Keuzelijst!$B$52:$B$55</xm:f>
          </x14:formula1>
          <xm:sqref>C49:C66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5E79F-779D-4772-9129-62BF4762A6EE}">
  <sheetPr>
    <pageSetUpPr fitToPage="1"/>
  </sheetPr>
  <dimension ref="A1:Z89"/>
  <sheetViews>
    <sheetView showGridLines="0" zoomScale="90" zoomScaleNormal="90" workbookViewId="0">
      <selection activeCell="C14" sqref="C14"/>
    </sheetView>
  </sheetViews>
  <sheetFormatPr defaultColWidth="8.85546875" defaultRowHeight="12" x14ac:dyDescent="0.25"/>
  <cols>
    <col min="1" max="1" width="4.140625" style="56" customWidth="1"/>
    <col min="2" max="2" width="47.5703125" style="127" customWidth="1"/>
    <col min="3" max="3" width="32.28515625" style="127" customWidth="1"/>
    <col min="4" max="4" width="30.7109375" style="55" customWidth="1"/>
    <col min="5" max="6" width="30.7109375" style="56" customWidth="1"/>
    <col min="7" max="10" width="25.7109375" style="56" customWidth="1"/>
    <col min="11" max="11" width="25.7109375" style="120" customWidth="1"/>
    <col min="12" max="12" width="24.28515625" style="56" hidden="1" customWidth="1"/>
    <col min="13" max="13" width="25.7109375" style="56" customWidth="1"/>
    <col min="14" max="14" width="13.28515625" style="56" hidden="1" customWidth="1"/>
    <col min="15" max="15" width="16.28515625" style="56" hidden="1" customWidth="1"/>
    <col min="16" max="17" width="15.28515625" style="56" hidden="1" customWidth="1"/>
    <col min="18" max="18" width="17.28515625" style="56" customWidth="1"/>
    <col min="19" max="19" width="16.5703125" style="56" customWidth="1"/>
    <col min="20" max="16384" width="8.85546875" style="56"/>
  </cols>
  <sheetData>
    <row r="1" spans="1:14" ht="36" customHeight="1" x14ac:dyDescent="0.25">
      <c r="A1" s="123"/>
      <c r="B1" s="336" t="s">
        <v>1</v>
      </c>
      <c r="C1" s="337"/>
      <c r="D1" s="132"/>
      <c r="F1" s="123"/>
      <c r="G1" s="326" t="s">
        <v>70</v>
      </c>
      <c r="H1" s="327"/>
      <c r="I1" s="328"/>
      <c r="J1" s="57"/>
      <c r="K1" s="56"/>
    </row>
    <row r="2" spans="1:14" ht="24.95" customHeight="1" x14ac:dyDescent="0.25">
      <c r="A2" s="123"/>
      <c r="B2" s="58" t="s">
        <v>59</v>
      </c>
      <c r="C2" s="58" t="str">
        <f>IF('Penvoerder, deelnemer 1'!$C2&gt;0,'Penvoerder, deelnemer 1'!$C2,"")</f>
        <v/>
      </c>
      <c r="D2" s="131"/>
      <c r="E2" s="123"/>
      <c r="F2" s="123"/>
      <c r="G2" s="329"/>
      <c r="H2" s="330"/>
      <c r="I2" s="331"/>
      <c r="J2" s="60"/>
      <c r="K2" s="56"/>
    </row>
    <row r="3" spans="1:14" ht="24.95" customHeight="1" x14ac:dyDescent="0.25">
      <c r="A3" s="123"/>
      <c r="B3" s="58" t="s">
        <v>60</v>
      </c>
      <c r="C3" s="58" t="str">
        <f>IF('Penvoerder, deelnemer 1'!$C3&gt;0,'Penvoerder, deelnemer 1'!$C3,"")</f>
        <v>[Maak een keuze]</v>
      </c>
      <c r="D3" s="149"/>
      <c r="E3" s="123"/>
      <c r="F3" s="123"/>
      <c r="G3" s="332"/>
      <c r="H3" s="333"/>
      <c r="I3" s="334"/>
      <c r="J3" s="60"/>
      <c r="K3" s="56"/>
    </row>
    <row r="4" spans="1:14" ht="24.95" customHeight="1" x14ac:dyDescent="0.25">
      <c r="A4" s="123"/>
      <c r="B4" s="58" t="s">
        <v>22</v>
      </c>
      <c r="C4" s="58" t="str">
        <f>IF('Penvoerder, deelnemer 1'!$C4&gt;0,'Penvoerder, deelnemer 1'!$C4,"")</f>
        <v/>
      </c>
      <c r="D4" s="150"/>
      <c r="E4" s="1"/>
      <c r="F4" s="1"/>
      <c r="G4" s="335" t="str">
        <f>IF(C16="Veehouderijonderneming","Fase 1 (onderzoeks en ontwikkelingsfase)",IF(C16="Overige ondernemingen","Fase 1 (onderzoeks en ontwikkelingsfase)",IF(C16="Onderzoeksorganisatie","Niet van toepassing op deze deelnemersoort",IF(C16="[Maak een keuze]","Afhankelijk van deelnemersoort; Fase 1 (onderzoeks en ontwikkelingsfase) is alleen subsidiabel voor veehouderijen en overige ondernemingen."))))</f>
        <v>Afhankelijk van deelnemersoort; Fase 1 (onderzoeks en ontwikkelingsfase) is alleen subsidiabel voor veehouderijen en overige ondernemingen.</v>
      </c>
      <c r="H4" s="335" t="str">
        <f>IF(C16="Veehouderijonderneming","Niet van toepassing op deze deelnemersoort",IF(C16="Overige ondernemingen","Niet van toepassing op deze deelnemersoort",IF(C16="Onderzoeksorganisatie","Fase 2 (emissiemetingfase)",IF(C16="[Maak een keuze]","Afhankelijk van deelnemersoort; Fase 2 (emissiemetingfase) is alleen subsidiabel voor onderzoeksorganisatie"))))</f>
        <v>Afhankelijk van deelnemersoort; Fase 2 (emissiemetingfase) is alleen subsidiabel voor onderzoeksorganisatie</v>
      </c>
      <c r="I4" s="335" t="str">
        <f>IF(C16="Veehouderijonderneming","Fase 3 (resterende productieve levensduurfase)",IF(C16="Overige ondernemingen","Niet van toepassing op deze deelnemersoort",IF(C16="Onderzoeksorganisatie","Niet van toepassing op deze deelnemersoort",IF(C16="[Maak een keuze]","Afhankelijk van deelnemersoort; Fase 3 (resterende productieve levensduurfase) is alleen subsidiabel voor veehouderijen."))))</f>
        <v>Afhankelijk van deelnemersoort; Fase 3 (resterende productieve levensduurfase) is alleen subsidiabel voor veehouderijen.</v>
      </c>
      <c r="J4" s="60"/>
      <c r="K4" s="56"/>
    </row>
    <row r="5" spans="1:14" ht="24.95" customHeight="1" x14ac:dyDescent="0.25">
      <c r="A5" s="123"/>
      <c r="B5" s="58" t="s">
        <v>16</v>
      </c>
      <c r="C5" s="58" t="str">
        <f>IF('Penvoerder, deelnemer 1'!$C5&gt;0,'Penvoerder, deelnemer 1'!$C5,"")</f>
        <v>[Maak een keuze]</v>
      </c>
      <c r="D5" s="151"/>
      <c r="E5" s="1"/>
      <c r="F5" s="1"/>
      <c r="G5" s="335"/>
      <c r="H5" s="335"/>
      <c r="I5" s="335"/>
      <c r="J5" s="57"/>
      <c r="K5" s="61"/>
      <c r="L5" s="61"/>
      <c r="M5" s="62"/>
      <c r="N5" s="63"/>
    </row>
    <row r="6" spans="1:14" ht="35.25" customHeight="1" x14ac:dyDescent="0.25">
      <c r="A6" s="123"/>
      <c r="B6" s="58" t="s">
        <v>17</v>
      </c>
      <c r="C6" s="58" t="str">
        <f>IF('Penvoerder, deelnemer 1'!$C6&gt;0,'Penvoerder, deelnemer 1'!$C6,"")</f>
        <v/>
      </c>
      <c r="D6" s="152"/>
      <c r="E6" s="1"/>
      <c r="F6" s="1"/>
      <c r="G6" s="335"/>
      <c r="H6" s="335"/>
      <c r="I6" s="335"/>
      <c r="J6" s="57"/>
      <c r="K6" s="64"/>
      <c r="L6" s="64"/>
    </row>
    <row r="7" spans="1:14" ht="24.95" customHeight="1" x14ac:dyDescent="0.25">
      <c r="A7" s="123"/>
      <c r="B7" s="58" t="s">
        <v>25</v>
      </c>
      <c r="C7" s="58" t="str">
        <f>IF('Penvoerder, deelnemer 1'!$C7&gt;0,'Penvoerder, deelnemer 1'!$C7,"")</f>
        <v>[Maak een keuze]</v>
      </c>
      <c r="D7" s="153"/>
      <c r="E7" s="1"/>
      <c r="F7" s="1"/>
      <c r="G7" s="335"/>
      <c r="H7" s="335"/>
      <c r="I7" s="335"/>
      <c r="J7" s="57"/>
      <c r="K7" s="64"/>
      <c r="L7" s="64"/>
    </row>
    <row r="8" spans="1:14" ht="24.95" customHeight="1" x14ac:dyDescent="0.25">
      <c r="A8" s="123"/>
      <c r="B8" s="58" t="s">
        <v>18</v>
      </c>
      <c r="C8" s="208" t="str">
        <f>IF('Penvoerder, deelnemer 1'!$C8&gt;0,'Penvoerder, deelnemer 1'!$C8,"")</f>
        <v/>
      </c>
      <c r="D8" s="153"/>
      <c r="E8" s="1"/>
      <c r="F8" s="1"/>
      <c r="G8" s="65"/>
      <c r="H8" s="65"/>
      <c r="I8" s="65"/>
      <c r="J8" s="154"/>
      <c r="K8" s="64"/>
      <c r="L8" s="64"/>
    </row>
    <row r="9" spans="1:14" ht="24.95" customHeight="1" x14ac:dyDescent="0.25">
      <c r="A9" s="123"/>
      <c r="B9" s="58" t="s">
        <v>56</v>
      </c>
      <c r="C9" s="208" t="str">
        <f>IF('Penvoerder, deelnemer 1'!$C9&gt;0,'Penvoerder, deelnemer 1'!$C9,"")</f>
        <v/>
      </c>
      <c r="D9" s="153"/>
      <c r="E9" s="1"/>
      <c r="F9" s="1"/>
      <c r="G9" s="65"/>
      <c r="H9" s="65"/>
      <c r="I9" s="65"/>
      <c r="J9" s="154"/>
      <c r="K9" s="64"/>
      <c r="L9" s="64"/>
    </row>
    <row r="10" spans="1:14" ht="65.099999999999994" customHeight="1" x14ac:dyDescent="0.25">
      <c r="A10" s="123"/>
      <c r="B10" s="291" t="s">
        <v>161</v>
      </c>
      <c r="C10" s="58" t="str">
        <f>IF('Penvoerder, deelnemer 1'!$C10&gt;0,'Penvoerder, deelnemer 1'!$C10,"")</f>
        <v>[Maak een keuze]</v>
      </c>
      <c r="D10" s="155"/>
      <c r="E10" s="1"/>
      <c r="F10" s="1"/>
      <c r="G10" s="66">
        <v>0.25</v>
      </c>
      <c r="H10" s="67"/>
      <c r="I10" s="67"/>
      <c r="J10" s="154"/>
      <c r="K10" s="64"/>
      <c r="L10" s="64"/>
    </row>
    <row r="11" spans="1:14" ht="65.099999999999994" customHeight="1" x14ac:dyDescent="0.25">
      <c r="A11" s="123"/>
      <c r="B11" s="291" t="s">
        <v>162</v>
      </c>
      <c r="C11" s="58" t="str">
        <f>IF('Penvoerder, deelnemer 1'!$C11&gt;0,'Penvoerder, deelnemer 1'!$C11,"")</f>
        <v>[Maak een keuze]</v>
      </c>
      <c r="D11" s="153"/>
      <c r="E11" s="2"/>
      <c r="F11" s="2"/>
      <c r="G11" s="68" t="str">
        <f>IF(C10="Ja","15%",IF(C11="Ja","15%","0%"))</f>
        <v>0%</v>
      </c>
      <c r="H11" s="69"/>
      <c r="I11" s="69"/>
      <c r="J11" s="154"/>
      <c r="K11" s="70"/>
      <c r="L11" s="70"/>
    </row>
    <row r="12" spans="1:14" ht="12.75" customHeight="1" x14ac:dyDescent="0.25">
      <c r="A12" s="241"/>
      <c r="B12" s="71"/>
      <c r="C12" s="209"/>
      <c r="D12" s="73"/>
      <c r="E12" s="2"/>
      <c r="F12" s="2"/>
      <c r="G12" s="74"/>
      <c r="H12" s="75"/>
      <c r="I12" s="75"/>
      <c r="J12" s="154"/>
      <c r="K12" s="70"/>
      <c r="L12" s="70"/>
    </row>
    <row r="13" spans="1:14" ht="15" customHeight="1" x14ac:dyDescent="0.25">
      <c r="A13" s="123"/>
      <c r="B13" s="338" t="s">
        <v>11</v>
      </c>
      <c r="C13" s="338"/>
      <c r="D13" s="59"/>
      <c r="E13" s="77"/>
      <c r="F13" s="1"/>
      <c r="G13" s="78"/>
      <c r="H13" s="79"/>
      <c r="I13" s="80"/>
      <c r="J13" s="154"/>
      <c r="K13" s="56"/>
    </row>
    <row r="14" spans="1:14" ht="24.95" customHeight="1" x14ac:dyDescent="0.25">
      <c r="A14" s="123"/>
      <c r="B14" s="58" t="s">
        <v>20</v>
      </c>
      <c r="C14" s="13"/>
      <c r="D14" s="81"/>
      <c r="E14" s="82"/>
      <c r="F14" s="1"/>
      <c r="G14" s="83"/>
      <c r="H14" s="84"/>
      <c r="I14" s="84"/>
      <c r="J14" s="154"/>
      <c r="K14" s="56"/>
    </row>
    <row r="15" spans="1:14" ht="24.95" customHeight="1" x14ac:dyDescent="0.25">
      <c r="A15" s="123"/>
      <c r="B15" s="58" t="s">
        <v>21</v>
      </c>
      <c r="C15" s="13"/>
      <c r="D15" s="81"/>
      <c r="E15" s="1"/>
      <c r="F15" s="1"/>
      <c r="G15" s="85"/>
      <c r="H15" s="67"/>
      <c r="I15" s="67"/>
      <c r="J15" s="154"/>
      <c r="K15" s="64"/>
      <c r="L15" s="64"/>
    </row>
    <row r="16" spans="1:14" ht="24.95" customHeight="1" x14ac:dyDescent="0.25">
      <c r="A16" s="123"/>
      <c r="B16" s="58" t="s">
        <v>159</v>
      </c>
      <c r="C16" s="12" t="s">
        <v>0</v>
      </c>
      <c r="D16" s="136"/>
      <c r="E16" s="136"/>
      <c r="F16" s="136"/>
      <c r="G16" s="85"/>
      <c r="H16" s="86" t="str">
        <f>IF(C16="onderzoeksorganisatie","100%","0%")</f>
        <v>0%</v>
      </c>
      <c r="I16" s="87">
        <f>IF(C16="[Maak een keuze]",0,IF(C16="veehouderijonderneming","40%",0))</f>
        <v>0</v>
      </c>
      <c r="J16" s="154"/>
      <c r="K16" s="64"/>
      <c r="L16" s="64"/>
    </row>
    <row r="17" spans="1:18" ht="24.95" customHeight="1" x14ac:dyDescent="0.25">
      <c r="A17" s="123"/>
      <c r="B17" s="88" t="s">
        <v>160</v>
      </c>
      <c r="C17" s="12" t="s">
        <v>0</v>
      </c>
      <c r="D17" s="136"/>
      <c r="E17" s="136"/>
      <c r="F17" s="136"/>
      <c r="G17" s="89">
        <f>IF(C17="[Maak een keuze]",0%,IF(C17="Overig",0,IF(C17="Klein",20%,10%)))</f>
        <v>0</v>
      </c>
      <c r="H17" s="67"/>
      <c r="I17" s="67"/>
      <c r="J17" s="154"/>
      <c r="K17" s="64"/>
      <c r="L17" s="64"/>
    </row>
    <row r="18" spans="1:18" ht="24.95" customHeight="1" x14ac:dyDescent="0.25">
      <c r="A18" s="123"/>
      <c r="B18" s="58" t="str">
        <f>IF(C16="Veehouderijonderneming","Penvoerder, deelnemer 1 is een jonge landbouwer",IF(C16="Overige ondernemingen","Niet van toepassing op deze deelnemersoort",IF(C16="Onderzoeksorganisatie","Niet van toepassing op deze deelnemersoort",IF(C16="[Maak een keuze]","Afhankelijk van deelnemersoort"))))</f>
        <v>Afhankelijk van deelnemersoort</v>
      </c>
      <c r="C18" s="210" t="s">
        <v>0</v>
      </c>
      <c r="D18" s="136"/>
      <c r="E18" s="136"/>
      <c r="F18" s="136"/>
      <c r="G18" s="90"/>
      <c r="H18" s="67"/>
      <c r="I18" s="66">
        <f>IF(C16="overige ondernemingen","0%",IF(C16="Onderzoeksorganisatie","0%",IF(C18="[Maak een keuze]",0,IF(C18="Ja",20%,0))))</f>
        <v>0</v>
      </c>
      <c r="J18" s="154"/>
      <c r="K18" s="64"/>
      <c r="L18" s="64"/>
    </row>
    <row r="19" spans="1:18" ht="39.950000000000003" customHeight="1" x14ac:dyDescent="0.25">
      <c r="A19" s="123"/>
      <c r="B19" s="58" t="str">
        <f>IF(C16="Veehouderijonderneming","Verbetert de investering het natuurlijke milieu, de hygiëneomstandigheden of het dierwelzijn, zonder de productiecapaciteit te vergroten?",IF(C16="Overige ondernemingen","Niet van toepassing op deze deelnemersoort",IF(C16="Onderzoeksorganisatie","Niet van toepassing op deze deelnemersoort",IF(C16="[Maak een keuze]","Afhankelijk van deelnemersoort"))))</f>
        <v>Afhankelijk van deelnemersoort</v>
      </c>
      <c r="C19" s="12" t="s">
        <v>0</v>
      </c>
      <c r="D19" s="81"/>
      <c r="E19" s="1"/>
      <c r="F19" s="1"/>
      <c r="G19" s="91"/>
      <c r="H19" s="69"/>
      <c r="I19" s="68">
        <f>IF(C16="overige ondernemingen","0%",IF(C16="onderzoeksorganisatie","0%",IF(C19="[Maak een keuze]",0,IF(C19="Ja",20%,0))))</f>
        <v>0</v>
      </c>
      <c r="J19" s="154"/>
      <c r="K19" s="64"/>
      <c r="L19" s="64"/>
    </row>
    <row r="20" spans="1:18" ht="16.5" customHeight="1" x14ac:dyDescent="0.25">
      <c r="A20" s="123"/>
      <c r="B20" s="14"/>
      <c r="C20" s="211"/>
      <c r="D20" s="92"/>
      <c r="E20" s="93"/>
      <c r="F20" s="95"/>
      <c r="G20" s="94"/>
      <c r="H20" s="95"/>
      <c r="I20" s="96"/>
      <c r="J20" s="154"/>
      <c r="K20" s="64"/>
      <c r="L20" s="64"/>
    </row>
    <row r="21" spans="1:18" ht="14.1" customHeight="1" x14ac:dyDescent="0.25">
      <c r="A21" s="123"/>
      <c r="B21" s="14"/>
      <c r="C21" s="211"/>
      <c r="D21" s="344" t="s">
        <v>40</v>
      </c>
      <c r="E21" s="345"/>
      <c r="F21" s="239"/>
      <c r="G21" s="97">
        <f>IF(C16="Onderzoeksorganisatie","0%",(G10+G11+G17))</f>
        <v>0.25</v>
      </c>
      <c r="H21" s="98">
        <f>IF(H4="Fase 2 (emissiemetingfase)",100%,0)</f>
        <v>0</v>
      </c>
      <c r="I21" s="97">
        <f>IF(C16="Onderzoeksorganisatie","0%",IF(C16="Overige ondernemingen","0%",IF((I16+I18+I19)&gt;G21,G21,(I16+I18+I19))))</f>
        <v>0</v>
      </c>
      <c r="J21" s="154"/>
      <c r="K21" s="56"/>
    </row>
    <row r="22" spans="1:18" ht="14.1" customHeight="1" thickBot="1" x14ac:dyDescent="0.3">
      <c r="A22" s="241"/>
      <c r="B22" s="71"/>
      <c r="C22" s="71"/>
      <c r="D22" s="99"/>
      <c r="E22" s="100"/>
      <c r="F22" s="100"/>
      <c r="G22" s="100"/>
      <c r="H22" s="101"/>
      <c r="I22" s="101"/>
      <c r="J22" s="156"/>
      <c r="K22" s="76"/>
      <c r="M22" s="102"/>
      <c r="N22" s="102"/>
      <c r="O22" s="102"/>
      <c r="P22" s="102"/>
    </row>
    <row r="23" spans="1:18" ht="14.1" customHeight="1" x14ac:dyDescent="0.25">
      <c r="A23" s="120"/>
      <c r="B23" s="103"/>
      <c r="C23" s="212"/>
      <c r="D23" s="104"/>
      <c r="E23" s="100"/>
      <c r="F23" s="100"/>
      <c r="G23" s="100"/>
      <c r="H23" s="101"/>
      <c r="I23" s="101"/>
      <c r="J23" s="156"/>
      <c r="K23" s="60"/>
      <c r="L23" s="292" t="s">
        <v>37</v>
      </c>
      <c r="M23" s="102"/>
      <c r="N23" s="102"/>
      <c r="O23" s="102"/>
    </row>
    <row r="24" spans="1:18" ht="14.1" customHeight="1" thickBot="1" x14ac:dyDescent="0.3">
      <c r="A24" s="241"/>
      <c r="B24" s="71"/>
      <c r="C24" s="71"/>
      <c r="D24" s="92"/>
      <c r="E24" s="95"/>
      <c r="F24" s="95"/>
      <c r="G24" s="95"/>
      <c r="H24" s="105"/>
      <c r="I24" s="95"/>
      <c r="J24" s="106"/>
      <c r="K24" s="44"/>
      <c r="L24" s="293"/>
      <c r="M24" s="107"/>
      <c r="N24" s="107"/>
      <c r="O24" s="107"/>
    </row>
    <row r="25" spans="1:18" ht="14.1" customHeight="1" x14ac:dyDescent="0.25">
      <c r="A25" s="123"/>
      <c r="B25" s="312" t="s">
        <v>48</v>
      </c>
      <c r="C25" s="313"/>
      <c r="D25" s="313"/>
      <c r="E25" s="313"/>
      <c r="F25" s="313"/>
      <c r="G25" s="313"/>
      <c r="H25" s="313"/>
      <c r="I25" s="314"/>
      <c r="J25" s="320" t="s">
        <v>53</v>
      </c>
      <c r="K25" s="321"/>
      <c r="L25" s="321"/>
      <c r="M25" s="322"/>
      <c r="N25" s="301" t="s">
        <v>37</v>
      </c>
      <c r="O25" s="292" t="s">
        <v>37</v>
      </c>
      <c r="P25" s="292" t="s">
        <v>37</v>
      </c>
      <c r="Q25" s="292" t="s">
        <v>37</v>
      </c>
    </row>
    <row r="26" spans="1:18" ht="14.1" customHeight="1" thickBot="1" x14ac:dyDescent="0.3">
      <c r="A26" s="123"/>
      <c r="B26" s="315"/>
      <c r="C26" s="316"/>
      <c r="D26" s="316"/>
      <c r="E26" s="316"/>
      <c r="F26" s="316"/>
      <c r="G26" s="316"/>
      <c r="H26" s="316"/>
      <c r="I26" s="317"/>
      <c r="J26" s="323"/>
      <c r="K26" s="324"/>
      <c r="L26" s="324"/>
      <c r="M26" s="325"/>
      <c r="N26" s="302"/>
      <c r="O26" s="293"/>
      <c r="P26" s="293"/>
      <c r="Q26" s="293"/>
    </row>
    <row r="27" spans="1:18" ht="45" customHeight="1" x14ac:dyDescent="0.25">
      <c r="A27" s="123"/>
      <c r="B27" s="235" t="s">
        <v>61</v>
      </c>
      <c r="C27" s="213" t="s">
        <v>3</v>
      </c>
      <c r="D27" s="108" t="s">
        <v>57</v>
      </c>
      <c r="E27" s="108" t="s">
        <v>58</v>
      </c>
      <c r="F27" s="108" t="s">
        <v>131</v>
      </c>
      <c r="G27" s="108" t="s">
        <v>4</v>
      </c>
      <c r="H27" s="108" t="s">
        <v>5</v>
      </c>
      <c r="I27" s="108" t="s">
        <v>51</v>
      </c>
      <c r="J27" s="108" t="s">
        <v>13</v>
      </c>
      <c r="K27" s="108" t="s">
        <v>14</v>
      </c>
      <c r="L27" s="110" t="s">
        <v>50</v>
      </c>
      <c r="M27" s="159" t="s">
        <v>49</v>
      </c>
      <c r="N27" s="284" t="s">
        <v>15</v>
      </c>
      <c r="O27" s="248" t="s">
        <v>106</v>
      </c>
      <c r="P27" s="248" t="s">
        <v>4</v>
      </c>
      <c r="Q27" s="250" t="s">
        <v>36</v>
      </c>
      <c r="R27" s="102"/>
    </row>
    <row r="28" spans="1:18" s="112" customFormat="1" ht="24.95" customHeight="1" x14ac:dyDescent="0.25">
      <c r="A28" s="244" t="s">
        <v>132</v>
      </c>
      <c r="B28" s="160"/>
      <c r="C28" s="130" t="s">
        <v>0</v>
      </c>
      <c r="D28" s="265"/>
      <c r="E28" s="265"/>
      <c r="F28" s="266"/>
      <c r="G28" s="269" t="str">
        <f>P28</f>
        <v/>
      </c>
      <c r="H28" s="269"/>
      <c r="I28" s="269" t="str">
        <f t="shared" ref="I28:I45" si="0">Q28</f>
        <v/>
      </c>
      <c r="J28" s="270"/>
      <c r="K28" s="270"/>
      <c r="L28" s="269">
        <f t="shared" ref="L28:L45" si="1">J28-K28</f>
        <v>0</v>
      </c>
      <c r="M28" s="271"/>
      <c r="N28" s="285" t="e">
        <f>($C$9-$C$8)/365.2</f>
        <v>#VALUE!</v>
      </c>
      <c r="O28" s="16" t="str">
        <f>IF(M28=0,"",L28/M28)</f>
        <v/>
      </c>
      <c r="P28" s="31" t="str">
        <f t="shared" ref="P28:P45" si="2">IFERROR((O28*N28),"")</f>
        <v/>
      </c>
      <c r="Q28" s="286" t="str">
        <f t="shared" ref="Q28:Q45" si="3">IFERROR(J28-K28-P28,"")</f>
        <v/>
      </c>
      <c r="R28" s="111"/>
    </row>
    <row r="29" spans="1:18" s="112" customFormat="1" ht="24.95" customHeight="1" x14ac:dyDescent="0.25">
      <c r="A29" s="244" t="s">
        <v>133</v>
      </c>
      <c r="B29" s="160"/>
      <c r="C29" s="130" t="s">
        <v>7</v>
      </c>
      <c r="D29" s="265"/>
      <c r="E29" s="265"/>
      <c r="F29" s="266"/>
      <c r="G29" s="269" t="str">
        <f t="shared" ref="G29:G45" si="4">P29</f>
        <v/>
      </c>
      <c r="H29" s="269"/>
      <c r="I29" s="269" t="str">
        <f t="shared" si="0"/>
        <v/>
      </c>
      <c r="J29" s="270"/>
      <c r="K29" s="270"/>
      <c r="L29" s="269">
        <f t="shared" si="1"/>
        <v>0</v>
      </c>
      <c r="M29" s="272"/>
      <c r="N29" s="285" t="e">
        <f t="shared" ref="N29:N45" si="5">($C$9-$C$8)/365.2</f>
        <v>#VALUE!</v>
      </c>
      <c r="O29" s="16" t="str">
        <f t="shared" ref="O29:O45" si="6">IF(M29=0,"",L29/M29)</f>
        <v/>
      </c>
      <c r="P29" s="31" t="str">
        <f t="shared" si="2"/>
        <v/>
      </c>
      <c r="Q29" s="286" t="str">
        <f t="shared" si="3"/>
        <v/>
      </c>
      <c r="R29" s="111"/>
    </row>
    <row r="30" spans="1:18" s="112" customFormat="1" ht="24.95" customHeight="1" x14ac:dyDescent="0.25">
      <c r="A30" s="244" t="s">
        <v>134</v>
      </c>
      <c r="B30" s="160"/>
      <c r="C30" s="130" t="s">
        <v>7</v>
      </c>
      <c r="D30" s="265"/>
      <c r="E30" s="265"/>
      <c r="F30" s="266"/>
      <c r="G30" s="269" t="str">
        <f t="shared" si="4"/>
        <v/>
      </c>
      <c r="H30" s="269"/>
      <c r="I30" s="269" t="str">
        <f t="shared" si="0"/>
        <v/>
      </c>
      <c r="J30" s="270"/>
      <c r="K30" s="270"/>
      <c r="L30" s="269">
        <f t="shared" si="1"/>
        <v>0</v>
      </c>
      <c r="M30" s="272"/>
      <c r="N30" s="285" t="e">
        <f t="shared" si="5"/>
        <v>#VALUE!</v>
      </c>
      <c r="O30" s="16" t="str">
        <f t="shared" si="6"/>
        <v/>
      </c>
      <c r="P30" s="31" t="str">
        <f t="shared" si="2"/>
        <v/>
      </c>
      <c r="Q30" s="286" t="str">
        <f t="shared" si="3"/>
        <v/>
      </c>
      <c r="R30" s="111"/>
    </row>
    <row r="31" spans="1:18" s="112" customFormat="1" ht="24.95" customHeight="1" x14ac:dyDescent="0.25">
      <c r="A31" s="244" t="s">
        <v>135</v>
      </c>
      <c r="B31" s="160"/>
      <c r="C31" s="130" t="s">
        <v>7</v>
      </c>
      <c r="D31" s="265"/>
      <c r="E31" s="265"/>
      <c r="F31" s="266"/>
      <c r="G31" s="269" t="str">
        <f t="shared" si="4"/>
        <v/>
      </c>
      <c r="H31" s="269"/>
      <c r="I31" s="269" t="str">
        <f t="shared" si="0"/>
        <v/>
      </c>
      <c r="J31" s="270"/>
      <c r="K31" s="270"/>
      <c r="L31" s="269">
        <f t="shared" si="1"/>
        <v>0</v>
      </c>
      <c r="M31" s="272"/>
      <c r="N31" s="285" t="e">
        <f t="shared" si="5"/>
        <v>#VALUE!</v>
      </c>
      <c r="O31" s="16" t="str">
        <f t="shared" si="6"/>
        <v/>
      </c>
      <c r="P31" s="31" t="str">
        <f t="shared" si="2"/>
        <v/>
      </c>
      <c r="Q31" s="286" t="str">
        <f t="shared" si="3"/>
        <v/>
      </c>
      <c r="R31" s="111"/>
    </row>
    <row r="32" spans="1:18" s="112" customFormat="1" ht="24.95" customHeight="1" x14ac:dyDescent="0.25">
      <c r="A32" s="244" t="s">
        <v>136</v>
      </c>
      <c r="B32" s="160"/>
      <c r="C32" s="130" t="s">
        <v>7</v>
      </c>
      <c r="D32" s="265"/>
      <c r="E32" s="265"/>
      <c r="F32" s="266"/>
      <c r="G32" s="269" t="str">
        <f t="shared" si="4"/>
        <v/>
      </c>
      <c r="H32" s="269"/>
      <c r="I32" s="269" t="str">
        <f t="shared" si="0"/>
        <v/>
      </c>
      <c r="J32" s="270"/>
      <c r="K32" s="270"/>
      <c r="L32" s="269">
        <f t="shared" si="1"/>
        <v>0</v>
      </c>
      <c r="M32" s="272"/>
      <c r="N32" s="285" t="e">
        <f t="shared" si="5"/>
        <v>#VALUE!</v>
      </c>
      <c r="O32" s="16" t="str">
        <f t="shared" si="6"/>
        <v/>
      </c>
      <c r="P32" s="31" t="str">
        <f t="shared" si="2"/>
        <v/>
      </c>
      <c r="Q32" s="286" t="str">
        <f t="shared" si="3"/>
        <v/>
      </c>
      <c r="R32" s="111"/>
    </row>
    <row r="33" spans="1:19" s="112" customFormat="1" ht="24.95" customHeight="1" x14ac:dyDescent="0.25">
      <c r="A33" s="244" t="s">
        <v>137</v>
      </c>
      <c r="B33" s="160"/>
      <c r="C33" s="130" t="s">
        <v>7</v>
      </c>
      <c r="D33" s="265"/>
      <c r="E33" s="265"/>
      <c r="F33" s="266"/>
      <c r="G33" s="269" t="str">
        <f t="shared" si="4"/>
        <v/>
      </c>
      <c r="H33" s="269"/>
      <c r="I33" s="269" t="str">
        <f t="shared" si="0"/>
        <v/>
      </c>
      <c r="J33" s="270"/>
      <c r="K33" s="270"/>
      <c r="L33" s="269">
        <f t="shared" si="1"/>
        <v>0</v>
      </c>
      <c r="M33" s="272"/>
      <c r="N33" s="285" t="e">
        <f t="shared" si="5"/>
        <v>#VALUE!</v>
      </c>
      <c r="O33" s="16" t="str">
        <f t="shared" si="6"/>
        <v/>
      </c>
      <c r="P33" s="31" t="str">
        <f t="shared" si="2"/>
        <v/>
      </c>
      <c r="Q33" s="286" t="str">
        <f t="shared" si="3"/>
        <v/>
      </c>
      <c r="R33" s="111"/>
    </row>
    <row r="34" spans="1:19" s="112" customFormat="1" ht="24.95" customHeight="1" x14ac:dyDescent="0.25">
      <c r="A34" s="244" t="s">
        <v>138</v>
      </c>
      <c r="B34" s="160"/>
      <c r="C34" s="130" t="s">
        <v>7</v>
      </c>
      <c r="D34" s="265"/>
      <c r="E34" s="265"/>
      <c r="F34" s="266"/>
      <c r="G34" s="269" t="str">
        <f t="shared" si="4"/>
        <v/>
      </c>
      <c r="H34" s="269"/>
      <c r="I34" s="269" t="str">
        <f t="shared" si="0"/>
        <v/>
      </c>
      <c r="J34" s="270"/>
      <c r="K34" s="270"/>
      <c r="L34" s="269">
        <f t="shared" si="1"/>
        <v>0</v>
      </c>
      <c r="M34" s="272"/>
      <c r="N34" s="285" t="e">
        <f t="shared" si="5"/>
        <v>#VALUE!</v>
      </c>
      <c r="O34" s="16" t="str">
        <f t="shared" si="6"/>
        <v/>
      </c>
      <c r="P34" s="31" t="str">
        <f t="shared" si="2"/>
        <v/>
      </c>
      <c r="Q34" s="286" t="str">
        <f t="shared" si="3"/>
        <v/>
      </c>
      <c r="R34" s="111"/>
    </row>
    <row r="35" spans="1:19" s="112" customFormat="1" ht="24.95" customHeight="1" x14ac:dyDescent="0.25">
      <c r="A35" s="244" t="s">
        <v>139</v>
      </c>
      <c r="B35" s="160"/>
      <c r="C35" s="130" t="s">
        <v>7</v>
      </c>
      <c r="D35" s="265"/>
      <c r="E35" s="265"/>
      <c r="F35" s="266"/>
      <c r="G35" s="269" t="str">
        <f t="shared" si="4"/>
        <v/>
      </c>
      <c r="H35" s="269"/>
      <c r="I35" s="269" t="str">
        <f t="shared" si="0"/>
        <v/>
      </c>
      <c r="J35" s="270"/>
      <c r="K35" s="270"/>
      <c r="L35" s="269">
        <f t="shared" si="1"/>
        <v>0</v>
      </c>
      <c r="M35" s="272"/>
      <c r="N35" s="285" t="e">
        <f t="shared" si="5"/>
        <v>#VALUE!</v>
      </c>
      <c r="O35" s="16" t="str">
        <f t="shared" si="6"/>
        <v/>
      </c>
      <c r="P35" s="31" t="str">
        <f t="shared" si="2"/>
        <v/>
      </c>
      <c r="Q35" s="286" t="str">
        <f t="shared" si="3"/>
        <v/>
      </c>
      <c r="R35" s="111"/>
    </row>
    <row r="36" spans="1:19" s="112" customFormat="1" ht="24.95" customHeight="1" x14ac:dyDescent="0.25">
      <c r="A36" s="244" t="s">
        <v>140</v>
      </c>
      <c r="B36" s="160"/>
      <c r="C36" s="130" t="s">
        <v>7</v>
      </c>
      <c r="D36" s="265"/>
      <c r="E36" s="265"/>
      <c r="F36" s="266"/>
      <c r="G36" s="269" t="str">
        <f t="shared" si="4"/>
        <v/>
      </c>
      <c r="H36" s="269"/>
      <c r="I36" s="269" t="str">
        <f t="shared" si="0"/>
        <v/>
      </c>
      <c r="J36" s="270"/>
      <c r="K36" s="270"/>
      <c r="L36" s="269">
        <f t="shared" si="1"/>
        <v>0</v>
      </c>
      <c r="M36" s="272"/>
      <c r="N36" s="285" t="e">
        <f t="shared" si="5"/>
        <v>#VALUE!</v>
      </c>
      <c r="O36" s="16" t="str">
        <f t="shared" si="6"/>
        <v/>
      </c>
      <c r="P36" s="31" t="str">
        <f t="shared" si="2"/>
        <v/>
      </c>
      <c r="Q36" s="286" t="str">
        <f t="shared" si="3"/>
        <v/>
      </c>
      <c r="R36" s="111"/>
    </row>
    <row r="37" spans="1:19" s="112" customFormat="1" ht="24.95" customHeight="1" x14ac:dyDescent="0.25">
      <c r="A37" s="244" t="s">
        <v>141</v>
      </c>
      <c r="B37" s="160"/>
      <c r="C37" s="130" t="s">
        <v>7</v>
      </c>
      <c r="D37" s="265"/>
      <c r="E37" s="265"/>
      <c r="F37" s="266"/>
      <c r="G37" s="269" t="str">
        <f t="shared" si="4"/>
        <v/>
      </c>
      <c r="H37" s="269"/>
      <c r="I37" s="269" t="str">
        <f t="shared" si="0"/>
        <v/>
      </c>
      <c r="J37" s="270"/>
      <c r="K37" s="270"/>
      <c r="L37" s="269">
        <f t="shared" si="1"/>
        <v>0</v>
      </c>
      <c r="M37" s="272"/>
      <c r="N37" s="285" t="e">
        <f t="shared" si="5"/>
        <v>#VALUE!</v>
      </c>
      <c r="O37" s="16" t="str">
        <f t="shared" si="6"/>
        <v/>
      </c>
      <c r="P37" s="31" t="str">
        <f t="shared" si="2"/>
        <v/>
      </c>
      <c r="Q37" s="286" t="str">
        <f t="shared" si="3"/>
        <v/>
      </c>
      <c r="R37" s="111"/>
    </row>
    <row r="38" spans="1:19" s="112" customFormat="1" ht="24.95" customHeight="1" x14ac:dyDescent="0.25">
      <c r="A38" s="244" t="s">
        <v>142</v>
      </c>
      <c r="B38" s="160"/>
      <c r="C38" s="130" t="s">
        <v>7</v>
      </c>
      <c r="D38" s="265"/>
      <c r="E38" s="265"/>
      <c r="F38" s="266"/>
      <c r="G38" s="269" t="str">
        <f t="shared" si="4"/>
        <v/>
      </c>
      <c r="H38" s="269"/>
      <c r="I38" s="269" t="str">
        <f t="shared" si="0"/>
        <v/>
      </c>
      <c r="J38" s="270"/>
      <c r="K38" s="270"/>
      <c r="L38" s="269">
        <f t="shared" si="1"/>
        <v>0</v>
      </c>
      <c r="M38" s="272"/>
      <c r="N38" s="285" t="e">
        <f t="shared" si="5"/>
        <v>#VALUE!</v>
      </c>
      <c r="O38" s="16" t="str">
        <f t="shared" si="6"/>
        <v/>
      </c>
      <c r="P38" s="31" t="str">
        <f t="shared" si="2"/>
        <v/>
      </c>
      <c r="Q38" s="286" t="str">
        <f t="shared" si="3"/>
        <v/>
      </c>
      <c r="R38" s="111"/>
    </row>
    <row r="39" spans="1:19" s="112" customFormat="1" ht="24.95" customHeight="1" x14ac:dyDescent="0.25">
      <c r="A39" s="244" t="s">
        <v>143</v>
      </c>
      <c r="B39" s="160"/>
      <c r="C39" s="130" t="s">
        <v>7</v>
      </c>
      <c r="D39" s="265"/>
      <c r="E39" s="265"/>
      <c r="F39" s="266"/>
      <c r="G39" s="269" t="str">
        <f t="shared" si="4"/>
        <v/>
      </c>
      <c r="H39" s="269"/>
      <c r="I39" s="269" t="str">
        <f t="shared" si="0"/>
        <v/>
      </c>
      <c r="J39" s="270"/>
      <c r="K39" s="270"/>
      <c r="L39" s="269">
        <f t="shared" si="1"/>
        <v>0</v>
      </c>
      <c r="M39" s="272"/>
      <c r="N39" s="285" t="e">
        <f t="shared" si="5"/>
        <v>#VALUE!</v>
      </c>
      <c r="O39" s="16" t="str">
        <f t="shared" si="6"/>
        <v/>
      </c>
      <c r="P39" s="31" t="str">
        <f t="shared" si="2"/>
        <v/>
      </c>
      <c r="Q39" s="286" t="str">
        <f t="shared" si="3"/>
        <v/>
      </c>
      <c r="R39" s="111"/>
    </row>
    <row r="40" spans="1:19" s="112" customFormat="1" ht="24.95" customHeight="1" x14ac:dyDescent="0.25">
      <c r="A40" s="244" t="s">
        <v>144</v>
      </c>
      <c r="B40" s="160"/>
      <c r="C40" s="130" t="s">
        <v>7</v>
      </c>
      <c r="D40" s="265"/>
      <c r="E40" s="265"/>
      <c r="F40" s="266"/>
      <c r="G40" s="269" t="str">
        <f t="shared" si="4"/>
        <v/>
      </c>
      <c r="H40" s="269"/>
      <c r="I40" s="269" t="str">
        <f t="shared" si="0"/>
        <v/>
      </c>
      <c r="J40" s="270"/>
      <c r="K40" s="270"/>
      <c r="L40" s="269">
        <f t="shared" si="1"/>
        <v>0</v>
      </c>
      <c r="M40" s="272"/>
      <c r="N40" s="285" t="e">
        <f t="shared" si="5"/>
        <v>#VALUE!</v>
      </c>
      <c r="O40" s="16" t="str">
        <f t="shared" si="6"/>
        <v/>
      </c>
      <c r="P40" s="31" t="str">
        <f t="shared" si="2"/>
        <v/>
      </c>
      <c r="Q40" s="286" t="str">
        <f t="shared" si="3"/>
        <v/>
      </c>
      <c r="R40" s="111"/>
    </row>
    <row r="41" spans="1:19" s="112" customFormat="1" ht="24.95" customHeight="1" x14ac:dyDescent="0.25">
      <c r="A41" s="244" t="s">
        <v>145</v>
      </c>
      <c r="B41" s="160"/>
      <c r="C41" s="130" t="s">
        <v>7</v>
      </c>
      <c r="D41" s="265"/>
      <c r="E41" s="265"/>
      <c r="F41" s="266"/>
      <c r="G41" s="269" t="str">
        <f t="shared" si="4"/>
        <v/>
      </c>
      <c r="H41" s="269"/>
      <c r="I41" s="269" t="str">
        <f t="shared" si="0"/>
        <v/>
      </c>
      <c r="J41" s="270"/>
      <c r="K41" s="270"/>
      <c r="L41" s="269">
        <f t="shared" si="1"/>
        <v>0</v>
      </c>
      <c r="M41" s="272"/>
      <c r="N41" s="285" t="e">
        <f t="shared" si="5"/>
        <v>#VALUE!</v>
      </c>
      <c r="O41" s="16" t="str">
        <f t="shared" si="6"/>
        <v/>
      </c>
      <c r="P41" s="31" t="str">
        <f t="shared" si="2"/>
        <v/>
      </c>
      <c r="Q41" s="286" t="str">
        <f t="shared" si="3"/>
        <v/>
      </c>
      <c r="R41" s="111"/>
    </row>
    <row r="42" spans="1:19" s="112" customFormat="1" ht="24.95" customHeight="1" x14ac:dyDescent="0.25">
      <c r="A42" s="244" t="s">
        <v>146</v>
      </c>
      <c r="B42" s="160"/>
      <c r="C42" s="130" t="s">
        <v>7</v>
      </c>
      <c r="D42" s="265"/>
      <c r="E42" s="265"/>
      <c r="F42" s="266"/>
      <c r="G42" s="269" t="str">
        <f t="shared" si="4"/>
        <v/>
      </c>
      <c r="H42" s="269"/>
      <c r="I42" s="269" t="str">
        <f t="shared" si="0"/>
        <v/>
      </c>
      <c r="J42" s="270"/>
      <c r="K42" s="270"/>
      <c r="L42" s="269">
        <f t="shared" si="1"/>
        <v>0</v>
      </c>
      <c r="M42" s="272"/>
      <c r="N42" s="285" t="e">
        <f t="shared" si="5"/>
        <v>#VALUE!</v>
      </c>
      <c r="O42" s="16" t="str">
        <f t="shared" si="6"/>
        <v/>
      </c>
      <c r="P42" s="31" t="str">
        <f t="shared" si="2"/>
        <v/>
      </c>
      <c r="Q42" s="286" t="str">
        <f t="shared" si="3"/>
        <v/>
      </c>
      <c r="R42" s="111"/>
    </row>
    <row r="43" spans="1:19" s="112" customFormat="1" ht="24.95" customHeight="1" x14ac:dyDescent="0.25">
      <c r="A43" s="244" t="s">
        <v>147</v>
      </c>
      <c r="B43" s="160"/>
      <c r="C43" s="130" t="s">
        <v>7</v>
      </c>
      <c r="D43" s="265"/>
      <c r="E43" s="265"/>
      <c r="F43" s="266"/>
      <c r="G43" s="269" t="str">
        <f t="shared" si="4"/>
        <v/>
      </c>
      <c r="H43" s="269"/>
      <c r="I43" s="269" t="str">
        <f t="shared" si="0"/>
        <v/>
      </c>
      <c r="J43" s="270"/>
      <c r="K43" s="270"/>
      <c r="L43" s="269">
        <f t="shared" si="1"/>
        <v>0</v>
      </c>
      <c r="M43" s="272"/>
      <c r="N43" s="285" t="e">
        <f t="shared" si="5"/>
        <v>#VALUE!</v>
      </c>
      <c r="O43" s="16" t="str">
        <f t="shared" si="6"/>
        <v/>
      </c>
      <c r="P43" s="31" t="str">
        <f t="shared" si="2"/>
        <v/>
      </c>
      <c r="Q43" s="286" t="str">
        <f t="shared" si="3"/>
        <v/>
      </c>
      <c r="R43" s="111"/>
    </row>
    <row r="44" spans="1:19" s="112" customFormat="1" ht="24.95" customHeight="1" x14ac:dyDescent="0.25">
      <c r="A44" s="244" t="s">
        <v>148</v>
      </c>
      <c r="B44" s="160"/>
      <c r="C44" s="130" t="s">
        <v>7</v>
      </c>
      <c r="D44" s="265"/>
      <c r="E44" s="265"/>
      <c r="F44" s="266"/>
      <c r="G44" s="269" t="str">
        <f t="shared" si="4"/>
        <v/>
      </c>
      <c r="H44" s="269"/>
      <c r="I44" s="269" t="str">
        <f t="shared" si="0"/>
        <v/>
      </c>
      <c r="J44" s="270"/>
      <c r="K44" s="270"/>
      <c r="L44" s="269">
        <f t="shared" si="1"/>
        <v>0</v>
      </c>
      <c r="M44" s="272"/>
      <c r="N44" s="285" t="e">
        <f t="shared" si="5"/>
        <v>#VALUE!</v>
      </c>
      <c r="O44" s="16" t="str">
        <f t="shared" si="6"/>
        <v/>
      </c>
      <c r="P44" s="31" t="str">
        <f t="shared" si="2"/>
        <v/>
      </c>
      <c r="Q44" s="286" t="str">
        <f t="shared" si="3"/>
        <v/>
      </c>
      <c r="R44" s="111"/>
    </row>
    <row r="45" spans="1:19" s="112" customFormat="1" ht="24.95" customHeight="1" thickBot="1" x14ac:dyDescent="0.3">
      <c r="A45" s="244" t="s">
        <v>149</v>
      </c>
      <c r="B45" s="175"/>
      <c r="C45" s="174" t="s">
        <v>7</v>
      </c>
      <c r="D45" s="267"/>
      <c r="E45" s="267"/>
      <c r="F45" s="268"/>
      <c r="G45" s="273" t="str">
        <f t="shared" si="4"/>
        <v/>
      </c>
      <c r="H45" s="273"/>
      <c r="I45" s="273" t="str">
        <f t="shared" si="0"/>
        <v/>
      </c>
      <c r="J45" s="274"/>
      <c r="K45" s="274"/>
      <c r="L45" s="273">
        <f t="shared" si="1"/>
        <v>0</v>
      </c>
      <c r="M45" s="275"/>
      <c r="N45" s="287" t="e">
        <f t="shared" si="5"/>
        <v>#VALUE!</v>
      </c>
      <c r="O45" s="288" t="str">
        <f t="shared" si="6"/>
        <v/>
      </c>
      <c r="P45" s="289" t="str">
        <f t="shared" si="2"/>
        <v/>
      </c>
      <c r="Q45" s="290" t="str">
        <f t="shared" si="3"/>
        <v/>
      </c>
      <c r="R45" s="111"/>
    </row>
    <row r="46" spans="1:19" s="112" customFormat="1" ht="24.95" customHeight="1" thickBot="1" x14ac:dyDescent="0.3">
      <c r="A46" s="283"/>
      <c r="B46" s="14"/>
      <c r="C46" s="211"/>
      <c r="D46" s="1"/>
      <c r="E46" s="15"/>
      <c r="F46" s="15"/>
      <c r="G46" s="15"/>
      <c r="H46" s="8"/>
      <c r="I46" s="8"/>
      <c r="J46" s="8"/>
      <c r="K46" s="8"/>
      <c r="L46" s="8"/>
      <c r="M46" s="8"/>
      <c r="N46" s="8"/>
      <c r="O46" s="9"/>
      <c r="P46" s="9"/>
      <c r="Q46" s="8"/>
      <c r="R46" s="8"/>
      <c r="S46" s="111"/>
    </row>
    <row r="47" spans="1:19" s="112" customFormat="1" ht="24.95" customHeight="1" thickBot="1" x14ac:dyDescent="0.3">
      <c r="A47" s="283"/>
      <c r="B47" s="341" t="s">
        <v>39</v>
      </c>
      <c r="C47" s="342"/>
      <c r="D47" s="342"/>
      <c r="E47" s="343"/>
      <c r="F47" s="238"/>
      <c r="G47" s="294" t="s">
        <v>41</v>
      </c>
      <c r="H47" s="295"/>
      <c r="I47" s="38"/>
      <c r="J47" s="8"/>
      <c r="K47" s="8"/>
      <c r="L47" s="8"/>
      <c r="M47" s="8"/>
      <c r="N47" s="9"/>
      <c r="O47" s="9"/>
      <c r="P47" s="8"/>
      <c r="Q47" s="8"/>
      <c r="R47" s="111"/>
    </row>
    <row r="48" spans="1:19" s="114" customFormat="1" ht="39" customHeight="1" x14ac:dyDescent="0.25">
      <c r="A48" s="283"/>
      <c r="B48" s="246" t="s">
        <v>61</v>
      </c>
      <c r="C48" s="251" t="s">
        <v>3</v>
      </c>
      <c r="D48" s="248" t="s">
        <v>69</v>
      </c>
      <c r="E48" s="248" t="s">
        <v>58</v>
      </c>
      <c r="F48" s="248" t="s">
        <v>131</v>
      </c>
      <c r="G48" s="248" t="s">
        <v>4</v>
      </c>
      <c r="H48" s="248" t="s">
        <v>5</v>
      </c>
      <c r="I48" s="250" t="s">
        <v>6</v>
      </c>
      <c r="J48" s="157"/>
      <c r="K48" s="8"/>
      <c r="L48" s="8"/>
      <c r="M48" s="8"/>
      <c r="N48" s="9"/>
      <c r="O48" s="9"/>
      <c r="P48" s="8"/>
      <c r="Q48" s="8"/>
      <c r="R48" s="113"/>
    </row>
    <row r="49" spans="1:26" s="114" customFormat="1" ht="24.95" customHeight="1" x14ac:dyDescent="0.25">
      <c r="A49" s="244" t="s">
        <v>132</v>
      </c>
      <c r="B49" s="160"/>
      <c r="C49" s="210" t="s">
        <v>0</v>
      </c>
      <c r="D49" s="265"/>
      <c r="E49" s="265"/>
      <c r="F49" s="266"/>
      <c r="G49" s="276"/>
      <c r="H49" s="276"/>
      <c r="I49" s="277"/>
      <c r="J49" s="158"/>
      <c r="K49" s="115"/>
      <c r="L49" s="115"/>
      <c r="M49" s="115"/>
      <c r="N49" s="115"/>
      <c r="O49" s="115"/>
      <c r="P49" s="115"/>
      <c r="Q49" s="115"/>
      <c r="R49" s="116"/>
      <c r="S49" s="117"/>
      <c r="T49" s="117"/>
      <c r="U49" s="117"/>
      <c r="V49" s="117"/>
      <c r="W49" s="117"/>
      <c r="X49" s="117"/>
      <c r="Y49" s="117"/>
      <c r="Z49" s="117"/>
    </row>
    <row r="50" spans="1:26" s="119" customFormat="1" ht="24.95" customHeight="1" x14ac:dyDescent="0.25">
      <c r="A50" s="244" t="s">
        <v>133</v>
      </c>
      <c r="B50" s="160"/>
      <c r="C50" s="210" t="s">
        <v>0</v>
      </c>
      <c r="D50" s="265"/>
      <c r="E50" s="265"/>
      <c r="F50" s="266"/>
      <c r="G50" s="276"/>
      <c r="H50" s="276"/>
      <c r="I50" s="277"/>
      <c r="J50" s="158"/>
      <c r="K50" s="115"/>
      <c r="L50" s="115"/>
      <c r="M50" s="115"/>
      <c r="N50" s="115"/>
      <c r="O50" s="115"/>
      <c r="P50" s="115"/>
      <c r="Q50" s="115"/>
      <c r="R50" s="118"/>
      <c r="S50" s="118"/>
      <c r="T50" s="118"/>
      <c r="U50" s="118"/>
      <c r="V50" s="118"/>
      <c r="W50" s="118"/>
      <c r="X50" s="118"/>
      <c r="Y50" s="118"/>
      <c r="Z50" s="118"/>
    </row>
    <row r="51" spans="1:26" s="119" customFormat="1" ht="24.95" customHeight="1" x14ac:dyDescent="0.25">
      <c r="A51" s="244" t="s">
        <v>134</v>
      </c>
      <c r="B51" s="160"/>
      <c r="C51" s="210" t="s">
        <v>0</v>
      </c>
      <c r="D51" s="265"/>
      <c r="E51" s="265"/>
      <c r="F51" s="266"/>
      <c r="G51" s="276"/>
      <c r="H51" s="276"/>
      <c r="I51" s="277"/>
      <c r="J51" s="158"/>
      <c r="K51" s="115"/>
      <c r="L51" s="115"/>
      <c r="M51" s="115"/>
      <c r="N51" s="115"/>
      <c r="O51" s="115"/>
      <c r="P51" s="115"/>
      <c r="Q51" s="115"/>
      <c r="R51" s="118"/>
      <c r="S51" s="118"/>
      <c r="T51" s="118"/>
      <c r="U51" s="118"/>
      <c r="V51" s="118"/>
      <c r="W51" s="118"/>
      <c r="X51" s="118"/>
      <c r="Y51" s="118"/>
      <c r="Z51" s="118"/>
    </row>
    <row r="52" spans="1:26" s="119" customFormat="1" ht="24.95" customHeight="1" x14ac:dyDescent="0.25">
      <c r="A52" s="244" t="s">
        <v>135</v>
      </c>
      <c r="B52" s="160"/>
      <c r="C52" s="210" t="s">
        <v>0</v>
      </c>
      <c r="D52" s="265"/>
      <c r="E52" s="265"/>
      <c r="F52" s="266"/>
      <c r="G52" s="276"/>
      <c r="H52" s="276"/>
      <c r="I52" s="277"/>
      <c r="J52" s="158"/>
      <c r="K52" s="115"/>
      <c r="L52" s="115"/>
      <c r="M52" s="115"/>
      <c r="N52" s="115"/>
      <c r="O52" s="115"/>
      <c r="P52" s="115"/>
      <c r="Q52" s="115"/>
      <c r="R52" s="118"/>
      <c r="S52" s="118"/>
      <c r="T52" s="118"/>
      <c r="U52" s="118"/>
      <c r="V52" s="118"/>
      <c r="W52" s="118"/>
      <c r="X52" s="118"/>
      <c r="Y52" s="118"/>
      <c r="Z52" s="118"/>
    </row>
    <row r="53" spans="1:26" s="119" customFormat="1" ht="24.95" customHeight="1" x14ac:dyDescent="0.25">
      <c r="A53" s="244" t="s">
        <v>136</v>
      </c>
      <c r="B53" s="160"/>
      <c r="C53" s="210" t="s">
        <v>0</v>
      </c>
      <c r="D53" s="265"/>
      <c r="E53" s="265"/>
      <c r="F53" s="266"/>
      <c r="G53" s="276"/>
      <c r="H53" s="276"/>
      <c r="I53" s="277"/>
      <c r="J53" s="158"/>
      <c r="K53" s="115"/>
      <c r="L53" s="115"/>
      <c r="M53" s="115"/>
      <c r="N53" s="115"/>
      <c r="O53" s="115"/>
      <c r="P53" s="115"/>
      <c r="Q53" s="115"/>
      <c r="R53" s="118"/>
      <c r="S53" s="118"/>
      <c r="T53" s="118"/>
      <c r="U53" s="118"/>
      <c r="V53" s="118"/>
      <c r="W53" s="118"/>
      <c r="X53" s="118"/>
      <c r="Y53" s="118"/>
      <c r="Z53" s="118"/>
    </row>
    <row r="54" spans="1:26" s="119" customFormat="1" ht="24.95" customHeight="1" x14ac:dyDescent="0.25">
      <c r="A54" s="244" t="s">
        <v>137</v>
      </c>
      <c r="B54" s="160"/>
      <c r="C54" s="210" t="s">
        <v>0</v>
      </c>
      <c r="D54" s="265"/>
      <c r="E54" s="265"/>
      <c r="F54" s="266"/>
      <c r="G54" s="276"/>
      <c r="H54" s="276"/>
      <c r="I54" s="277"/>
      <c r="J54" s="158"/>
      <c r="K54" s="115"/>
      <c r="L54" s="115"/>
      <c r="M54" s="115"/>
      <c r="N54" s="115"/>
      <c r="O54" s="115"/>
      <c r="P54" s="115"/>
      <c r="Q54" s="115"/>
      <c r="R54" s="118"/>
      <c r="S54" s="118"/>
      <c r="T54" s="118"/>
      <c r="U54" s="118"/>
      <c r="V54" s="118"/>
      <c r="W54" s="118"/>
      <c r="X54" s="118"/>
      <c r="Y54" s="118"/>
      <c r="Z54" s="118"/>
    </row>
    <row r="55" spans="1:26" s="119" customFormat="1" ht="24.95" customHeight="1" x14ac:dyDescent="0.25">
      <c r="A55" s="244" t="s">
        <v>138</v>
      </c>
      <c r="B55" s="160"/>
      <c r="C55" s="210" t="s">
        <v>0</v>
      </c>
      <c r="D55" s="265"/>
      <c r="E55" s="265"/>
      <c r="F55" s="266"/>
      <c r="G55" s="276"/>
      <c r="H55" s="276"/>
      <c r="I55" s="277"/>
      <c r="J55" s="158"/>
      <c r="K55" s="115"/>
      <c r="L55" s="115"/>
      <c r="M55" s="115"/>
      <c r="N55" s="115"/>
      <c r="O55" s="115"/>
      <c r="P55" s="115"/>
      <c r="Q55" s="115"/>
      <c r="R55" s="118"/>
      <c r="S55" s="118"/>
      <c r="T55" s="118"/>
      <c r="U55" s="118"/>
      <c r="V55" s="118"/>
      <c r="W55" s="118"/>
      <c r="X55" s="118"/>
      <c r="Y55" s="118"/>
      <c r="Z55" s="118"/>
    </row>
    <row r="56" spans="1:26" s="119" customFormat="1" ht="24.95" customHeight="1" x14ac:dyDescent="0.25">
      <c r="A56" s="244" t="s">
        <v>139</v>
      </c>
      <c r="B56" s="160"/>
      <c r="C56" s="210" t="s">
        <v>0</v>
      </c>
      <c r="D56" s="265"/>
      <c r="E56" s="265"/>
      <c r="F56" s="266"/>
      <c r="G56" s="276"/>
      <c r="H56" s="276"/>
      <c r="I56" s="277"/>
      <c r="J56" s="158"/>
      <c r="K56" s="115"/>
      <c r="L56" s="115"/>
      <c r="M56" s="115"/>
      <c r="N56" s="115"/>
      <c r="O56" s="115"/>
      <c r="P56" s="115"/>
      <c r="Q56" s="115"/>
      <c r="R56" s="118"/>
      <c r="S56" s="118"/>
      <c r="T56" s="118"/>
      <c r="U56" s="118"/>
      <c r="V56" s="118"/>
      <c r="W56" s="118"/>
      <c r="X56" s="118"/>
      <c r="Y56" s="118"/>
      <c r="Z56" s="118"/>
    </row>
    <row r="57" spans="1:26" s="119" customFormat="1" ht="24.95" customHeight="1" x14ac:dyDescent="0.25">
      <c r="A57" s="244" t="s">
        <v>140</v>
      </c>
      <c r="B57" s="160"/>
      <c r="C57" s="210" t="s">
        <v>0</v>
      </c>
      <c r="D57" s="265"/>
      <c r="E57" s="265"/>
      <c r="F57" s="266"/>
      <c r="G57" s="276"/>
      <c r="H57" s="276"/>
      <c r="I57" s="277"/>
      <c r="J57" s="158"/>
      <c r="K57" s="115"/>
      <c r="L57" s="115"/>
      <c r="M57" s="115"/>
      <c r="N57" s="115"/>
      <c r="O57" s="115"/>
      <c r="P57" s="115"/>
      <c r="Q57" s="115"/>
      <c r="R57" s="118"/>
      <c r="S57" s="118"/>
      <c r="T57" s="118"/>
      <c r="U57" s="118"/>
      <c r="V57" s="118"/>
      <c r="W57" s="118"/>
      <c r="X57" s="118"/>
      <c r="Y57" s="118"/>
      <c r="Z57" s="118"/>
    </row>
    <row r="58" spans="1:26" s="119" customFormat="1" ht="24.95" customHeight="1" x14ac:dyDescent="0.25">
      <c r="A58" s="244" t="s">
        <v>141</v>
      </c>
      <c r="B58" s="160"/>
      <c r="C58" s="210" t="s">
        <v>0</v>
      </c>
      <c r="D58" s="265"/>
      <c r="E58" s="265"/>
      <c r="F58" s="266"/>
      <c r="G58" s="276"/>
      <c r="H58" s="276"/>
      <c r="I58" s="278"/>
      <c r="J58" s="158"/>
      <c r="K58" s="115"/>
      <c r="L58" s="115"/>
      <c r="M58" s="115"/>
      <c r="N58" s="115"/>
      <c r="O58" s="115"/>
      <c r="P58" s="115"/>
      <c r="Q58" s="115"/>
      <c r="R58" s="118"/>
      <c r="S58" s="118"/>
      <c r="T58" s="118"/>
      <c r="U58" s="118"/>
      <c r="V58" s="118"/>
      <c r="W58" s="118"/>
      <c r="X58" s="118"/>
      <c r="Y58" s="118"/>
      <c r="Z58" s="118"/>
    </row>
    <row r="59" spans="1:26" s="119" customFormat="1" ht="24.95" customHeight="1" x14ac:dyDescent="0.25">
      <c r="A59" s="244" t="s">
        <v>142</v>
      </c>
      <c r="B59" s="160"/>
      <c r="C59" s="210" t="s">
        <v>0</v>
      </c>
      <c r="D59" s="265"/>
      <c r="E59" s="265"/>
      <c r="F59" s="266"/>
      <c r="G59" s="276"/>
      <c r="H59" s="276"/>
      <c r="I59" s="278"/>
      <c r="J59" s="158"/>
      <c r="K59" s="115"/>
      <c r="L59" s="115"/>
      <c r="M59" s="115"/>
      <c r="N59" s="115"/>
      <c r="O59" s="115"/>
      <c r="P59" s="115"/>
      <c r="Q59" s="115"/>
      <c r="R59" s="118"/>
      <c r="S59" s="118"/>
      <c r="T59" s="118"/>
      <c r="U59" s="118"/>
      <c r="V59" s="118"/>
      <c r="W59" s="118"/>
      <c r="X59" s="118"/>
      <c r="Y59" s="118"/>
      <c r="Z59" s="118"/>
    </row>
    <row r="60" spans="1:26" s="119" customFormat="1" ht="24.95" customHeight="1" x14ac:dyDescent="0.25">
      <c r="A60" s="244" t="s">
        <v>143</v>
      </c>
      <c r="B60" s="160"/>
      <c r="C60" s="210" t="s">
        <v>0</v>
      </c>
      <c r="D60" s="265"/>
      <c r="E60" s="265"/>
      <c r="F60" s="266"/>
      <c r="G60" s="276"/>
      <c r="H60" s="276"/>
      <c r="I60" s="278"/>
      <c r="J60" s="115"/>
      <c r="K60" s="115"/>
      <c r="L60" s="115"/>
      <c r="M60" s="115"/>
      <c r="N60" s="115"/>
      <c r="O60" s="115"/>
      <c r="P60" s="115"/>
      <c r="Q60" s="115"/>
      <c r="R60" s="118"/>
      <c r="S60" s="118"/>
      <c r="T60" s="118"/>
      <c r="U60" s="118"/>
      <c r="V60" s="118"/>
      <c r="W60" s="118"/>
      <c r="X60" s="118"/>
      <c r="Y60" s="118"/>
      <c r="Z60" s="118"/>
    </row>
    <row r="61" spans="1:26" s="119" customFormat="1" ht="24.95" customHeight="1" x14ac:dyDescent="0.25">
      <c r="A61" s="244" t="s">
        <v>144</v>
      </c>
      <c r="B61" s="160"/>
      <c r="C61" s="210" t="s">
        <v>0</v>
      </c>
      <c r="D61" s="265"/>
      <c r="E61" s="265"/>
      <c r="F61" s="266"/>
      <c r="G61" s="276"/>
      <c r="H61" s="276"/>
      <c r="I61" s="278"/>
      <c r="J61" s="115"/>
      <c r="K61" s="115"/>
      <c r="L61" s="115"/>
      <c r="M61" s="115"/>
      <c r="N61" s="115"/>
      <c r="O61" s="115"/>
      <c r="P61" s="115"/>
      <c r="Q61" s="115"/>
      <c r="R61" s="118"/>
      <c r="S61" s="118"/>
      <c r="T61" s="118"/>
      <c r="U61" s="118"/>
      <c r="V61" s="118"/>
      <c r="W61" s="118"/>
      <c r="X61" s="118"/>
      <c r="Y61" s="118"/>
      <c r="Z61" s="118"/>
    </row>
    <row r="62" spans="1:26" s="119" customFormat="1" ht="24.95" customHeight="1" x14ac:dyDescent="0.25">
      <c r="A62" s="244" t="s">
        <v>145</v>
      </c>
      <c r="B62" s="160"/>
      <c r="C62" s="210" t="s">
        <v>7</v>
      </c>
      <c r="D62" s="265"/>
      <c r="E62" s="265"/>
      <c r="F62" s="266"/>
      <c r="G62" s="276"/>
      <c r="H62" s="276"/>
      <c r="I62" s="278"/>
      <c r="J62" s="115"/>
      <c r="K62" s="115"/>
      <c r="L62" s="115"/>
      <c r="M62" s="115"/>
      <c r="N62" s="115"/>
      <c r="O62" s="115"/>
      <c r="P62" s="115"/>
      <c r="Q62" s="115"/>
      <c r="R62" s="118"/>
      <c r="S62" s="118"/>
      <c r="T62" s="118"/>
      <c r="U62" s="118"/>
      <c r="V62" s="118"/>
      <c r="W62" s="118"/>
      <c r="X62" s="118"/>
      <c r="Y62" s="118"/>
      <c r="Z62" s="118"/>
    </row>
    <row r="63" spans="1:26" s="119" customFormat="1" ht="24.95" customHeight="1" x14ac:dyDescent="0.25">
      <c r="A63" s="244" t="s">
        <v>146</v>
      </c>
      <c r="B63" s="160"/>
      <c r="C63" s="210" t="s">
        <v>7</v>
      </c>
      <c r="D63" s="265"/>
      <c r="E63" s="265"/>
      <c r="F63" s="266"/>
      <c r="G63" s="276"/>
      <c r="H63" s="276"/>
      <c r="I63" s="278"/>
      <c r="J63" s="115"/>
      <c r="K63" s="115"/>
      <c r="L63" s="115"/>
      <c r="M63" s="115"/>
      <c r="N63" s="115"/>
      <c r="O63" s="115"/>
      <c r="P63" s="115"/>
      <c r="Q63" s="115"/>
      <c r="R63" s="118"/>
      <c r="S63" s="118"/>
      <c r="T63" s="118"/>
      <c r="U63" s="118"/>
      <c r="V63" s="118"/>
      <c r="W63" s="118"/>
      <c r="X63" s="118"/>
      <c r="Y63" s="118"/>
      <c r="Z63" s="118"/>
    </row>
    <row r="64" spans="1:26" s="119" customFormat="1" ht="24.95" customHeight="1" x14ac:dyDescent="0.25">
      <c r="A64" s="244" t="s">
        <v>147</v>
      </c>
      <c r="B64" s="160"/>
      <c r="C64" s="210" t="s">
        <v>7</v>
      </c>
      <c r="D64" s="265"/>
      <c r="E64" s="265"/>
      <c r="F64" s="266"/>
      <c r="G64" s="276"/>
      <c r="H64" s="276"/>
      <c r="I64" s="278"/>
      <c r="J64" s="115"/>
      <c r="K64" s="115"/>
      <c r="L64" s="115"/>
      <c r="M64" s="115"/>
      <c r="N64" s="115"/>
      <c r="O64" s="115"/>
      <c r="P64" s="115"/>
      <c r="Q64" s="115"/>
      <c r="R64" s="118"/>
      <c r="S64" s="118"/>
      <c r="T64" s="118"/>
      <c r="U64" s="118"/>
      <c r="V64" s="118"/>
      <c r="W64" s="118"/>
      <c r="X64" s="118"/>
      <c r="Y64" s="118"/>
      <c r="Z64" s="118"/>
    </row>
    <row r="65" spans="1:26" s="119" customFormat="1" ht="24.95" customHeight="1" x14ac:dyDescent="0.25">
      <c r="A65" s="244" t="s">
        <v>148</v>
      </c>
      <c r="B65" s="160"/>
      <c r="C65" s="210" t="s">
        <v>7</v>
      </c>
      <c r="D65" s="265"/>
      <c r="E65" s="265"/>
      <c r="F65" s="266"/>
      <c r="G65" s="276"/>
      <c r="H65" s="276"/>
      <c r="I65" s="279"/>
      <c r="J65" s="115"/>
      <c r="K65" s="115"/>
      <c r="L65" s="115"/>
      <c r="M65" s="115"/>
      <c r="N65" s="115"/>
      <c r="O65" s="115"/>
      <c r="P65" s="115"/>
      <c r="Q65" s="115"/>
      <c r="R65" s="118"/>
      <c r="S65" s="118"/>
      <c r="T65" s="118"/>
      <c r="U65" s="118"/>
      <c r="V65" s="118"/>
      <c r="W65" s="118"/>
      <c r="X65" s="118"/>
      <c r="Y65" s="118"/>
      <c r="Z65" s="118"/>
    </row>
    <row r="66" spans="1:26" s="119" customFormat="1" ht="24.95" customHeight="1" thickBot="1" x14ac:dyDescent="0.3">
      <c r="A66" s="244" t="s">
        <v>149</v>
      </c>
      <c r="B66" s="175"/>
      <c r="C66" s="217" t="s">
        <v>7</v>
      </c>
      <c r="D66" s="267"/>
      <c r="E66" s="267"/>
      <c r="F66" s="268"/>
      <c r="G66" s="280"/>
      <c r="H66" s="280"/>
      <c r="I66" s="281"/>
      <c r="J66" s="115"/>
      <c r="K66" s="115"/>
      <c r="L66" s="115"/>
      <c r="M66" s="115"/>
      <c r="N66" s="115"/>
      <c r="O66" s="115"/>
      <c r="P66" s="115"/>
      <c r="Q66" s="115"/>
      <c r="R66" s="118"/>
      <c r="S66" s="118"/>
      <c r="T66" s="118"/>
      <c r="U66" s="118"/>
      <c r="V66" s="118"/>
      <c r="W66" s="118"/>
      <c r="X66" s="118"/>
      <c r="Y66" s="118"/>
      <c r="Z66" s="118"/>
    </row>
    <row r="67" spans="1:26" s="119" customFormat="1" ht="24.95" customHeight="1" x14ac:dyDescent="0.25">
      <c r="B67" s="14"/>
      <c r="C67" s="211"/>
      <c r="D67" s="339" t="s">
        <v>42</v>
      </c>
      <c r="E67" s="340"/>
      <c r="F67" s="240"/>
      <c r="G67" s="252">
        <f>SUMIF(C28:C45,"Gebouwen en gronden",G28:G45)</f>
        <v>0</v>
      </c>
      <c r="H67" s="19"/>
      <c r="I67" s="20">
        <f>SUMIF(C28:C45,"Gebouwen en gronden",I28:I45)</f>
        <v>0</v>
      </c>
      <c r="J67" s="115"/>
      <c r="K67" s="115"/>
      <c r="L67" s="115"/>
      <c r="M67" s="115"/>
      <c r="N67" s="115"/>
      <c r="O67" s="115"/>
      <c r="P67" s="118"/>
      <c r="Q67" s="118"/>
      <c r="R67" s="118"/>
      <c r="S67" s="118"/>
      <c r="T67" s="118"/>
      <c r="U67" s="118"/>
      <c r="V67" s="118"/>
      <c r="W67" s="118"/>
      <c r="X67" s="118"/>
    </row>
    <row r="68" spans="1:26" s="119" customFormat="1" ht="24.95" customHeight="1" x14ac:dyDescent="0.25">
      <c r="B68" s="14"/>
      <c r="C68" s="211"/>
      <c r="D68" s="296" t="s">
        <v>43</v>
      </c>
      <c r="E68" s="297"/>
      <c r="F68" s="253"/>
      <c r="G68" s="21">
        <f>SUMIF(C28:C45,"Apparatuur en uitrusting",G28:G45)</f>
        <v>0</v>
      </c>
      <c r="H68" s="22"/>
      <c r="I68" s="23">
        <f>SUMIF(C28:C45,"apparatuur en uitrusting",I28:I45)</f>
        <v>0</v>
      </c>
      <c r="J68" s="115"/>
      <c r="K68" s="115"/>
      <c r="L68" s="115"/>
      <c r="M68" s="115"/>
      <c r="N68" s="115"/>
      <c r="O68" s="115"/>
      <c r="P68" s="118"/>
      <c r="Q68" s="118"/>
      <c r="R68" s="118"/>
      <c r="S68" s="118"/>
      <c r="T68" s="118"/>
      <c r="U68" s="118"/>
      <c r="V68" s="118"/>
      <c r="W68" s="118"/>
      <c r="X68" s="118"/>
    </row>
    <row r="69" spans="1:26" s="119" customFormat="1" ht="24.95" customHeight="1" x14ac:dyDescent="0.25">
      <c r="B69" s="14"/>
      <c r="C69" s="211"/>
      <c r="D69" s="296" t="s">
        <v>45</v>
      </c>
      <c r="E69" s="297"/>
      <c r="F69" s="253"/>
      <c r="G69" s="24">
        <f>SUMIF(C49:C66,"Personeelskosten",G49:G66)</f>
        <v>0</v>
      </c>
      <c r="H69" s="18">
        <f>SUMIF(C49:C66,"personeelskosten",H49:H66)</f>
        <v>0</v>
      </c>
      <c r="I69" s="23"/>
      <c r="J69" s="115"/>
      <c r="K69" s="115"/>
      <c r="L69" s="115"/>
      <c r="M69" s="115"/>
      <c r="N69" s="115"/>
      <c r="O69" s="115"/>
      <c r="P69" s="118"/>
      <c r="Q69" s="118"/>
      <c r="R69" s="118"/>
      <c r="S69" s="118"/>
      <c r="T69" s="118"/>
      <c r="U69" s="118"/>
      <c r="V69" s="118"/>
      <c r="W69" s="118"/>
      <c r="X69" s="118"/>
    </row>
    <row r="70" spans="1:26" s="119" customFormat="1" ht="24.95" customHeight="1" x14ac:dyDescent="0.25">
      <c r="B70" s="14"/>
      <c r="C70" s="211"/>
      <c r="D70" s="296" t="s">
        <v>44</v>
      </c>
      <c r="E70" s="297"/>
      <c r="F70" s="253"/>
      <c r="G70" s="24">
        <f>SUMIF(C49:C66,"Contractonderzoek",G49:G66)</f>
        <v>0</v>
      </c>
      <c r="H70" s="21">
        <f>SUMIF(C49:C66,"contractonderzoek",H49:H66)</f>
        <v>0</v>
      </c>
      <c r="I70" s="25"/>
      <c r="J70" s="115"/>
      <c r="K70" s="115"/>
      <c r="L70" s="115"/>
      <c r="M70" s="115"/>
      <c r="N70" s="115"/>
      <c r="O70" s="115"/>
      <c r="P70" s="118"/>
      <c r="Q70" s="118"/>
      <c r="R70" s="118"/>
      <c r="S70" s="118"/>
      <c r="T70" s="118"/>
      <c r="U70" s="118"/>
      <c r="V70" s="118"/>
      <c r="W70" s="118"/>
      <c r="X70" s="118"/>
    </row>
    <row r="71" spans="1:26" s="119" customFormat="1" ht="24.95" customHeight="1" x14ac:dyDescent="0.25">
      <c r="B71" s="14"/>
      <c r="C71" s="211"/>
      <c r="D71" s="346" t="s">
        <v>46</v>
      </c>
      <c r="E71" s="347"/>
      <c r="F71" s="258"/>
      <c r="G71" s="26">
        <f>SUMIF(C49:C66,"Algemene kosten",G49:G66)</f>
        <v>0</v>
      </c>
      <c r="H71" s="27">
        <f>SUMIF(C49:C66,"Algemene kosten",H49:H66)</f>
        <v>0</v>
      </c>
      <c r="I71" s="25"/>
      <c r="J71" s="115"/>
      <c r="K71" s="115"/>
      <c r="L71" s="115"/>
      <c r="M71" s="115"/>
      <c r="N71" s="115"/>
      <c r="O71" s="115"/>
      <c r="P71" s="118"/>
      <c r="Q71" s="118"/>
      <c r="R71" s="118"/>
      <c r="S71" s="118"/>
      <c r="T71" s="118"/>
      <c r="U71" s="118"/>
      <c r="V71" s="118"/>
      <c r="W71" s="118"/>
      <c r="X71" s="118"/>
    </row>
    <row r="72" spans="1:26" s="165" customFormat="1" ht="24.95" customHeight="1" x14ac:dyDescent="0.25">
      <c r="A72" s="242"/>
      <c r="B72" s="162"/>
      <c r="C72" s="162"/>
      <c r="D72" s="318" t="s">
        <v>119</v>
      </c>
      <c r="E72" s="319"/>
      <c r="F72" s="259"/>
      <c r="G72" s="163">
        <f>SUM(G67:G71)</f>
        <v>0</v>
      </c>
      <c r="H72" s="163">
        <f>SUM(H69:H71)</f>
        <v>0</v>
      </c>
      <c r="I72" s="28">
        <f>SUM(I67:I68)</f>
        <v>0</v>
      </c>
      <c r="J72" s="164"/>
    </row>
    <row r="73" spans="1:26" s="165" customFormat="1" ht="24.95" customHeight="1" x14ac:dyDescent="0.25">
      <c r="A73" s="242"/>
      <c r="B73" s="162"/>
      <c r="C73" s="162"/>
      <c r="D73" s="318" t="s">
        <v>120</v>
      </c>
      <c r="E73" s="319"/>
      <c r="F73" s="259"/>
      <c r="G73" s="207">
        <f>SUM(G72:I72)</f>
        <v>0</v>
      </c>
      <c r="H73" s="166"/>
      <c r="I73" s="166"/>
      <c r="J73" s="167"/>
      <c r="K73" s="167"/>
      <c r="L73" s="167"/>
      <c r="M73" s="168"/>
    </row>
    <row r="74" spans="1:26" s="171" customFormat="1" ht="24.95" customHeight="1" x14ac:dyDescent="0.25">
      <c r="A74" s="243"/>
      <c r="B74" s="162"/>
      <c r="C74" s="162"/>
      <c r="D74" s="296" t="s">
        <v>107</v>
      </c>
      <c r="E74" s="297"/>
      <c r="F74" s="253"/>
      <c r="G74" s="29">
        <f>G72*G21</f>
        <v>0</v>
      </c>
      <c r="H74" s="29">
        <f>IF(C16="Onderzoeksorganisatie",H72*H21,0)</f>
        <v>0</v>
      </c>
      <c r="I74" s="29">
        <f>IF(C16="Veehouderijonderneming",I72*I21,0)</f>
        <v>0</v>
      </c>
      <c r="J74" s="169"/>
      <c r="K74" s="169"/>
      <c r="L74" s="169"/>
      <c r="M74" s="170"/>
    </row>
    <row r="75" spans="1:26" s="171" customFormat="1" ht="24.95" customHeight="1" x14ac:dyDescent="0.25">
      <c r="A75" s="243"/>
      <c r="B75" s="162"/>
      <c r="C75" s="162"/>
      <c r="D75" s="296" t="s">
        <v>108</v>
      </c>
      <c r="E75" s="297"/>
      <c r="F75" s="253"/>
      <c r="G75" s="282"/>
      <c r="H75" s="172"/>
      <c r="I75" s="172"/>
      <c r="J75" s="173"/>
    </row>
    <row r="76" spans="1:26" s="171" customFormat="1" ht="24.95" customHeight="1" x14ac:dyDescent="0.25">
      <c r="A76" s="243"/>
      <c r="B76" s="162"/>
      <c r="C76" s="162"/>
      <c r="D76" s="318" t="s">
        <v>109</v>
      </c>
      <c r="E76" s="319"/>
      <c r="F76" s="259"/>
      <c r="G76" s="28">
        <f>SUM(G74:I74)</f>
        <v>0</v>
      </c>
      <c r="H76" s="298" t="str">
        <f>IF(C16="Veehouderijonderneming","Let op! Dit bedrag is niet gecorrigeerd voor het eventueel overschrijden van het maximum bedrag per veehouder","")</f>
        <v/>
      </c>
      <c r="I76" s="299"/>
      <c r="J76" s="299"/>
      <c r="K76" s="299"/>
      <c r="L76" s="299"/>
      <c r="M76" s="300"/>
    </row>
    <row r="77" spans="1:26" ht="21" customHeight="1" x14ac:dyDescent="0.25">
      <c r="A77" s="123"/>
      <c r="B77" s="121"/>
      <c r="C77" s="121"/>
      <c r="D77" s="122"/>
      <c r="E77" s="123"/>
      <c r="F77" s="123"/>
      <c r="G77" s="123"/>
      <c r="H77" s="123"/>
      <c r="I77" s="123"/>
      <c r="J77" s="123"/>
      <c r="K77" s="124"/>
    </row>
    <row r="78" spans="1:26" ht="24.75" customHeight="1" x14ac:dyDescent="0.25">
      <c r="A78" s="123"/>
      <c r="B78" s="133" t="s">
        <v>26</v>
      </c>
      <c r="C78" s="216"/>
      <c r="D78" s="134"/>
      <c r="E78" s="134"/>
      <c r="F78" s="134"/>
      <c r="G78" s="134"/>
      <c r="H78" s="134"/>
      <c r="I78" s="134"/>
      <c r="J78" s="135"/>
      <c r="K78" s="124"/>
    </row>
    <row r="79" spans="1:26" ht="15" customHeight="1" x14ac:dyDescent="0.25">
      <c r="A79" s="123"/>
      <c r="B79" s="303"/>
      <c r="C79" s="304"/>
      <c r="D79" s="304"/>
      <c r="E79" s="304"/>
      <c r="F79" s="304"/>
      <c r="G79" s="304"/>
      <c r="H79" s="304"/>
      <c r="I79" s="304"/>
      <c r="J79" s="305"/>
      <c r="K79" s="124"/>
    </row>
    <row r="80" spans="1:26" ht="15" customHeight="1" x14ac:dyDescent="0.25">
      <c r="A80" s="123"/>
      <c r="B80" s="306"/>
      <c r="C80" s="307"/>
      <c r="D80" s="307"/>
      <c r="E80" s="307"/>
      <c r="F80" s="307"/>
      <c r="G80" s="307"/>
      <c r="H80" s="307"/>
      <c r="I80" s="307"/>
      <c r="J80" s="308"/>
      <c r="K80" s="124"/>
    </row>
    <row r="81" spans="1:11" ht="15" customHeight="1" x14ac:dyDescent="0.25">
      <c r="A81" s="123"/>
      <c r="B81" s="306"/>
      <c r="C81" s="307"/>
      <c r="D81" s="307"/>
      <c r="E81" s="307"/>
      <c r="F81" s="307"/>
      <c r="G81" s="307"/>
      <c r="H81" s="307"/>
      <c r="I81" s="307"/>
      <c r="J81" s="308"/>
      <c r="K81" s="124"/>
    </row>
    <row r="82" spans="1:11" ht="15" customHeight="1" x14ac:dyDescent="0.25">
      <c r="A82" s="123"/>
      <c r="B82" s="306"/>
      <c r="C82" s="307"/>
      <c r="D82" s="307"/>
      <c r="E82" s="307"/>
      <c r="F82" s="307"/>
      <c r="G82" s="307"/>
      <c r="H82" s="307"/>
      <c r="I82" s="307"/>
      <c r="J82" s="308"/>
      <c r="K82" s="124"/>
    </row>
    <row r="83" spans="1:11" ht="15" customHeight="1" x14ac:dyDescent="0.25">
      <c r="A83" s="123"/>
      <c r="B83" s="306"/>
      <c r="C83" s="307"/>
      <c r="D83" s="307"/>
      <c r="E83" s="307"/>
      <c r="F83" s="307"/>
      <c r="G83" s="307"/>
      <c r="H83" s="307"/>
      <c r="I83" s="307"/>
      <c r="J83" s="308"/>
      <c r="K83" s="124"/>
    </row>
    <row r="84" spans="1:11" ht="15" customHeight="1" x14ac:dyDescent="0.25">
      <c r="A84" s="123"/>
      <c r="B84" s="306"/>
      <c r="C84" s="307"/>
      <c r="D84" s="307"/>
      <c r="E84" s="307"/>
      <c r="F84" s="307"/>
      <c r="G84" s="307"/>
      <c r="H84" s="307"/>
      <c r="I84" s="307"/>
      <c r="J84" s="308"/>
      <c r="K84" s="124"/>
    </row>
    <row r="85" spans="1:11" ht="15" customHeight="1" x14ac:dyDescent="0.25">
      <c r="A85" s="123"/>
      <c r="B85" s="306"/>
      <c r="C85" s="307"/>
      <c r="D85" s="307"/>
      <c r="E85" s="307"/>
      <c r="F85" s="307"/>
      <c r="G85" s="307"/>
      <c r="H85" s="307"/>
      <c r="I85" s="307"/>
      <c r="J85" s="308"/>
      <c r="K85" s="124"/>
    </row>
    <row r="86" spans="1:11" ht="15" customHeight="1" x14ac:dyDescent="0.25">
      <c r="A86" s="123"/>
      <c r="B86" s="306"/>
      <c r="C86" s="307"/>
      <c r="D86" s="307"/>
      <c r="E86" s="307"/>
      <c r="F86" s="307"/>
      <c r="G86" s="307"/>
      <c r="H86" s="307"/>
      <c r="I86" s="307"/>
      <c r="J86" s="308"/>
      <c r="K86" s="124"/>
    </row>
    <row r="87" spans="1:11" ht="15" customHeight="1" x14ac:dyDescent="0.25">
      <c r="A87" s="123"/>
      <c r="B87" s="306"/>
      <c r="C87" s="307"/>
      <c r="D87" s="307"/>
      <c r="E87" s="307"/>
      <c r="F87" s="307"/>
      <c r="G87" s="307"/>
      <c r="H87" s="307"/>
      <c r="I87" s="307"/>
      <c r="J87" s="308"/>
      <c r="K87" s="124"/>
    </row>
    <row r="88" spans="1:11" ht="15" customHeight="1" x14ac:dyDescent="0.25">
      <c r="A88" s="123"/>
      <c r="B88" s="309"/>
      <c r="C88" s="310"/>
      <c r="D88" s="310"/>
      <c r="E88" s="310"/>
      <c r="F88" s="310"/>
      <c r="G88" s="310"/>
      <c r="H88" s="310"/>
      <c r="I88" s="310"/>
      <c r="J88" s="311"/>
      <c r="K88" s="124"/>
    </row>
    <row r="89" spans="1:11" x14ac:dyDescent="0.25">
      <c r="A89" s="125"/>
      <c r="B89" s="126"/>
      <c r="C89" s="126"/>
      <c r="D89" s="73"/>
      <c r="E89" s="125"/>
      <c r="F89" s="125"/>
      <c r="G89" s="125"/>
      <c r="H89" s="125"/>
      <c r="I89" s="125"/>
      <c r="J89" s="125"/>
    </row>
  </sheetData>
  <sheetProtection algorithmName="SHA-512" hashValue="Ii6baRqaH81hvxGhzo+JC7nLFtHO5s7IxV8HEx+de7Uc7P+X/dpSBfWoyGdUeT7ye7k3FGQ+8tWTFzAfCdzZlw==" saltValue="sYXUyQNBtH6PQ+hbin8P3Q==" spinCount="100000" sheet="1"/>
  <mergeCells count="28">
    <mergeCell ref="D75:E75"/>
    <mergeCell ref="D76:E76"/>
    <mergeCell ref="B79:J88"/>
    <mergeCell ref="D69:E69"/>
    <mergeCell ref="D70:E70"/>
    <mergeCell ref="D71:E71"/>
    <mergeCell ref="D72:E72"/>
    <mergeCell ref="D73:E73"/>
    <mergeCell ref="D74:E74"/>
    <mergeCell ref="H76:M76"/>
    <mergeCell ref="P25:P26"/>
    <mergeCell ref="Q25:Q26"/>
    <mergeCell ref="B47:E47"/>
    <mergeCell ref="G47:H47"/>
    <mergeCell ref="D67:E67"/>
    <mergeCell ref="N25:N26"/>
    <mergeCell ref="O25:O26"/>
    <mergeCell ref="D68:E68"/>
    <mergeCell ref="D21:E21"/>
    <mergeCell ref="L23:L24"/>
    <mergeCell ref="B25:I26"/>
    <mergeCell ref="J25:M26"/>
    <mergeCell ref="B13:C13"/>
    <mergeCell ref="B1:C1"/>
    <mergeCell ref="G1:I3"/>
    <mergeCell ref="G4:G7"/>
    <mergeCell ref="H4:H7"/>
    <mergeCell ref="I4:I7"/>
  </mergeCells>
  <conditionalFormatting sqref="J28:K45 M28:M45">
    <cfRule type="expression" dxfId="10" priority="11">
      <formula>$C$16="onderzoeksorganisatie"</formula>
    </cfRule>
  </conditionalFormatting>
  <conditionalFormatting sqref="J28:M45">
    <cfRule type="expression" dxfId="9" priority="9">
      <formula>$C$16="Overige ondernemingen"</formula>
    </cfRule>
    <cfRule type="expression" dxfId="8" priority="10">
      <formula>$C$16="onderzoeksorganisatie"</formula>
    </cfRule>
  </conditionalFormatting>
  <conditionalFormatting sqref="G28:G45">
    <cfRule type="expression" dxfId="7" priority="8">
      <formula>$C$16="Overige ondernemingen"</formula>
    </cfRule>
  </conditionalFormatting>
  <conditionalFormatting sqref="B28:F45">
    <cfRule type="expression" dxfId="6" priority="7">
      <formula>$C$16="Onderzoeksorganisatie"</formula>
    </cfRule>
  </conditionalFormatting>
  <conditionalFormatting sqref="B28:G45">
    <cfRule type="expression" dxfId="5" priority="6">
      <formula>$C$16="Overige ondernemingen"</formula>
    </cfRule>
  </conditionalFormatting>
  <conditionalFormatting sqref="G49:G66">
    <cfRule type="expression" dxfId="4" priority="5">
      <formula>$C$16="onderzoeksorganisatie"</formula>
    </cfRule>
  </conditionalFormatting>
  <conditionalFormatting sqref="E49:E66">
    <cfRule type="expression" dxfId="3" priority="4">
      <formula>$C49="Personeelskosten"</formula>
    </cfRule>
  </conditionalFormatting>
  <conditionalFormatting sqref="H49:H66">
    <cfRule type="expression" dxfId="2" priority="2">
      <formula>$C$16="Overige ondernemingen"</formula>
    </cfRule>
    <cfRule type="expression" dxfId="1" priority="3">
      <formula>$C$16="Veehouderijonderneming"</formula>
    </cfRule>
  </conditionalFormatting>
  <conditionalFormatting sqref="G49:G66">
    <cfRule type="expression" dxfId="0" priority="1">
      <formula>$C$3="Alleen de emissiemetingenfase"</formula>
    </cfRule>
  </conditionalFormatting>
  <dataValidations count="3">
    <dataValidation type="list" allowBlank="1" showInputMessage="1" showErrorMessage="1" sqref="C67:C71 C46" xr:uid="{5180A0EC-9EC8-41B4-9B4D-2712595B2E0D}">
      <formula1>"[Maak een keuze],Emissiereductie,Dierenwelzijn,Brandveiligheid"</formula1>
    </dataValidation>
    <dataValidation type="list" allowBlank="1" showInputMessage="1" showErrorMessage="1" sqref="C21" xr:uid="{E36161F1-21A5-4B43-847E-B59ED4C858BF}">
      <formula1>"[Maak een keuze],BTW-plichtig,BTW-vrijgesteld"</formula1>
    </dataValidation>
    <dataValidation type="custom" allowBlank="1" showInputMessage="1" showErrorMessage="1" sqref="D46" xr:uid="{855EEA58-3875-410A-972D-43126A7EFE15}">
      <formula1>"""Niet subsidiabele kosten"""</formula1>
    </dataValidation>
  </dataValidations>
  <hyperlinks>
    <hyperlink ref="B17" r:id="rId1" display="Volgens de Mkb-toets is de organisatie van deelnemer 1" xr:uid="{9A6EDD7C-F802-4717-89F4-95BBE260FB9D}"/>
  </hyperlinks>
  <pageMargins left="0.25" right="0.25" top="0.75" bottom="0.75" header="0.3" footer="0.3"/>
  <pageSetup paperSize="9" scale="39" fitToHeight="0" orientation="landscape" r:id="rId2"/>
  <drawing r:id="rId3"/>
  <legacyDrawing r:id="rId4"/>
  <extLst>
    <ext xmlns:x14="http://schemas.microsoft.com/office/spreadsheetml/2009/9/main" uri="{CCE6A557-97BC-4b89-ADB6-D9C93CAAB3DF}">
      <x14:dataValidations xmlns:xm="http://schemas.microsoft.com/office/excel/2006/main" count="6">
        <x14:dataValidation type="list" allowBlank="1" showInputMessage="1" showErrorMessage="1" xr:uid="{89CB226E-B7AD-4746-A8D1-BF4D3D1A4191}">
          <x14:formula1>
            <xm:f>Keuzelijst!$B$52:$B$55</xm:f>
          </x14:formula1>
          <xm:sqref>C49:C66</xm:sqref>
        </x14:dataValidation>
        <x14:dataValidation type="list" allowBlank="1" showInputMessage="1" showErrorMessage="1" xr:uid="{41A731CC-7125-4E15-A746-2AB671D6B14B}">
          <x14:formula1>
            <xm:f>Keuzelijst!$B$21:$B$24</xm:f>
          </x14:formula1>
          <xm:sqref>C16</xm:sqref>
        </x14:dataValidation>
        <x14:dataValidation type="list" allowBlank="1" showInputMessage="1" showErrorMessage="1" xr:uid="{EC434B88-25DE-4A13-A562-C9B95F8BCFE1}">
          <x14:formula1>
            <xm:f>Keuzelijst!$B$26:$B$29</xm:f>
          </x14:formula1>
          <xm:sqref>C17</xm:sqref>
        </x14:dataValidation>
        <x14:dataValidation type="list" allowBlank="1" showInputMessage="1" showErrorMessage="1" xr:uid="{D7B1FB87-933B-4668-9B3D-ECEAFE3742F5}">
          <x14:formula1>
            <xm:f>Keuzelijst!$B$35:$B$37</xm:f>
          </x14:formula1>
          <xm:sqref>C19</xm:sqref>
        </x14:dataValidation>
        <x14:dataValidation type="list" allowBlank="1" showInputMessage="1" showErrorMessage="1" xr:uid="{4194724A-008E-44C1-BA39-5D4FF67D5E18}">
          <x14:formula1>
            <xm:f>Keuzelijst!$B$31:$B$33</xm:f>
          </x14:formula1>
          <xm:sqref>C18</xm:sqref>
        </x14:dataValidation>
        <x14:dataValidation type="list" allowBlank="1" showInputMessage="1" showErrorMessage="1" xr:uid="{F6D4DFDD-7F8F-424E-80F1-F916B4DA57D0}">
          <x14:formula1>
            <xm:f>Keuzelijst!$B$48:$B$50</xm:f>
          </x14:formula1>
          <xm:sqref>C28:C45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03508-2E14-4BED-B9B8-78B575915640}">
  <dimension ref="A1:L12"/>
  <sheetViews>
    <sheetView zoomScale="90" zoomScaleNormal="90" workbookViewId="0">
      <selection activeCell="A3" sqref="A3"/>
    </sheetView>
  </sheetViews>
  <sheetFormatPr defaultColWidth="8.85546875" defaultRowHeight="11.25" x14ac:dyDescent="0.25"/>
  <cols>
    <col min="1" max="1" width="45.7109375" style="4" customWidth="1"/>
    <col min="2" max="2" width="45.7109375" style="48" customWidth="1"/>
    <col min="3" max="5" width="45.7109375" style="4" customWidth="1"/>
    <col min="6" max="9" width="20.7109375" style="4" customWidth="1"/>
    <col min="10" max="10" width="20.7109375" style="3" customWidth="1"/>
    <col min="11" max="11" width="42.85546875" style="4" bestFit="1" customWidth="1"/>
    <col min="12" max="16384" width="8.85546875" style="4"/>
  </cols>
  <sheetData>
    <row r="1" spans="1:12" x14ac:dyDescent="0.25">
      <c r="A1" s="6"/>
      <c r="B1" s="218"/>
      <c r="C1" s="5"/>
      <c r="D1" s="6"/>
      <c r="E1" s="6"/>
      <c r="F1" s="6"/>
      <c r="G1" s="6"/>
      <c r="H1" s="6"/>
      <c r="I1" s="6"/>
      <c r="J1" s="6"/>
      <c r="K1" s="6"/>
      <c r="L1" s="7"/>
    </row>
    <row r="2" spans="1:12" ht="27.75" customHeight="1" x14ac:dyDescent="0.25">
      <c r="A2" s="351" t="s">
        <v>121</v>
      </c>
      <c r="B2" s="351"/>
      <c r="C2" s="351"/>
      <c r="D2" s="351"/>
      <c r="E2" s="6"/>
      <c r="F2" s="6"/>
      <c r="G2" s="6"/>
      <c r="H2" s="6"/>
      <c r="I2" s="6"/>
      <c r="J2" s="6"/>
      <c r="K2" s="6"/>
      <c r="L2" s="54"/>
    </row>
    <row r="3" spans="1:12" ht="30" customHeight="1" x14ac:dyDescent="0.25">
      <c r="A3" s="45"/>
      <c r="B3" s="219" t="s">
        <v>20</v>
      </c>
      <c r="C3" s="220" t="s">
        <v>122</v>
      </c>
      <c r="D3" s="221" t="s">
        <v>108</v>
      </c>
      <c r="E3" s="221" t="s">
        <v>110</v>
      </c>
      <c r="F3" s="47"/>
      <c r="J3" s="4"/>
    </row>
    <row r="4" spans="1:12" ht="21" customHeight="1" x14ac:dyDescent="0.25">
      <c r="A4" s="52"/>
      <c r="B4" s="231" t="s">
        <v>12</v>
      </c>
      <c r="C4" s="53" t="s">
        <v>12</v>
      </c>
      <c r="D4" s="51" t="s">
        <v>12</v>
      </c>
      <c r="E4" s="51" t="s">
        <v>12</v>
      </c>
      <c r="J4" s="4"/>
    </row>
    <row r="5" spans="1:12" ht="21" customHeight="1" x14ac:dyDescent="0.25">
      <c r="A5" s="49" t="s">
        <v>33</v>
      </c>
      <c r="B5" s="222" t="str">
        <f>IF('Penvoerder, deelnemer 1'!C14&gt;0,'Penvoerder, deelnemer 1'!C14,"")</f>
        <v/>
      </c>
      <c r="C5" s="232">
        <f>'Penvoerder, deelnemer 1'!G73</f>
        <v>0</v>
      </c>
      <c r="D5" s="128">
        <f>'Penvoerder, deelnemer 1'!G75</f>
        <v>0</v>
      </c>
      <c r="E5" s="128">
        <f>'Penvoerder, deelnemer 1'!G76</f>
        <v>0</v>
      </c>
      <c r="J5" s="4"/>
    </row>
    <row r="6" spans="1:12" ht="21" customHeight="1" x14ac:dyDescent="0.25">
      <c r="A6" s="49" t="s">
        <v>2</v>
      </c>
      <c r="B6" s="222" t="str">
        <f>IF('Deelnemer 2'!C14&gt;0,'Deelnemer 2'!C14,"")</f>
        <v/>
      </c>
      <c r="C6" s="232">
        <f>'Deelnemer 2'!G73</f>
        <v>0</v>
      </c>
      <c r="D6" s="128">
        <f>'Deelnemer 2'!G75</f>
        <v>0</v>
      </c>
      <c r="E6" s="128">
        <f>'Deelnemer 2'!G76</f>
        <v>0</v>
      </c>
      <c r="J6" s="4"/>
    </row>
    <row r="7" spans="1:12" ht="21" customHeight="1" x14ac:dyDescent="0.25">
      <c r="A7" s="49" t="s">
        <v>8</v>
      </c>
      <c r="B7" s="222" t="str">
        <f>IF('Deelnemer 3'!C14&gt;0,'Deelnemer 3'!C14,"")</f>
        <v/>
      </c>
      <c r="C7" s="232">
        <f>'Deelnemer 3'!G81</f>
        <v>0</v>
      </c>
      <c r="D7" s="128">
        <f>'Deelnemer 3'!G83</f>
        <v>0</v>
      </c>
      <c r="E7" s="128">
        <f>'Deelnemer 3'!G84</f>
        <v>0</v>
      </c>
      <c r="F7" s="223"/>
      <c r="J7" s="4"/>
    </row>
    <row r="8" spans="1:12" ht="21" customHeight="1" x14ac:dyDescent="0.25">
      <c r="A8" s="49" t="s">
        <v>9</v>
      </c>
      <c r="B8" s="222" t="str">
        <f>IF('Deelnemer 4'!C14&gt;0,'Deelnemer 4'!C14,"")</f>
        <v/>
      </c>
      <c r="C8" s="232">
        <f>'Deelnemer 4'!G81</f>
        <v>0</v>
      </c>
      <c r="D8" s="128">
        <f>'Deelnemer 4'!G83</f>
        <v>0</v>
      </c>
      <c r="E8" s="128">
        <f>'Deelnemer 4'!G84</f>
        <v>0</v>
      </c>
      <c r="J8" s="4"/>
    </row>
    <row r="9" spans="1:12" ht="21" customHeight="1" x14ac:dyDescent="0.25">
      <c r="A9" s="49" t="s">
        <v>10</v>
      </c>
      <c r="B9" s="222" t="str">
        <f>IF('Deelnemer 5'!C14&gt;0,'Deelnemer 5'!C14,"")</f>
        <v/>
      </c>
      <c r="C9" s="232">
        <f>'Deelnemer 5'!G81</f>
        <v>0</v>
      </c>
      <c r="D9" s="128">
        <f>'Deelnemer 5'!G83</f>
        <v>0</v>
      </c>
      <c r="E9" s="128">
        <f>'Deelnemer 5'!G84</f>
        <v>0</v>
      </c>
      <c r="J9" s="4"/>
    </row>
    <row r="10" spans="1:12" ht="21" customHeight="1" thickBot="1" x14ac:dyDescent="0.3">
      <c r="A10" s="50" t="s">
        <v>11</v>
      </c>
      <c r="B10" s="224" t="str">
        <f>IF('Deelnemer 6'!C14&gt;0,'Deelnemer 6'!C14,"")</f>
        <v/>
      </c>
      <c r="C10" s="233">
        <f>'Deelnemer 6'!G73</f>
        <v>0</v>
      </c>
      <c r="D10" s="129">
        <f>'Deelnemer 6'!G75</f>
        <v>0</v>
      </c>
      <c r="E10" s="129">
        <f>'Deelnemer 6'!G76</f>
        <v>0</v>
      </c>
      <c r="J10" s="4"/>
    </row>
    <row r="11" spans="1:12" ht="30" customHeight="1" thickBot="1" x14ac:dyDescent="0.3">
      <c r="A11" s="225" t="s">
        <v>52</v>
      </c>
      <c r="B11" s="226"/>
      <c r="C11" s="227">
        <f>SUM(C5:C10)</f>
        <v>0</v>
      </c>
      <c r="D11" s="228">
        <f>SUM(D5:D10)</f>
        <v>0</v>
      </c>
      <c r="E11" s="228">
        <f>IF(SUM(E5:E10)&gt;D11,D11,SUM(E5:E10))</f>
        <v>0</v>
      </c>
      <c r="F11" s="229">
        <f>SUM(E5:E10)</f>
        <v>0</v>
      </c>
      <c r="J11" s="4"/>
    </row>
    <row r="12" spans="1:12" ht="31.5" customHeight="1" x14ac:dyDescent="0.25">
      <c r="A12" s="7"/>
      <c r="B12" s="230"/>
      <c r="C12" s="7"/>
      <c r="D12" s="7"/>
      <c r="E12" s="352" t="str">
        <f>IF(F11="","",IF(F11&gt;D11,"Let op! Het gevraagde subsidiebedrag bij vaststelling is hoger dan bij verlening, dit is niet mogelijk. Daarom is het voorlopige subisdiebedrag bij vaststelling gelijk gesteld aan het subisidiebedrag bij verlening.",""))</f>
        <v/>
      </c>
      <c r="F12" s="353"/>
      <c r="G12" s="353"/>
      <c r="H12" s="354"/>
      <c r="J12" s="7"/>
      <c r="K12" s="46"/>
    </row>
  </sheetData>
  <sheetProtection algorithmName="SHA-512" hashValue="GgS/lfdDYwmXJtOJueOzNiGNTp1mlnv17kOdZpiLFpxO3fxuIhpzdn03YKTa330WaFo3l4hmwy3rcpbWMbrKvQ==" saltValue="bsroOFhkTvuwYSW4ft3NsQ==" spinCount="100000" sheet="1" objects="1" scenarios="1"/>
  <mergeCells count="2">
    <mergeCell ref="A2:D2"/>
    <mergeCell ref="E12:H1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9AEBB-5EC8-4C88-9F47-221BB341EE91}">
  <dimension ref="A1:B55"/>
  <sheetViews>
    <sheetView workbookViewId="0">
      <selection activeCell="A52" sqref="A52:B55"/>
    </sheetView>
  </sheetViews>
  <sheetFormatPr defaultRowHeight="15" x14ac:dyDescent="0.25"/>
  <cols>
    <col min="1" max="1" width="52" style="141" bestFit="1" customWidth="1"/>
    <col min="2" max="2" width="39.42578125" bestFit="1" customWidth="1"/>
  </cols>
  <sheetData>
    <row r="1" spans="1:2" ht="15.75" thickBot="1" x14ac:dyDescent="0.3"/>
    <row r="2" spans="1:2" x14ac:dyDescent="0.25">
      <c r="A2" s="142" t="s">
        <v>60</v>
      </c>
      <c r="B2" s="137" t="s">
        <v>0</v>
      </c>
    </row>
    <row r="3" spans="1:2" x14ac:dyDescent="0.25">
      <c r="A3" s="143"/>
      <c r="B3" s="138" t="s">
        <v>77</v>
      </c>
    </row>
    <row r="4" spans="1:2" ht="15.75" thickBot="1" x14ac:dyDescent="0.3">
      <c r="A4" s="144"/>
      <c r="B4" s="139" t="s">
        <v>78</v>
      </c>
    </row>
    <row r="5" spans="1:2" ht="15.75" thickBot="1" x14ac:dyDescent="0.3"/>
    <row r="6" spans="1:2" x14ac:dyDescent="0.25">
      <c r="A6" s="142" t="s">
        <v>16</v>
      </c>
      <c r="B6" s="137" t="s">
        <v>0</v>
      </c>
    </row>
    <row r="7" spans="1:2" x14ac:dyDescent="0.25">
      <c r="A7" s="143"/>
      <c r="B7" s="138" t="s">
        <v>79</v>
      </c>
    </row>
    <row r="8" spans="1:2" x14ac:dyDescent="0.25">
      <c r="A8" s="143"/>
      <c r="B8" s="138" t="s">
        <v>80</v>
      </c>
    </row>
    <row r="9" spans="1:2" x14ac:dyDescent="0.25">
      <c r="A9" s="143"/>
      <c r="B9" s="138" t="s">
        <v>81</v>
      </c>
    </row>
    <row r="10" spans="1:2" ht="15.75" thickBot="1" x14ac:dyDescent="0.3">
      <c r="A10" s="144"/>
      <c r="B10" s="139" t="s">
        <v>82</v>
      </c>
    </row>
    <row r="11" spans="1:2" x14ac:dyDescent="0.25">
      <c r="B11" t="s">
        <v>83</v>
      </c>
    </row>
    <row r="12" spans="1:2" ht="15.75" thickBot="1" x14ac:dyDescent="0.3"/>
    <row r="13" spans="1:2" ht="75" x14ac:dyDescent="0.25">
      <c r="A13" s="145" t="s">
        <v>35</v>
      </c>
      <c r="B13" s="140" t="s">
        <v>0</v>
      </c>
    </row>
    <row r="14" spans="1:2" x14ac:dyDescent="0.25">
      <c r="A14" s="146"/>
      <c r="B14" s="138" t="s">
        <v>84</v>
      </c>
    </row>
    <row r="15" spans="1:2" ht="15.75" thickBot="1" x14ac:dyDescent="0.3">
      <c r="A15" s="147"/>
      <c r="B15" s="139" t="s">
        <v>85</v>
      </c>
    </row>
    <row r="16" spans="1:2" ht="15.75" thickBot="1" x14ac:dyDescent="0.3"/>
    <row r="17" spans="1:2" ht="60" x14ac:dyDescent="0.25">
      <c r="A17" s="148" t="s">
        <v>34</v>
      </c>
      <c r="B17" s="140" t="s">
        <v>0</v>
      </c>
    </row>
    <row r="18" spans="1:2" x14ac:dyDescent="0.25">
      <c r="A18" s="143"/>
      <c r="B18" s="138" t="s">
        <v>84</v>
      </c>
    </row>
    <row r="19" spans="1:2" ht="15.75" thickBot="1" x14ac:dyDescent="0.3">
      <c r="A19" s="144"/>
      <c r="B19" s="139" t="s">
        <v>85</v>
      </c>
    </row>
    <row r="20" spans="1:2" ht="15.75" thickBot="1" x14ac:dyDescent="0.3"/>
    <row r="21" spans="1:2" x14ac:dyDescent="0.25">
      <c r="A21" s="142" t="s">
        <v>19</v>
      </c>
      <c r="B21" s="140" t="s">
        <v>0</v>
      </c>
    </row>
    <row r="22" spans="1:2" x14ac:dyDescent="0.25">
      <c r="A22" s="143"/>
      <c r="B22" s="138" t="s">
        <v>87</v>
      </c>
    </row>
    <row r="23" spans="1:2" x14ac:dyDescent="0.25">
      <c r="A23" s="143"/>
      <c r="B23" s="138" t="s">
        <v>86</v>
      </c>
    </row>
    <row r="24" spans="1:2" ht="15.75" thickBot="1" x14ac:dyDescent="0.3">
      <c r="A24" s="144"/>
      <c r="B24" s="139" t="s">
        <v>88</v>
      </c>
    </row>
    <row r="25" spans="1:2" ht="15.75" thickBot="1" x14ac:dyDescent="0.3"/>
    <row r="26" spans="1:2" x14ac:dyDescent="0.25">
      <c r="A26" s="142" t="s">
        <v>23</v>
      </c>
      <c r="B26" s="140" t="s">
        <v>0</v>
      </c>
    </row>
    <row r="27" spans="1:2" x14ac:dyDescent="0.25">
      <c r="A27" s="143"/>
      <c r="B27" s="138" t="s">
        <v>89</v>
      </c>
    </row>
    <row r="28" spans="1:2" x14ac:dyDescent="0.25">
      <c r="A28" s="143"/>
      <c r="B28" s="138" t="s">
        <v>90</v>
      </c>
    </row>
    <row r="29" spans="1:2" ht="15.75" thickBot="1" x14ac:dyDescent="0.3">
      <c r="A29" s="144"/>
      <c r="B29" s="139" t="s">
        <v>91</v>
      </c>
    </row>
    <row r="30" spans="1:2" ht="15.75" thickBot="1" x14ac:dyDescent="0.3"/>
    <row r="31" spans="1:2" x14ac:dyDescent="0.25">
      <c r="A31" s="142" t="s">
        <v>92</v>
      </c>
      <c r="B31" s="140" t="s">
        <v>0</v>
      </c>
    </row>
    <row r="32" spans="1:2" x14ac:dyDescent="0.25">
      <c r="A32" s="143"/>
      <c r="B32" s="138" t="s">
        <v>84</v>
      </c>
    </row>
    <row r="33" spans="1:2" ht="15.75" thickBot="1" x14ac:dyDescent="0.3">
      <c r="A33" s="144"/>
      <c r="B33" s="139" t="s">
        <v>85</v>
      </c>
    </row>
    <row r="34" spans="1:2" ht="15.75" thickBot="1" x14ac:dyDescent="0.3"/>
    <row r="35" spans="1:2" x14ac:dyDescent="0.25">
      <c r="A35" s="142" t="s">
        <v>93</v>
      </c>
      <c r="B35" s="140" t="s">
        <v>0</v>
      </c>
    </row>
    <row r="36" spans="1:2" x14ac:dyDescent="0.25">
      <c r="A36" s="143"/>
      <c r="B36" s="138" t="s">
        <v>84</v>
      </c>
    </row>
    <row r="37" spans="1:2" ht="15.75" thickBot="1" x14ac:dyDescent="0.3">
      <c r="A37" s="144"/>
      <c r="B37" s="139" t="s">
        <v>85</v>
      </c>
    </row>
    <row r="38" spans="1:2" ht="15.75" thickBot="1" x14ac:dyDescent="0.3"/>
    <row r="39" spans="1:2" ht="45" x14ac:dyDescent="0.25">
      <c r="A39" s="148" t="s">
        <v>68</v>
      </c>
      <c r="B39" s="140" t="s">
        <v>0</v>
      </c>
    </row>
    <row r="40" spans="1:2" x14ac:dyDescent="0.25">
      <c r="A40" s="143"/>
      <c r="B40" s="138" t="s">
        <v>94</v>
      </c>
    </row>
    <row r="41" spans="1:2" x14ac:dyDescent="0.25">
      <c r="A41" s="143"/>
      <c r="B41" s="138" t="s">
        <v>95</v>
      </c>
    </row>
    <row r="42" spans="1:2" ht="15.75" thickBot="1" x14ac:dyDescent="0.3">
      <c r="A42" s="144"/>
      <c r="B42" s="139" t="s">
        <v>96</v>
      </c>
    </row>
    <row r="43" spans="1:2" ht="15.75" thickBot="1" x14ac:dyDescent="0.3"/>
    <row r="44" spans="1:2" ht="30" x14ac:dyDescent="0.25">
      <c r="A44" s="148" t="s">
        <v>24</v>
      </c>
      <c r="B44" s="140" t="s">
        <v>0</v>
      </c>
    </row>
    <row r="45" spans="1:2" x14ac:dyDescent="0.25">
      <c r="A45" s="143"/>
      <c r="B45" s="138" t="s">
        <v>97</v>
      </c>
    </row>
    <row r="46" spans="1:2" ht="15.75" thickBot="1" x14ac:dyDescent="0.3">
      <c r="A46" s="144"/>
      <c r="B46" s="139" t="s">
        <v>98</v>
      </c>
    </row>
    <row r="47" spans="1:2" ht="15.75" thickBot="1" x14ac:dyDescent="0.3"/>
    <row r="48" spans="1:2" x14ac:dyDescent="0.25">
      <c r="A48" s="142" t="s">
        <v>103</v>
      </c>
      <c r="B48" s="137" t="s">
        <v>0</v>
      </c>
    </row>
    <row r="49" spans="1:2" x14ac:dyDescent="0.25">
      <c r="A49" s="143"/>
      <c r="B49" s="138" t="s">
        <v>101</v>
      </c>
    </row>
    <row r="50" spans="1:2" ht="15.75" thickBot="1" x14ac:dyDescent="0.3">
      <c r="A50" s="144"/>
      <c r="B50" s="139" t="s">
        <v>102</v>
      </c>
    </row>
    <row r="51" spans="1:2" ht="15.75" thickBot="1" x14ac:dyDescent="0.3"/>
    <row r="52" spans="1:2" x14ac:dyDescent="0.25">
      <c r="A52" s="142" t="s">
        <v>104</v>
      </c>
      <c r="B52" s="137" t="s">
        <v>0</v>
      </c>
    </row>
    <row r="53" spans="1:2" x14ac:dyDescent="0.25">
      <c r="A53" s="143"/>
      <c r="B53" s="138" t="s">
        <v>99</v>
      </c>
    </row>
    <row r="54" spans="1:2" x14ac:dyDescent="0.25">
      <c r="A54" s="143"/>
      <c r="B54" s="138" t="s">
        <v>100</v>
      </c>
    </row>
    <row r="55" spans="1:2" ht="15.75" thickBot="1" x14ac:dyDescent="0.3">
      <c r="A55" s="144"/>
      <c r="B55" s="139" t="s">
        <v>105</v>
      </c>
    </row>
  </sheetData>
  <pageMargins left="0.7" right="0.7" top="0.75" bottom="0.75" header="0.3" footer="0.3"/>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9</vt:i4>
      </vt:variant>
      <vt:variant>
        <vt:lpstr>Benoemde bereiken</vt:lpstr>
      </vt:variant>
      <vt:variant>
        <vt:i4>1</vt:i4>
      </vt:variant>
    </vt:vector>
  </HeadingPairs>
  <TitlesOfParts>
    <vt:vector size="10" baseType="lpstr">
      <vt:lpstr>Toelichting</vt:lpstr>
      <vt:lpstr>Penvoerder, deelnemer 1</vt:lpstr>
      <vt:lpstr>Deelnemer 2</vt:lpstr>
      <vt:lpstr>Deelnemer 3</vt:lpstr>
      <vt:lpstr>Deelnemer 4</vt:lpstr>
      <vt:lpstr>Deelnemer 5</vt:lpstr>
      <vt:lpstr>Deelnemer 6</vt:lpstr>
      <vt:lpstr>Subsidievaststelling</vt:lpstr>
      <vt:lpstr>Keuzelijst</vt:lpstr>
      <vt:lpstr>Toelichting!_Hlk36735838</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Begroting SBV Innovatiemodule</dc:title>
  <dc:creator>Rijksdienst voor Ondernemend Nederland</dc:creator>
  <cp:keywords>Innovaties stalsystemen</cp:keywords>
  <cp:lastModifiedBy>Wollerich, L.N. (Lotte)</cp:lastModifiedBy>
  <cp:lastPrinted>2021-11-15T15:14:43Z</cp:lastPrinted>
  <dcterms:created xsi:type="dcterms:W3CDTF">2020-01-23T12:35:21Z</dcterms:created>
  <dcterms:modified xsi:type="dcterms:W3CDTF">2024-01-17T08:33:08Z</dcterms:modified>
  <cp:category>Innovaties stalsystemen</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2022-08-29T13:07:56Z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7b1a8762-16e1-4a47-be53-084f439d2055</vt:lpwstr>
  </property>
  <property fmtid="{D5CDD505-2E9C-101B-9397-08002B2CF9AE}" pid="8" name="MSIP_Label_4bde8109-f994-4a60-a1d3-5c95e2ff3620_ContentBits">
    <vt:lpwstr>0</vt:lpwstr>
  </property>
</Properties>
</file>