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Lnv.intern\grp\rvo\kai\Communicatie en Analyse 1\Klantcommunicatie Agrarisch II\Marktordening en Visserij\Visserij\EMFAF\Internet\Kosten\Testvaarten\Formats\"/>
    </mc:Choice>
  </mc:AlternateContent>
  <xr:revisionPtr revIDLastSave="0" documentId="13_ncr:1_{3605D296-A888-4596-B9D0-5F562B155585}" xr6:coauthVersionLast="47" xr6:coauthVersionMax="47" xr10:uidLastSave="{00000000-0000-0000-0000-000000000000}"/>
  <bookViews>
    <workbookView xWindow="-120" yWindow="-120" windowWidth="51840" windowHeight="21240" xr2:uid="{D3490C2F-14A3-4C77-B98C-4993EB9E80C2}"/>
  </bookViews>
  <sheets>
    <sheet name="Berekening" sheetId="4" r:id="rId1"/>
    <sheet name="Blad1" sheetId="3" state="hidden" r:id="rId2"/>
    <sheet name="Toelichting cijfers" sheetId="1" r:id="rId3"/>
    <sheet name="Macro's" sheetId="5" state="hidden" r:id="rId4"/>
  </sheets>
  <definedNames>
    <definedName name="_GoBack" localSheetId="0">Berekening!$B$16</definedName>
    <definedName name="_xlnm.Print_Area" localSheetId="0">Berekening!$B$1:$L$130</definedName>
    <definedName name="_xlnm.Print_Area" localSheetId="2">'Toelichting cijfers'!$B$1:$I$32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1" i="4" l="1"/>
  <c r="E61" i="4"/>
  <c r="F42" i="4"/>
  <c r="E42" i="4"/>
  <c r="G41" i="4"/>
  <c r="F41" i="4"/>
  <c r="E41" i="4"/>
  <c r="D14" i="1" l="1"/>
  <c r="F111" i="4" s="1"/>
  <c r="E14" i="1"/>
  <c r="G111" i="4" s="1"/>
  <c r="F14" i="1"/>
  <c r="H111" i="4" s="1"/>
  <c r="G14" i="1"/>
  <c r="I111" i="4" s="1"/>
  <c r="H14" i="1"/>
  <c r="J111" i="4" s="1"/>
  <c r="C14" i="1"/>
  <c r="E111" i="4" s="1"/>
  <c r="D112" i="4"/>
  <c r="E71" i="4"/>
  <c r="E66" i="4"/>
  <c r="F66" i="4"/>
  <c r="G66" i="4"/>
  <c r="H66" i="4"/>
  <c r="I66" i="4"/>
  <c r="J66" i="4"/>
  <c r="C16" i="1" l="1"/>
  <c r="H16" i="1"/>
  <c r="G16" i="1"/>
  <c r="F16" i="1"/>
  <c r="E16" i="1"/>
  <c r="D16" i="1"/>
  <c r="J112" i="4"/>
  <c r="J117" i="4" s="1"/>
  <c r="J122" i="4" s="1"/>
  <c r="I112" i="4"/>
  <c r="I117" i="4" s="1"/>
  <c r="I122" i="4" s="1"/>
  <c r="H112" i="4"/>
  <c r="H117" i="4" s="1"/>
  <c r="H122" i="4" s="1"/>
  <c r="G112" i="4"/>
  <c r="G117" i="4" s="1"/>
  <c r="G122" i="4" s="1"/>
  <c r="F112" i="4"/>
  <c r="F117" i="4" s="1"/>
  <c r="F122" i="4" s="1"/>
  <c r="E112" i="4"/>
  <c r="E117" i="4" s="1"/>
  <c r="E122" i="4" s="1"/>
  <c r="G42" i="4"/>
  <c r="D113" i="4" l="1"/>
  <c r="D114" i="4"/>
  <c r="D115" i="4"/>
  <c r="J115" i="4" l="1"/>
  <c r="J120" i="4" s="1"/>
  <c r="J128" i="4" s="1"/>
  <c r="I115" i="4"/>
  <c r="I120" i="4" s="1"/>
  <c r="I128" i="4" s="1"/>
  <c r="H115" i="4"/>
  <c r="H120" i="4" s="1"/>
  <c r="H128" i="4" s="1"/>
  <c r="G115" i="4"/>
  <c r="G120" i="4" s="1"/>
  <c r="G128" i="4" s="1"/>
  <c r="F115" i="4"/>
  <c r="F120" i="4" s="1"/>
  <c r="F128" i="4" s="1"/>
  <c r="E115" i="4"/>
  <c r="E120" i="4" s="1"/>
  <c r="E128" i="4" s="1"/>
  <c r="J114" i="4"/>
  <c r="J119" i="4" s="1"/>
  <c r="J126" i="4" s="1"/>
  <c r="I114" i="4"/>
  <c r="I119" i="4" s="1"/>
  <c r="I126" i="4" s="1"/>
  <c r="H114" i="4"/>
  <c r="H119" i="4" s="1"/>
  <c r="H126" i="4" s="1"/>
  <c r="G114" i="4"/>
  <c r="G119" i="4" s="1"/>
  <c r="G126" i="4" s="1"/>
  <c r="F114" i="4"/>
  <c r="F119" i="4" s="1"/>
  <c r="F126" i="4" s="1"/>
  <c r="E114" i="4"/>
  <c r="E119" i="4" s="1"/>
  <c r="E126" i="4" s="1"/>
  <c r="I113" i="4"/>
  <c r="I118" i="4" s="1"/>
  <c r="I124" i="4" s="1"/>
  <c r="J113" i="4"/>
  <c r="J118" i="4" s="1"/>
  <c r="J124" i="4" s="1"/>
  <c r="H113" i="4"/>
  <c r="H118" i="4" s="1"/>
  <c r="H124" i="4" s="1"/>
  <c r="G113" i="4"/>
  <c r="G118" i="4" s="1"/>
  <c r="G124" i="4" s="1"/>
  <c r="F113" i="4"/>
  <c r="F118" i="4" s="1"/>
  <c r="F124" i="4" s="1"/>
  <c r="E113" i="4"/>
  <c r="E118" i="4" s="1"/>
  <c r="E124" i="4" s="1"/>
  <c r="K129" i="4" s="1"/>
  <c r="F71" i="4" l="1"/>
  <c r="G71" i="4"/>
  <c r="H71" i="4"/>
  <c r="I71" i="4"/>
  <c r="J71" i="4"/>
  <c r="F76" i="4"/>
  <c r="G76" i="4"/>
  <c r="H76" i="4"/>
  <c r="I76" i="4"/>
  <c r="J76" i="4"/>
  <c r="F81" i="4"/>
  <c r="G81" i="4"/>
  <c r="H81" i="4"/>
  <c r="I81" i="4"/>
  <c r="J81" i="4"/>
  <c r="F86" i="4"/>
  <c r="G86" i="4"/>
  <c r="H86" i="4"/>
  <c r="I86" i="4"/>
  <c r="J86" i="4"/>
  <c r="F91" i="4"/>
  <c r="G91" i="4"/>
  <c r="H91" i="4"/>
  <c r="I91" i="4"/>
  <c r="J91" i="4"/>
  <c r="E91" i="4"/>
  <c r="E86" i="4"/>
  <c r="E81" i="4"/>
  <c r="E76" i="4"/>
  <c r="F61" i="4"/>
  <c r="G61" i="4"/>
  <c r="H61" i="4"/>
  <c r="I61" i="4"/>
  <c r="J61" i="4"/>
  <c r="B99" i="4" l="1"/>
  <c r="B103" i="4" s="1"/>
  <c r="K130" i="4" s="1"/>
  <c r="E48" i="4"/>
  <c r="E47" i="4"/>
  <c r="E46" i="4"/>
  <c r="E45" i="4"/>
  <c r="E44" i="4"/>
  <c r="E43" i="4"/>
  <c r="F48" i="4" l="1"/>
  <c r="F47" i="4"/>
  <c r="F46" i="4"/>
  <c r="F45" i="4"/>
  <c r="F44" i="4"/>
  <c r="F43" i="4"/>
  <c r="G29" i="3"/>
  <c r="F29" i="3"/>
  <c r="E29" i="3"/>
  <c r="D29" i="3"/>
  <c r="C29" i="3"/>
  <c r="G28" i="3"/>
  <c r="F28" i="3"/>
  <c r="E28" i="3"/>
  <c r="D28" i="3"/>
  <c r="C28" i="3"/>
  <c r="G27" i="3"/>
  <c r="F27" i="3"/>
  <c r="E27" i="3"/>
  <c r="D27" i="3"/>
  <c r="C27" i="3"/>
  <c r="G26" i="3"/>
  <c r="F26" i="3"/>
  <c r="E26" i="3"/>
  <c r="D26" i="3"/>
  <c r="C26" i="3"/>
  <c r="G25" i="3"/>
  <c r="F25" i="3"/>
  <c r="E25" i="3"/>
  <c r="D25" i="3"/>
  <c r="C25" i="3"/>
  <c r="G24" i="3"/>
  <c r="F24" i="3"/>
  <c r="E24" i="3"/>
  <c r="D24" i="3"/>
  <c r="C24" i="3"/>
  <c r="G48" i="4" l="1"/>
  <c r="G47" i="4"/>
  <c r="G46" i="4"/>
  <c r="G45" i="4"/>
  <c r="G44" i="4"/>
  <c r="G43" i="4"/>
  <c r="K24" i="3"/>
  <c r="J24" i="3"/>
  <c r="I24" i="3"/>
  <c r="H24" i="3"/>
  <c r="K25" i="3"/>
  <c r="J25" i="3"/>
  <c r="I25" i="3"/>
  <c r="H25" i="3"/>
  <c r="K26" i="3"/>
  <c r="J26" i="3"/>
  <c r="I26" i="3"/>
  <c r="H26" i="3"/>
  <c r="K27" i="3"/>
  <c r="J27" i="3"/>
  <c r="I27" i="3"/>
  <c r="H27" i="3"/>
  <c r="K28" i="3"/>
  <c r="J28" i="3"/>
  <c r="I28" i="3"/>
  <c r="H28" i="3"/>
  <c r="K29" i="3"/>
  <c r="J29" i="3"/>
  <c r="I29" i="3"/>
  <c r="H29" i="3"/>
  <c r="D31" i="1"/>
  <c r="C17" i="1" l="1"/>
  <c r="C20" i="1" s="1"/>
  <c r="C18" i="1"/>
  <c r="H17" i="1"/>
  <c r="H20" i="1" s="1"/>
  <c r="G17" i="1"/>
  <c r="G20" i="1" s="1"/>
  <c r="F17" i="1"/>
  <c r="F20" i="1" s="1"/>
  <c r="E17" i="1"/>
  <c r="E20" i="1" s="1"/>
  <c r="D17" i="1"/>
  <c r="D20" i="1" s="1"/>
  <c r="D18" i="1"/>
  <c r="E18" i="1"/>
  <c r="F18" i="1"/>
  <c r="G18" i="1"/>
  <c r="H18" i="1"/>
  <c r="H21" i="1" l="1"/>
  <c r="C48" i="4"/>
  <c r="G21" i="1"/>
  <c r="C47" i="4"/>
  <c r="F21" i="1"/>
  <c r="C46" i="4"/>
  <c r="E21" i="1"/>
  <c r="C45" i="4"/>
  <c r="D21" i="1"/>
  <c r="C44" i="4"/>
  <c r="C21" i="1"/>
  <c r="C43" i="4"/>
  <c r="I43" i="4" s="1"/>
  <c r="J43" i="4" l="1"/>
  <c r="K43" i="4"/>
  <c r="L43" i="4"/>
  <c r="I44" i="4"/>
  <c r="J44" i="4"/>
  <c r="K44" i="4"/>
  <c r="L44" i="4"/>
  <c r="I45" i="4"/>
  <c r="J45" i="4"/>
  <c r="K45" i="4"/>
  <c r="L45" i="4"/>
  <c r="I46" i="4"/>
  <c r="J46" i="4"/>
  <c r="K46" i="4"/>
  <c r="L46" i="4"/>
  <c r="I47" i="4"/>
  <c r="J47" i="4"/>
  <c r="K47" i="4"/>
  <c r="L47" i="4"/>
  <c r="I48" i="4"/>
  <c r="J48" i="4"/>
  <c r="K48" i="4"/>
  <c r="L48" i="4"/>
</calcChain>
</file>

<file path=xl/sharedStrings.xml><?xml version="1.0" encoding="utf-8"?>
<sst xmlns="http://schemas.openxmlformats.org/spreadsheetml/2006/main" count="264" uniqueCount="139">
  <si>
    <t>Garnaal &lt;260 pk</t>
  </si>
  <si>
    <t>Geen garnaal, 260-300 pk</t>
  </si>
  <si>
    <t>&gt;300 pk</t>
  </si>
  <si>
    <t>Flyshoot</t>
  </si>
  <si>
    <t>Vaste kosten</t>
  </si>
  <si>
    <t>Normatieve arbeidskosten</t>
  </si>
  <si>
    <t>Variabele kosten</t>
  </si>
  <si>
    <t>Garnaal 260-300 pk</t>
  </si>
  <si>
    <t>Kosten/zeedag (€)</t>
  </si>
  <si>
    <t>gemengd 260-300 pk</t>
  </si>
  <si>
    <t>Indexfactor 2024 =</t>
  </si>
  <si>
    <t xml:space="preserve"> CPI2023/CPI2018</t>
  </si>
  <si>
    <t>CPI2023 =</t>
  </si>
  <si>
    <t xml:space="preserve">Indexfactor 2024 = </t>
  </si>
  <si>
    <t>Indexcijfer 2026</t>
  </si>
  <si>
    <t>Indexcijfer 2025</t>
  </si>
  <si>
    <t>CPI2024/CPI2023</t>
  </si>
  <si>
    <t>CPI2025/CPI2023</t>
  </si>
  <si>
    <t>CPI2026/CPI2023</t>
  </si>
  <si>
    <t>CPI2024 =</t>
  </si>
  <si>
    <t>CPI2025 =</t>
  </si>
  <si>
    <t>CPI2026 =</t>
  </si>
  <si>
    <t>Totaal per zeedag 2027</t>
  </si>
  <si>
    <t>Totaal per zeedag 2026</t>
  </si>
  <si>
    <t>Totaal per zeedag 2025</t>
  </si>
  <si>
    <t>Totaal per zeedag 2024</t>
  </si>
  <si>
    <t>Totale geïndexeerde  kosten</t>
  </si>
  <si>
    <t>Indexcijfer 2027</t>
  </si>
  <si>
    <t>Indexcijfer 2024</t>
  </si>
  <si>
    <t>Schatting toekomstige minimale ondergrens totale kosten per visreis</t>
  </si>
  <si>
    <t>(*)</t>
  </si>
  <si>
    <t>per kalenderweek zijn dit maximaal 5 zeedagen</t>
  </si>
  <si>
    <t>Naam aanvrager</t>
  </si>
  <si>
    <t>Project</t>
  </si>
  <si>
    <t>Totaal</t>
  </si>
  <si>
    <t>Medegefinancierd door de Europese Unie</t>
  </si>
  <si>
    <t>Gebruikt u dit vaartuig?</t>
  </si>
  <si>
    <t>Bedrag</t>
  </si>
  <si>
    <t>Testvaart 1</t>
  </si>
  <si>
    <t>Testvaart 1 
jaar</t>
  </si>
  <si>
    <t>Testvaart 1 
aantal dagen</t>
  </si>
  <si>
    <t>Testvaart 1
bedrag</t>
  </si>
  <si>
    <t>TOELICHTING</t>
  </si>
  <si>
    <t>Geschatte indexfactor</t>
  </si>
  <si>
    <t>Geschatte indexfactor 2025 =</t>
  </si>
  <si>
    <t>Geschatte indexfactor 2026 =</t>
  </si>
  <si>
    <t>Schatting</t>
  </si>
  <si>
    <t>i</t>
  </si>
  <si>
    <t>Geschatte indexfactor 2027 (CPI2026/CPI2023)</t>
  </si>
  <si>
    <t>Geschatte indexfactor 2026 (CPI2025/CPI2023)</t>
  </si>
  <si>
    <t>Geschatte indexfactor 2025 (CPI2024/CPI2023)</t>
  </si>
  <si>
    <t>Jaar</t>
  </si>
  <si>
    <t>Aantal dagen</t>
  </si>
  <si>
    <t>Nee</t>
  </si>
  <si>
    <t>Testvaart 2</t>
  </si>
  <si>
    <t>Testvaart 3</t>
  </si>
  <si>
    <t>Testvaart 4</t>
  </si>
  <si>
    <t>Testvaart 5</t>
  </si>
  <si>
    <t>Testvaart 6</t>
  </si>
  <si>
    <t>Subsidie</t>
  </si>
  <si>
    <t>Toelichting</t>
  </si>
  <si>
    <t>Gegevens aanvrager</t>
  </si>
  <si>
    <t>Cellen die u in kunt vullen</t>
  </si>
  <si>
    <t>Garnaal 
260-300 pk</t>
  </si>
  <si>
    <t>Gemengd 
260-300 pk</t>
  </si>
  <si>
    <t>Geen garnaal
260-300 pk</t>
  </si>
  <si>
    <t xml:space="preserve">Flyshoot
</t>
  </si>
  <si>
    <t>Selecteer…</t>
  </si>
  <si>
    <t>Ja</t>
  </si>
  <si>
    <t>Toelichting op gegevens</t>
  </si>
  <si>
    <t>Legenda</t>
  </si>
  <si>
    <t>Testvaart 7</t>
  </si>
  <si>
    <t>CPI2023 (van CBS) =</t>
  </si>
  <si>
    <t xml:space="preserve">CPI2018 (van CBS) = </t>
  </si>
  <si>
    <t>Totale kosten van een vaart</t>
  </si>
  <si>
    <t xml:space="preserve">Berekening indexfactor 2024 </t>
  </si>
  <si>
    <t>Garnaal 
lager dan 260 pk</t>
  </si>
  <si>
    <t>Indexfactor 2024</t>
  </si>
  <si>
    <t>De CPI is de consumentenprijsindexcijfers van het Centraal Bureau voor de Statistiek (CBS). U vindt deze cijfers op de website van het CBS.</t>
  </si>
  <si>
    <t>Kotter 
hoger dan 300 pk</t>
  </si>
  <si>
    <t>Kotter hoger dan 300 pk</t>
  </si>
  <si>
    <t>Winsttoeslag</t>
  </si>
  <si>
    <t xml:space="preserve">Geschatte CPI
CPI2023 = </t>
  </si>
  <si>
    <t>Stap 3: Geschatte visverlet</t>
  </si>
  <si>
    <t>Stap 2: Aantal testvaarten</t>
  </si>
  <si>
    <t xml:space="preserve">Stap 1: Schatting van minimale totale kosten per zeedag
</t>
  </si>
  <si>
    <t>Uw geschatte indexfactor</t>
  </si>
  <si>
    <t>Aantal (de)montagedagen</t>
  </si>
  <si>
    <t>Totale bedrag alle (de)montagedagen</t>
  </si>
  <si>
    <t>Totale bedrag</t>
  </si>
  <si>
    <t>Totale vaste kosten</t>
  </si>
  <si>
    <t>Totale kosten (inclusief variabel)</t>
  </si>
  <si>
    <t>Geïndexeerde totale vaste kosten</t>
  </si>
  <si>
    <t>Geïndexeerde totale vaste kosten met winsttoeslag</t>
  </si>
  <si>
    <t>Geïndexeerde totale kosten met winsttoeslag</t>
  </si>
  <si>
    <t>Geïndexeerde totale kosten (inclusief variabel)</t>
  </si>
  <si>
    <t>Totale geschatte visverlet (exclusief (de)montagedagen)</t>
  </si>
  <si>
    <t>Minimale vaste kosten per zeedag</t>
  </si>
  <si>
    <t>Geïndexeerde minimale vaste kosten per zeedag</t>
  </si>
  <si>
    <t>Berekening garantiebesomming met minimale kosten</t>
  </si>
  <si>
    <t>Geschatte garantiebesomming per zeedag</t>
  </si>
  <si>
    <t xml:space="preserve">Cellen met formules die u niet kunt invullen </t>
  </si>
  <si>
    <t>Geschatte indexfactor 
in vergelijking met 2024</t>
  </si>
  <si>
    <t>Geschatte inflatiepercentage 
in vergelijking met 2024</t>
  </si>
  <si>
    <t>Garantiebesomming per zeedag</t>
  </si>
  <si>
    <t>Garantiebesomming per zeedag 2024</t>
  </si>
  <si>
    <t>Garantiebesomming per zeedag 2025</t>
  </si>
  <si>
    <t>Garantiebesomming per zeedag 2026</t>
  </si>
  <si>
    <t>Garantiebesomming per zeedag 2027</t>
  </si>
  <si>
    <t>Geschatte totale uiteindelijke besomming</t>
  </si>
  <si>
    <t>Totale garantiebesomming van testvaart</t>
  </si>
  <si>
    <t>Geschatte totaal uiteindelijke besommingen van alle testvaarten</t>
  </si>
  <si>
    <t>Totaal geschatte garantiebesomming van alle testvaarten</t>
  </si>
  <si>
    <t>Het geschatte visverlet wordt automatisch berekend. Dit zijn de gederfde inkomsten van de visser. We berekenen dit door de geschatte besomming van de testvaart af te trekken van het totale bedrag van de garantiebesomming met minimale kosten. Voor het totale visverlet kunt u subsidie aanvragen.</t>
  </si>
  <si>
    <t xml:space="preserve">De cijfers van vaste en variabele kosten zijn van Wageningen Economic Research (WEcR) en zijn berekend met de cijfers van vaarten in 2019. </t>
  </si>
  <si>
    <t xml:space="preserve">Het geïndexeerde bedrag is berekend door de totale kosten van de WEcR te vermenigvuldigen met de indexfactor van 2024. </t>
  </si>
  <si>
    <t>Dit is 1,218967517. De bedragen voor de winsttoeslag zijn berekend met de normen van de Rabobank voor een gezond bedrijfsrendement.</t>
  </si>
  <si>
    <t>Stappen in dit document</t>
  </si>
  <si>
    <r>
      <t>·</t>
    </r>
    <r>
      <rPr>
        <sz val="7"/>
        <color theme="1"/>
        <rFont val="Times New Roman"/>
        <family val="1"/>
      </rPr>
      <t>   </t>
    </r>
    <r>
      <rPr>
        <b/>
        <sz val="9"/>
        <color theme="1"/>
        <rFont val="Verdana"/>
        <family val="2"/>
      </rPr>
      <t>Stap 3:</t>
    </r>
    <r>
      <rPr>
        <sz val="9"/>
        <color theme="1"/>
        <rFont val="Verdana"/>
        <family val="2"/>
      </rPr>
      <t xml:space="preserve"> Het geschatte visverlet wordt automatisch berekend.</t>
    </r>
  </si>
  <si>
    <t>De indexfactor voor 2024 is voor deze subsidie op 1 gezet, omdat dit het eerste jaar is van het project. Daarom is 2024 het startpunt. Met de gegevens van Wageningen Economic Research (WEcR) zijn voor dat jaar de geïndexeerde</t>
  </si>
  <si>
    <t>De totale geïndexeerde kosten plus de winsttoeslag is de garantiebesomming per zeedag.</t>
  </si>
  <si>
    <t xml:space="preserve">cijfers voor de minimale kosten vastgesteld. De indexcijfers voor toekomstige jaren zijn nog niet bekend, hiervoor maakt u zelf een schatting van de inflatie in vergelijking met het jaar 2024. </t>
  </si>
  <si>
    <t xml:space="preserve">U vult alleen in voor het type vaartuig(en) dat u wilt gebruiken. U selecteert het jaar waarin u de testvaart wilt doen en hoeveel dagen deze duurt. U geeft maximaal 5 zeedagen op per kalenderweek. </t>
  </si>
  <si>
    <t xml:space="preserve">U vult bij Garantiebesomming per zeedag het bedrag in dat u hierboven in de tabel ziet (uit kolommen I, J, K en L). Let erop dat u het bedrag van het juiste vaartuig en jaartal overneemt. </t>
  </si>
  <si>
    <t>Het bedrag van de testvaart wordt automatisch berekend door het aantal dagen te vermenigvuldigen met het bedrag per zeedag. Ook maakt u een schatting van de totale uiteindelijke besomming van de testvaart, dit vult u in.</t>
  </si>
  <si>
    <t>Cellen die u kunt invullen met keuzes uit het uitklapmenu</t>
  </si>
  <si>
    <t>Totale geschatte visverlet (totaal stap 3 + totaal (de)montagedagen)</t>
  </si>
  <si>
    <r>
      <t>·</t>
    </r>
    <r>
      <rPr>
        <sz val="7"/>
        <color theme="1"/>
        <rFont val="Times New Roman"/>
        <family val="1"/>
      </rPr>
      <t>  </t>
    </r>
    <r>
      <rPr>
        <b/>
        <sz val="9"/>
        <color theme="1"/>
        <rFont val="Verdana"/>
        <family val="2"/>
      </rPr>
      <t>Stap 4:</t>
    </r>
    <r>
      <rPr>
        <sz val="9"/>
        <color theme="1"/>
        <rFont val="Verdana"/>
        <family val="2"/>
      </rPr>
      <t xml:space="preserve"> Heeft u (de)montagedagen voor het testen? U vult in hoeveel (de)montagedagen u heeft per jaar. Dit is per testvaart maximaal 1 week voor de testvaart en maximaal 1 week erna. U geeft maximaal 5 dagen op per kalenderweek. </t>
    </r>
  </si>
  <si>
    <r>
      <t>·</t>
    </r>
    <r>
      <rPr>
        <sz val="7"/>
        <color theme="1"/>
        <rFont val="Times New Roman"/>
        <family val="1"/>
      </rPr>
      <t>   </t>
    </r>
    <r>
      <rPr>
        <b/>
        <sz val="9"/>
        <color theme="1"/>
        <rFont val="Verdana"/>
        <family val="2"/>
      </rPr>
      <t>Stap 2:</t>
    </r>
    <r>
      <rPr>
        <sz val="9"/>
        <color theme="1"/>
        <rFont val="Verdana"/>
        <family val="2"/>
      </rPr>
      <t xml:space="preserve"> U vult gegevens in voor de verwachte testvaarten. U neemt het bedrag per zeedag over uit de tabel bij stap 1. Let erop dat u het bedrag van het juiste vaartuig en jaartal overneemt. </t>
    </r>
  </si>
  <si>
    <r>
      <t>·</t>
    </r>
    <r>
      <rPr>
        <sz val="7"/>
        <color theme="1"/>
        <rFont val="Times New Roman"/>
        <family val="1"/>
      </rPr>
      <t>    </t>
    </r>
    <r>
      <rPr>
        <b/>
        <sz val="9"/>
        <color theme="1"/>
        <rFont val="Verdana"/>
        <family val="2"/>
      </rPr>
      <t>Stap 1:</t>
    </r>
    <r>
      <rPr>
        <sz val="9"/>
        <color theme="1"/>
        <rFont val="Verdana"/>
        <family val="2"/>
      </rPr>
      <t xml:space="preserve"> U vult in hoe hoog u schat dat de inflatie is in 2025, 2026 en 2027. In de tabel staan alle minimale bedragen per type vaartuig. Met uw schatting van het inflatiepercentage worden de bedragen per zeedag automatisch berekend. </t>
    </r>
  </si>
  <si>
    <t>Stap 4: (De)montagedagen</t>
  </si>
  <si>
    <t xml:space="preserve">Heeft u voor uw testvaarten (de)montagedagen? Hier kunt u subsidie voor krijgen. Tijdens deze dag(en) ligt het vissersvaartuig stil in de haven. Wageningen Economic Research (WEcR) heeft onderzoek gedaan naar de vaste en variabele (zoals brandstof) kosten van een vaart. U krijgt alleen voor subsidie voor de vaste kosten. De indexfactor voor 2024 is voor deze subsidie op 1 gezet, omdat dit het eerste jaar is van het project.
U vult in hoeveel (de)montagedagen u heeft in een jaar. Per testvaart is dit maximaal 1 week voor de testvaart en maximaal 1 week erna. En per kalenderweek is dit maximaal 5 dagen. Vaart de visser (voor de testvaart) niet meer uit in de week dat hij montagedagen heeft? Dan mag u voor de week 5 dagen invullen, ook als de (de)montage minder dagen duurt. 
U vult de tabel alleen in voor de types vissersvaartuigen waarmee u testvaarten laat doen. </t>
  </si>
  <si>
    <t xml:space="preserve">Op deze pagina vindt u de gegevens en cijfers die zijn gebruikt in de berekening. </t>
  </si>
  <si>
    <t xml:space="preserve">Met dit document berekent u het geschatte bedrag van een testvaart. U vult alleen de gegevens in van de types vaartuigen die u </t>
  </si>
  <si>
    <t xml:space="preserve">wilt gebruiken. In het tabblad Toelichting cijfers vindt u de gegevens en cijfers die zijn gebruikt voor deze berekening. </t>
  </si>
  <si>
    <t xml:space="preserve">Ook vult u in hoeveel dagen de testvaart duurt en wat de geschatte besomming is. Het bedrag per testvaart wordt automatisch berekend. </t>
  </si>
  <si>
    <t xml:space="preserve">Voorbeeld automatische berekening indexfactor 2025: als uw schatting 5% inflatie voor 2024 is, dan telt u 5 op bij de CPI2023. U vult daarom 5 in bij cel E40. De uitkomst is 131,09(CPI2023=126,09+5) en staat in cel E41. </t>
  </si>
  <si>
    <t>De CPI berekent u door het vorige jaar (CPI2024) te delen door CPI2023. De uitkomst wordt automatisch ingevuld in cel E42. In dit voorbeeld is de geschatte indexfactor voor 2025 1,039654215 (CPI2024=131,09/CPI2023=126,09).</t>
  </si>
  <si>
    <r>
      <rPr>
        <b/>
        <sz val="9"/>
        <color theme="1"/>
        <rFont val="Verdana"/>
        <family val="2"/>
      </rPr>
      <t xml:space="preserve">Opgeven in uw subsidieaanvraag. </t>
    </r>
    <r>
      <rPr>
        <sz val="9"/>
        <color theme="1"/>
        <rFont val="Verdana"/>
        <family val="2"/>
      </rPr>
      <t>U geeft in uw subsidieaanvraag het totale geschatte visverlet op uit cel C103. Heeft u ook (de)montagedagen? Dan gebruikt u het totale geschatte visverlet uit cel K130.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</si>
</sst>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 #,##0.00;[Red]&quot;€&quot;\ \-#,##0.00"/>
    <numFmt numFmtId="42" formatCode="_ &quot;€&quot;\ * #,##0_ ;_ &quot;€&quot;\ * \-#,##0_ ;_ &quot;€&quot;\ * &quot;-&quot;_ ;_ @_ "/>
    <numFmt numFmtId="44" formatCode="_ &quot;€&quot;\ * #,##0.00_ ;_ &quot;€&quot;\ * \-#,##0.00_ ;_ &quot;€&quot;\ * &quot;-&quot;??_ ;_ @_ "/>
    <numFmt numFmtId="164" formatCode="&quot;€&quot;\ #,##0.00"/>
  </numFmts>
  <fonts count="19" x14ac:knownFonts="1">
    <font>
      <sz val="11"/>
      <color theme="1"/>
      <name val="Calibri"/>
      <family val="2"/>
      <scheme val="minor"/>
    </font>
    <font>
      <b/>
      <sz val="9"/>
      <color theme="1"/>
      <name val="Verdana"/>
      <family val="2"/>
    </font>
    <font>
      <sz val="9"/>
      <color theme="1"/>
      <name val="Verdana"/>
      <family val="2"/>
    </font>
    <font>
      <b/>
      <sz val="9"/>
      <color theme="0"/>
      <name val="Verdana"/>
      <family val="2"/>
    </font>
    <font>
      <sz val="9"/>
      <color theme="0"/>
      <name val="Verdana"/>
      <family val="2"/>
    </font>
    <font>
      <b/>
      <sz val="12"/>
      <color theme="0"/>
      <name val="Verdana"/>
      <family val="2"/>
    </font>
    <font>
      <sz val="12"/>
      <color theme="0"/>
      <name val="Verdana"/>
      <family val="2"/>
    </font>
    <font>
      <sz val="11"/>
      <color theme="1"/>
      <name val="Calibri"/>
      <family val="2"/>
      <scheme val="minor"/>
    </font>
    <font>
      <u/>
      <sz val="11"/>
      <color theme="10"/>
      <name val="Calibri"/>
      <family val="2"/>
      <scheme val="minor"/>
    </font>
    <font>
      <b/>
      <sz val="9"/>
      <color rgb="FFFF0000"/>
      <name val="Verdana"/>
      <family val="2"/>
    </font>
    <font>
      <sz val="9"/>
      <color rgb="FFFF0000"/>
      <name val="Verdana"/>
      <family val="2"/>
    </font>
    <font>
      <sz val="9"/>
      <name val="Verdana"/>
      <family val="2"/>
    </font>
    <font>
      <b/>
      <sz val="9"/>
      <color rgb="FF000000"/>
      <name val="Verdana"/>
      <family val="2"/>
    </font>
    <font>
      <b/>
      <sz val="9"/>
      <name val="Verdana"/>
      <family val="2"/>
    </font>
    <font>
      <sz val="9"/>
      <color rgb="FF000000"/>
      <name val="Verdana"/>
      <family val="2"/>
    </font>
    <font>
      <b/>
      <sz val="14"/>
      <color theme="0"/>
      <name val="Verdana"/>
      <family val="2"/>
    </font>
    <font>
      <u/>
      <sz val="11"/>
      <color rgb="FF005DA2"/>
      <name val="Calibri"/>
      <family val="2"/>
      <scheme val="minor"/>
    </font>
    <font>
      <sz val="9"/>
      <color theme="1"/>
      <name val="Symbol"/>
      <family val="1"/>
      <charset val="2"/>
    </font>
    <font>
      <sz val="7"/>
      <color theme="1"/>
      <name val="Times New Roman"/>
      <family val="1"/>
    </font>
  </fonts>
  <fills count="13">
    <fill>
      <patternFill patternType="none"/>
    </fill>
    <fill>
      <patternFill patternType="gray125"/>
    </fill>
    <fill>
      <patternFill patternType="solid">
        <fgColor theme="8" tint="0.39997558519241921"/>
        <bgColor indexed="64"/>
      </patternFill>
    </fill>
    <fill>
      <patternFill patternType="solid">
        <fgColor theme="5"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rgb="FFFBFBFB"/>
        <bgColor indexed="64"/>
      </patternFill>
    </fill>
    <fill>
      <patternFill patternType="solid">
        <fgColor rgb="FF007BC7"/>
        <bgColor indexed="64"/>
      </patternFill>
    </fill>
    <fill>
      <patternFill patternType="solid">
        <fgColor rgb="FFD9EBF7"/>
        <bgColor indexed="64"/>
      </patternFill>
    </fill>
    <fill>
      <patternFill patternType="solid">
        <fgColor rgb="FFFBEAD9"/>
        <bgColor indexed="64"/>
      </patternFill>
    </fill>
    <fill>
      <patternFill patternType="solid">
        <fgColor rgb="FFE1EDDA"/>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rgb="FFFF0000"/>
      </right>
      <top/>
      <bottom/>
      <diagonal/>
    </border>
    <border>
      <left style="thin">
        <color indexed="64"/>
      </left>
      <right/>
      <top/>
      <bottom style="thin">
        <color indexed="64"/>
      </bottom>
      <diagonal/>
    </border>
    <border>
      <left style="thin">
        <color auto="1"/>
      </left>
      <right style="thin">
        <color auto="1"/>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right/>
      <top style="thin">
        <color theme="1"/>
      </top>
      <bottom/>
      <diagonal/>
    </border>
    <border>
      <left/>
      <right style="thin">
        <color theme="1"/>
      </right>
      <top style="thin">
        <color theme="1"/>
      </top>
      <bottom/>
      <diagonal/>
    </border>
    <border>
      <left/>
      <right style="thin">
        <color theme="1"/>
      </right>
      <top/>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rgb="FFD9EBF7"/>
      </bottom>
      <diagonal/>
    </border>
    <border>
      <left style="thin">
        <color theme="1"/>
      </left>
      <right/>
      <top style="thin">
        <color rgb="FFD9EBF7"/>
      </top>
      <bottom style="thin">
        <color rgb="FFD9EBF7"/>
      </bottom>
      <diagonal/>
    </border>
    <border>
      <left style="thin">
        <color theme="1"/>
      </left>
      <right/>
      <top style="thin">
        <color rgb="FFD9EBF7"/>
      </top>
      <bottom style="thin">
        <color theme="1"/>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indexed="64"/>
      </right>
      <top style="thin">
        <color theme="0" tint="-0.24994659260841701"/>
      </top>
      <bottom/>
      <diagonal/>
    </border>
  </borders>
  <cellStyleXfs count="3">
    <xf numFmtId="0" fontId="0" fillId="0" borderId="0"/>
    <xf numFmtId="9" fontId="7" fillId="0" borderId="0" applyFont="0" applyFill="0" applyBorder="0" applyAlignment="0" applyProtection="0"/>
    <xf numFmtId="0" fontId="8" fillId="0" borderId="0" applyNumberFormat="0" applyFill="0" applyBorder="0" applyAlignment="0" applyProtection="0"/>
  </cellStyleXfs>
  <cellXfs count="310">
    <xf numFmtId="0" fontId="0" fillId="0" borderId="0" xfId="0"/>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Border="1" applyAlignment="1">
      <alignment horizontal="left" vertical="top" wrapText="1"/>
    </xf>
    <xf numFmtId="0" fontId="1" fillId="0" borderId="0" xfId="0" applyFont="1" applyBorder="1" applyAlignment="1">
      <alignment horizontal="left" vertical="top" wrapText="1"/>
    </xf>
    <xf numFmtId="44" fontId="2" fillId="0" borderId="0" xfId="0" applyNumberFormat="1" applyFont="1" applyBorder="1" applyAlignment="1">
      <alignment horizontal="left" vertical="top" wrapText="1"/>
    </xf>
    <xf numFmtId="0" fontId="1" fillId="3" borderId="0" xfId="0" applyFont="1" applyFill="1" applyBorder="1" applyAlignment="1">
      <alignment horizontal="left" vertical="top" wrapText="1"/>
    </xf>
    <xf numFmtId="0" fontId="2" fillId="4" borderId="0" xfId="0" applyFont="1" applyFill="1" applyBorder="1" applyAlignment="1">
      <alignment horizontal="left" vertical="top" wrapText="1"/>
    </xf>
    <xf numFmtId="0" fontId="1" fillId="0" borderId="0" xfId="0" applyFont="1" applyBorder="1" applyAlignment="1">
      <alignment horizontal="left" vertical="top"/>
    </xf>
    <xf numFmtId="0" fontId="2" fillId="0" borderId="0" xfId="0" applyFont="1" applyBorder="1" applyAlignment="1">
      <alignment horizontal="left" vertical="top" wrapText="1"/>
    </xf>
    <xf numFmtId="0" fontId="2" fillId="0" borderId="11" xfId="0" applyFont="1" applyBorder="1" applyAlignment="1">
      <alignment horizontal="left" vertical="top" wrapText="1"/>
    </xf>
    <xf numFmtId="0" fontId="2" fillId="5" borderId="0" xfId="0" applyFont="1" applyFill="1" applyBorder="1" applyAlignment="1">
      <alignment horizontal="left" vertical="top" wrapText="1"/>
    </xf>
    <xf numFmtId="0" fontId="2" fillId="0" borderId="3" xfId="0" applyFont="1" applyBorder="1" applyAlignment="1">
      <alignment horizontal="left" vertical="top" wrapText="1"/>
    </xf>
    <xf numFmtId="0" fontId="1" fillId="0" borderId="4" xfId="0" applyFont="1" applyBorder="1" applyAlignment="1">
      <alignment horizontal="left" vertical="top"/>
    </xf>
    <xf numFmtId="0" fontId="1" fillId="0" borderId="4" xfId="0" applyNumberFormat="1" applyFont="1" applyBorder="1" applyAlignment="1">
      <alignment horizontal="center" vertical="top"/>
    </xf>
    <xf numFmtId="0" fontId="2" fillId="0" borderId="5" xfId="0" applyFont="1" applyBorder="1" applyAlignment="1">
      <alignment horizontal="left" vertical="top" wrapText="1"/>
    </xf>
    <xf numFmtId="0" fontId="2" fillId="0" borderId="7" xfId="0" applyFont="1" applyBorder="1" applyAlignment="1">
      <alignment horizontal="left" vertical="top" wrapText="1"/>
    </xf>
    <xf numFmtId="0" fontId="2" fillId="4" borderId="7" xfId="0" applyFont="1" applyFill="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4" borderId="10" xfId="0" applyFont="1" applyFill="1" applyBorder="1" applyAlignment="1">
      <alignment horizontal="left" vertical="top" wrapText="1"/>
    </xf>
    <xf numFmtId="164" fontId="2" fillId="4" borderId="0" xfId="0" applyNumberFormat="1" applyFont="1" applyFill="1" applyBorder="1" applyAlignment="1">
      <alignment horizontal="left" vertical="top" wrapText="1"/>
    </xf>
    <xf numFmtId="0" fontId="2" fillId="0" borderId="0" xfId="0" applyFont="1" applyBorder="1" applyAlignment="1">
      <alignment horizontal="left" vertical="top" wrapText="1"/>
    </xf>
    <xf numFmtId="0" fontId="2" fillId="0" borderId="0" xfId="0" applyFont="1" applyBorder="1" applyAlignment="1">
      <alignment horizontal="left" vertical="top" wrapText="1"/>
    </xf>
    <xf numFmtId="0" fontId="0" fillId="6" borderId="0" xfId="0" applyFill="1"/>
    <xf numFmtId="0" fontId="0" fillId="6" borderId="0" xfId="0" applyFill="1" applyAlignment="1">
      <alignment vertical="top"/>
    </xf>
    <xf numFmtId="0" fontId="1" fillId="7" borderId="0" xfId="0" applyFont="1" applyFill="1" applyBorder="1" applyAlignment="1">
      <alignment horizontal="left" vertical="top" wrapText="1"/>
    </xf>
    <xf numFmtId="0" fontId="2" fillId="6" borderId="0" xfId="0" applyFont="1" applyFill="1" applyBorder="1" applyAlignment="1">
      <alignment horizontal="left" vertical="top" wrapText="1"/>
    </xf>
    <xf numFmtId="0" fontId="1" fillId="6" borderId="0" xfId="0" applyFont="1" applyFill="1" applyBorder="1" applyAlignment="1">
      <alignment horizontal="left" vertical="top" wrapText="1"/>
    </xf>
    <xf numFmtId="0" fontId="1" fillId="0" borderId="13" xfId="0" applyNumberFormat="1" applyFont="1" applyBorder="1" applyAlignment="1">
      <alignment horizontal="center" vertical="top"/>
    </xf>
    <xf numFmtId="0" fontId="1" fillId="2" borderId="0" xfId="0" applyFont="1" applyFill="1" applyBorder="1" applyAlignment="1">
      <alignment vertical="top"/>
    </xf>
    <xf numFmtId="42" fontId="1" fillId="6" borderId="0" xfId="0" applyNumberFormat="1" applyFont="1" applyFill="1" applyBorder="1" applyAlignment="1">
      <alignment horizontal="left" vertical="top" wrapText="1"/>
    </xf>
    <xf numFmtId="0" fontId="1" fillId="6" borderId="1" xfId="0" applyFont="1" applyFill="1" applyBorder="1" applyAlignment="1">
      <alignment horizontal="left" vertical="top" wrapText="1"/>
    </xf>
    <xf numFmtId="42" fontId="2" fillId="6" borderId="0" xfId="0" applyNumberFormat="1" applyFont="1" applyFill="1" applyBorder="1" applyAlignment="1">
      <alignment horizontal="left" vertical="top" wrapText="1"/>
    </xf>
    <xf numFmtId="0" fontId="1" fillId="6" borderId="0" xfId="0" applyFont="1" applyFill="1" applyBorder="1" applyAlignment="1">
      <alignment vertical="top" wrapText="1"/>
    </xf>
    <xf numFmtId="0" fontId="2" fillId="6" borderId="1" xfId="0" applyFont="1" applyFill="1" applyBorder="1" applyAlignment="1">
      <alignment horizontal="left" vertical="top" wrapText="1"/>
    </xf>
    <xf numFmtId="3" fontId="2" fillId="6" borderId="0" xfId="0" applyNumberFormat="1" applyFont="1" applyFill="1" applyBorder="1" applyAlignment="1">
      <alignment horizontal="left" vertical="top" wrapText="1"/>
    </xf>
    <xf numFmtId="0" fontId="2" fillId="0" borderId="14" xfId="0" applyFont="1" applyBorder="1" applyAlignment="1">
      <alignment horizontal="left" vertical="top" wrapText="1"/>
    </xf>
    <xf numFmtId="0" fontId="2" fillId="6" borderId="0" xfId="0" applyFont="1" applyFill="1" applyBorder="1" applyAlignment="1">
      <alignment horizontal="left" vertical="top" wrapText="1"/>
    </xf>
    <xf numFmtId="0" fontId="2" fillId="6" borderId="2" xfId="0" applyFont="1" applyFill="1" applyBorder="1" applyAlignment="1">
      <alignment horizontal="left" vertical="top" wrapText="1"/>
    </xf>
    <xf numFmtId="0" fontId="2" fillId="6" borderId="0" xfId="0" applyFont="1" applyFill="1"/>
    <xf numFmtId="0" fontId="2" fillId="6" borderId="0" xfId="0" applyFont="1" applyFill="1" applyBorder="1"/>
    <xf numFmtId="0" fontId="2" fillId="6" borderId="0" xfId="0" applyFont="1" applyFill="1" applyAlignment="1">
      <alignment vertical="top"/>
    </xf>
    <xf numFmtId="0" fontId="2" fillId="6" borderId="0" xfId="0" applyFont="1" applyFill="1" applyBorder="1" applyAlignment="1"/>
    <xf numFmtId="0" fontId="2" fillId="4" borderId="1" xfId="0" applyFont="1" applyFill="1" applyBorder="1" applyAlignment="1">
      <alignment horizontal="left" vertical="top" wrapText="1"/>
    </xf>
    <xf numFmtId="0" fontId="4" fillId="6" borderId="0" xfId="0" applyFont="1" applyFill="1" applyBorder="1" applyAlignment="1">
      <alignment horizontal="left" vertical="top" wrapText="1"/>
    </xf>
    <xf numFmtId="0" fontId="2" fillId="6" borderId="15" xfId="0" applyFont="1" applyFill="1" applyBorder="1" applyAlignment="1">
      <alignment horizontal="left" vertical="top" wrapText="1"/>
    </xf>
    <xf numFmtId="0" fontId="2" fillId="6" borderId="0" xfId="0" applyFont="1" applyFill="1" applyAlignment="1">
      <alignment horizontal="left" vertical="top" wrapText="1"/>
    </xf>
    <xf numFmtId="0" fontId="2" fillId="0" borderId="0" xfId="0" applyFont="1" applyAlignment="1">
      <alignment horizontal="left" vertical="top" wrapText="1"/>
    </xf>
    <xf numFmtId="42" fontId="1" fillId="6" borderId="0" xfId="0" applyNumberFormat="1" applyFont="1" applyFill="1" applyBorder="1" applyAlignment="1">
      <alignment horizontal="left" vertical="top"/>
    </xf>
    <xf numFmtId="0" fontId="1" fillId="6" borderId="0" xfId="0" applyNumberFormat="1" applyFont="1" applyFill="1" applyBorder="1" applyAlignment="1">
      <alignment horizontal="center" vertical="top"/>
    </xf>
    <xf numFmtId="0" fontId="1" fillId="6" borderId="0" xfId="0" applyNumberFormat="1" applyFont="1" applyFill="1" applyBorder="1" applyAlignment="1">
      <alignment horizontal="left" vertical="top" wrapText="1"/>
    </xf>
    <xf numFmtId="0" fontId="3" fillId="6" borderId="0" xfId="0" applyFont="1" applyFill="1" applyBorder="1"/>
    <xf numFmtId="42" fontId="1" fillId="6" borderId="0" xfId="0" applyNumberFormat="1" applyFont="1" applyFill="1" applyBorder="1" applyAlignment="1">
      <alignment vertical="top"/>
    </xf>
    <xf numFmtId="0" fontId="1" fillId="6" borderId="12" xfId="0" applyFont="1" applyFill="1" applyBorder="1" applyAlignment="1">
      <alignment horizontal="left" vertical="top" wrapText="1"/>
    </xf>
    <xf numFmtId="0" fontId="9" fillId="6" borderId="0" xfId="0" applyFont="1" applyFill="1" applyBorder="1" applyAlignment="1">
      <alignment horizontal="left" vertical="top"/>
    </xf>
    <xf numFmtId="0" fontId="2" fillId="6" borderId="0" xfId="0" applyFont="1" applyFill="1" applyBorder="1" applyAlignment="1">
      <alignment horizontal="left" vertical="top" wrapText="1"/>
    </xf>
    <xf numFmtId="0" fontId="2" fillId="6" borderId="0" xfId="1" applyNumberFormat="1" applyFont="1" applyFill="1" applyBorder="1" applyAlignment="1">
      <alignment horizontal="left" vertical="top" wrapText="1"/>
    </xf>
    <xf numFmtId="0" fontId="1" fillId="6" borderId="17" xfId="0" applyFont="1" applyFill="1" applyBorder="1" applyAlignment="1">
      <alignment vertical="top" wrapText="1"/>
    </xf>
    <xf numFmtId="42" fontId="2" fillId="6" borderId="0" xfId="0" applyNumberFormat="1" applyFont="1" applyFill="1" applyBorder="1" applyAlignment="1">
      <alignment horizontal="left" vertical="top"/>
    </xf>
    <xf numFmtId="0" fontId="14" fillId="6" borderId="0" xfId="0" applyFont="1" applyFill="1" applyAlignment="1">
      <alignment vertical="center" wrapText="1"/>
    </xf>
    <xf numFmtId="0" fontId="12" fillId="6" borderId="0" xfId="0" applyFont="1" applyFill="1" applyAlignment="1">
      <alignment vertical="center" wrapText="1"/>
    </xf>
    <xf numFmtId="8" fontId="12" fillId="6" borderId="0" xfId="0" applyNumberFormat="1" applyFont="1" applyFill="1" applyAlignment="1">
      <alignment vertical="center" wrapText="1"/>
    </xf>
    <xf numFmtId="164" fontId="2" fillId="6" borderId="0" xfId="0" applyNumberFormat="1" applyFont="1" applyFill="1" applyBorder="1" applyAlignment="1">
      <alignment horizontal="center" vertical="top" wrapText="1"/>
    </xf>
    <xf numFmtId="0" fontId="11" fillId="6" borderId="0" xfId="0" applyFont="1" applyFill="1" applyBorder="1" applyAlignment="1">
      <alignment horizontal="left" vertical="top" wrapText="1"/>
    </xf>
    <xf numFmtId="0" fontId="13" fillId="6" borderId="0" xfId="0" applyFont="1" applyFill="1" applyBorder="1" applyAlignment="1">
      <alignment horizontal="left" vertical="top" wrapText="1"/>
    </xf>
    <xf numFmtId="0" fontId="14" fillId="6" borderId="0" xfId="0" applyFont="1" applyFill="1" applyBorder="1" applyAlignment="1">
      <alignment vertical="center" wrapText="1"/>
    </xf>
    <xf numFmtId="0" fontId="2" fillId="6" borderId="0" xfId="0" applyFont="1" applyFill="1" applyBorder="1" applyAlignment="1">
      <alignment vertical="top" wrapText="1"/>
    </xf>
    <xf numFmtId="0" fontId="2" fillId="6" borderId="21" xfId="0" applyFont="1" applyFill="1" applyBorder="1" applyAlignment="1">
      <alignment horizontal="left" vertical="top" wrapText="1"/>
    </xf>
    <xf numFmtId="0" fontId="2" fillId="6" borderId="22" xfId="0" applyFont="1" applyFill="1" applyBorder="1" applyAlignment="1">
      <alignment vertical="center" wrapText="1"/>
    </xf>
    <xf numFmtId="0" fontId="2" fillId="6" borderId="25" xfId="0" applyFont="1" applyFill="1" applyBorder="1" applyAlignment="1">
      <alignment horizontal="left" vertical="top" wrapText="1"/>
    </xf>
    <xf numFmtId="0" fontId="2" fillId="6" borderId="26" xfId="0" applyFont="1" applyFill="1" applyBorder="1" applyAlignment="1">
      <alignment horizontal="left" vertical="top" wrapText="1"/>
    </xf>
    <xf numFmtId="0" fontId="2" fillId="6" borderId="29" xfId="0" applyFont="1" applyFill="1" applyBorder="1" applyAlignment="1">
      <alignment horizontal="left" vertical="top" wrapText="1"/>
    </xf>
    <xf numFmtId="0" fontId="1" fillId="6" borderId="30" xfId="0" applyFont="1" applyFill="1" applyBorder="1" applyAlignment="1">
      <alignment vertical="center" wrapText="1"/>
    </xf>
    <xf numFmtId="0" fontId="2" fillId="6" borderId="32" xfId="0" applyFont="1" applyFill="1" applyBorder="1" applyAlignment="1">
      <alignment horizontal="left" vertical="top" wrapText="1"/>
    </xf>
    <xf numFmtId="0" fontId="11" fillId="6" borderId="33" xfId="0" applyFont="1" applyFill="1" applyBorder="1" applyAlignment="1">
      <alignment vertical="top" wrapText="1"/>
    </xf>
    <xf numFmtId="0" fontId="13" fillId="6" borderId="35" xfId="0" applyFont="1" applyFill="1" applyBorder="1" applyAlignment="1">
      <alignment horizontal="left" vertical="top" wrapText="1"/>
    </xf>
    <xf numFmtId="0" fontId="11" fillId="6" borderId="12" xfId="0" applyFont="1" applyFill="1" applyBorder="1" applyAlignment="1">
      <alignment horizontal="left" vertical="top" wrapText="1"/>
    </xf>
    <xf numFmtId="0" fontId="11" fillId="6" borderId="20" xfId="0" applyFont="1" applyFill="1" applyBorder="1" applyAlignment="1">
      <alignment horizontal="left" vertical="top" wrapText="1"/>
    </xf>
    <xf numFmtId="0" fontId="13" fillId="4" borderId="32" xfId="0" applyFont="1" applyFill="1" applyBorder="1" applyAlignment="1">
      <alignment horizontal="left" vertical="top" wrapText="1"/>
    </xf>
    <xf numFmtId="0" fontId="13" fillId="4" borderId="36" xfId="0" applyFont="1" applyFill="1" applyBorder="1" applyAlignment="1">
      <alignment horizontal="left" vertical="top" wrapText="1"/>
    </xf>
    <xf numFmtId="0" fontId="11" fillId="4" borderId="36" xfId="0" applyFont="1" applyFill="1" applyBorder="1" applyAlignment="1">
      <alignment horizontal="left" vertical="top" wrapText="1"/>
    </xf>
    <xf numFmtId="0" fontId="14" fillId="4" borderId="36" xfId="0" applyFont="1" applyFill="1" applyBorder="1" applyAlignment="1">
      <alignment vertical="center" wrapText="1"/>
    </xf>
    <xf numFmtId="0" fontId="1" fillId="6" borderId="28" xfId="0" applyFont="1" applyFill="1" applyBorder="1" applyAlignment="1">
      <alignment horizontal="center" vertical="center" wrapText="1"/>
    </xf>
    <xf numFmtId="0" fontId="11" fillId="6" borderId="2" xfId="0" applyFont="1" applyFill="1" applyBorder="1" applyAlignment="1">
      <alignment horizontal="left" vertical="top" wrapText="1"/>
    </xf>
    <xf numFmtId="0" fontId="14" fillId="6" borderId="0" xfId="0" applyFont="1" applyFill="1" applyAlignment="1">
      <alignment vertical="center"/>
    </xf>
    <xf numFmtId="8" fontId="14" fillId="6" borderId="0" xfId="0" applyNumberFormat="1" applyFont="1" applyFill="1" applyAlignment="1">
      <alignment vertical="center" wrapText="1"/>
    </xf>
    <xf numFmtId="0" fontId="2" fillId="6" borderId="0" xfId="0" applyFont="1" applyFill="1" applyBorder="1" applyAlignment="1">
      <alignment horizontal="left" vertical="top" wrapText="1"/>
    </xf>
    <xf numFmtId="0" fontId="2" fillId="6" borderId="0" xfId="0" applyFont="1" applyFill="1" applyAlignment="1">
      <alignment horizontal="left" vertical="top" wrapText="1"/>
    </xf>
    <xf numFmtId="0" fontId="13" fillId="4" borderId="12" xfId="0" applyFont="1" applyFill="1" applyBorder="1" applyAlignment="1">
      <alignment horizontal="left" vertical="top" wrapText="1"/>
    </xf>
    <xf numFmtId="0" fontId="13" fillId="4" borderId="16" xfId="0" applyFont="1" applyFill="1" applyBorder="1" applyAlignment="1">
      <alignment horizontal="left" vertical="top" wrapText="1"/>
    </xf>
    <xf numFmtId="0" fontId="11" fillId="4" borderId="16" xfId="0" applyFont="1" applyFill="1" applyBorder="1" applyAlignment="1">
      <alignment horizontal="left" vertical="top" wrapText="1"/>
    </xf>
    <xf numFmtId="0" fontId="14" fillId="4" borderId="16" xfId="0" applyFont="1" applyFill="1" applyBorder="1" applyAlignment="1">
      <alignment vertical="center" wrapText="1"/>
    </xf>
    <xf numFmtId="0" fontId="2" fillId="0" borderId="0" xfId="0" applyFont="1"/>
    <xf numFmtId="0" fontId="9" fillId="4" borderId="36" xfId="0" applyFont="1" applyFill="1" applyBorder="1"/>
    <xf numFmtId="0" fontId="9" fillId="4" borderId="16" xfId="0" applyFont="1" applyFill="1" applyBorder="1"/>
    <xf numFmtId="0" fontId="9" fillId="6" borderId="0" xfId="0" applyFont="1" applyFill="1" applyBorder="1"/>
    <xf numFmtId="0" fontId="1" fillId="0" borderId="0" xfId="0" applyFont="1" applyFill="1" applyBorder="1" applyAlignment="1">
      <alignment horizontal="left" vertical="top" wrapText="1"/>
    </xf>
    <xf numFmtId="44" fontId="1" fillId="0" borderId="0" xfId="0" applyNumberFormat="1" applyFont="1" applyFill="1" applyBorder="1" applyAlignment="1">
      <alignment horizontal="left" vertical="top" wrapText="1"/>
    </xf>
    <xf numFmtId="164" fontId="2" fillId="4" borderId="1" xfId="0" applyNumberFormat="1" applyFont="1" applyFill="1" applyBorder="1" applyAlignment="1">
      <alignment horizontal="right" vertical="center" wrapText="1"/>
    </xf>
    <xf numFmtId="164" fontId="12" fillId="4" borderId="17" xfId="0" applyNumberFormat="1" applyFont="1" applyFill="1" applyBorder="1" applyAlignment="1">
      <alignment horizontal="right" vertical="center" wrapText="1"/>
    </xf>
    <xf numFmtId="0" fontId="1" fillId="6" borderId="17" xfId="0" applyFont="1" applyFill="1" applyBorder="1" applyAlignment="1">
      <alignment horizontal="right" vertical="center" wrapText="1"/>
    </xf>
    <xf numFmtId="0" fontId="10" fillId="6" borderId="12" xfId="0" applyFont="1" applyFill="1" applyBorder="1" applyAlignment="1">
      <alignment horizontal="left" vertical="center" wrapText="1"/>
    </xf>
    <xf numFmtId="0" fontId="11" fillId="4" borderId="1" xfId="0" applyFont="1" applyFill="1" applyBorder="1" applyAlignment="1">
      <alignment horizontal="left" vertical="center" wrapText="1"/>
    </xf>
    <xf numFmtId="164" fontId="2" fillId="4" borderId="15" xfId="0" applyNumberFormat="1" applyFont="1" applyFill="1" applyBorder="1" applyAlignment="1">
      <alignment vertical="center" wrapText="1"/>
    </xf>
    <xf numFmtId="164" fontId="2" fillId="4" borderId="25" xfId="0" applyNumberFormat="1" applyFont="1" applyFill="1" applyBorder="1" applyAlignment="1">
      <alignment vertical="center" wrapText="1"/>
    </xf>
    <xf numFmtId="164" fontId="2" fillId="4" borderId="2" xfId="0" applyNumberFormat="1" applyFont="1" applyFill="1" applyBorder="1" applyAlignment="1">
      <alignment vertical="center" wrapText="1"/>
    </xf>
    <xf numFmtId="164" fontId="2" fillId="4" borderId="27" xfId="0" applyNumberFormat="1" applyFont="1" applyFill="1" applyBorder="1" applyAlignment="1">
      <alignment vertical="center" wrapText="1"/>
    </xf>
    <xf numFmtId="164" fontId="2" fillId="4" borderId="24" xfId="0" applyNumberFormat="1" applyFont="1" applyFill="1" applyBorder="1" applyAlignment="1">
      <alignment vertical="center" wrapText="1"/>
    </xf>
    <xf numFmtId="164" fontId="2" fillId="4" borderId="1" xfId="0" applyNumberFormat="1" applyFont="1" applyFill="1" applyBorder="1" applyAlignment="1">
      <alignment vertical="center" wrapText="1"/>
    </xf>
    <xf numFmtId="164" fontId="14" fillId="4" borderId="1" xfId="0" applyNumberFormat="1" applyFont="1" applyFill="1" applyBorder="1" applyAlignment="1">
      <alignment horizontal="right" vertical="center" wrapText="1"/>
    </xf>
    <xf numFmtId="0" fontId="2" fillId="4" borderId="25"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26" xfId="0" applyFont="1" applyFill="1" applyBorder="1" applyAlignment="1">
      <alignment horizontal="left" vertical="center" wrapText="1"/>
    </xf>
    <xf numFmtId="0" fontId="9" fillId="6" borderId="0" xfId="0" quotePrefix="1" applyFont="1" applyFill="1" applyBorder="1" applyAlignment="1">
      <alignment horizontal="left" vertical="top" wrapText="1"/>
    </xf>
    <xf numFmtId="0" fontId="10" fillId="6" borderId="23" xfId="0" applyFont="1" applyFill="1" applyBorder="1" applyAlignment="1">
      <alignment vertical="top" wrapText="1"/>
    </xf>
    <xf numFmtId="0" fontId="10" fillId="6" borderId="0" xfId="0" applyFont="1" applyFill="1" applyBorder="1" applyAlignment="1">
      <alignment vertical="top" wrapText="1"/>
    </xf>
    <xf numFmtId="0" fontId="2" fillId="6" borderId="0" xfId="0" applyFont="1" applyFill="1" applyBorder="1" applyAlignment="1">
      <alignment horizontal="left" vertical="top" wrapText="1"/>
    </xf>
    <xf numFmtId="0" fontId="2" fillId="6" borderId="0" xfId="0" applyFont="1" applyFill="1" applyBorder="1" applyAlignment="1">
      <alignment vertical="top"/>
    </xf>
    <xf numFmtId="0" fontId="9" fillId="6" borderId="0" xfId="0" applyFont="1" applyFill="1" applyBorder="1" applyAlignment="1">
      <alignment vertical="top" wrapText="1"/>
    </xf>
    <xf numFmtId="8" fontId="11" fillId="4" borderId="1" xfId="0" applyNumberFormat="1" applyFont="1" applyFill="1" applyBorder="1" applyAlignment="1">
      <alignment vertical="center" wrapText="1"/>
    </xf>
    <xf numFmtId="0" fontId="2" fillId="6" borderId="18" xfId="0" applyFont="1" applyFill="1" applyBorder="1" applyAlignment="1">
      <alignment horizontal="left" vertical="top" wrapText="1"/>
    </xf>
    <xf numFmtId="0" fontId="10" fillId="6" borderId="0" xfId="0" applyFont="1" applyFill="1" applyBorder="1" applyAlignment="1">
      <alignment horizontal="left" vertical="top" wrapText="1"/>
    </xf>
    <xf numFmtId="0" fontId="2" fillId="6" borderId="0" xfId="0" applyFont="1" applyFill="1" applyBorder="1" applyAlignment="1">
      <alignment horizontal="left" vertical="top" wrapText="1"/>
    </xf>
    <xf numFmtId="0" fontId="10" fillId="6" borderId="23" xfId="0" applyFont="1" applyFill="1" applyBorder="1" applyAlignment="1">
      <alignment horizontal="left" vertical="top" wrapText="1"/>
    </xf>
    <xf numFmtId="0" fontId="13" fillId="6" borderId="12" xfId="0" applyFont="1" applyFill="1" applyBorder="1" applyAlignment="1">
      <alignment horizontal="left" vertical="top" wrapText="1"/>
    </xf>
    <xf numFmtId="0" fontId="13" fillId="6" borderId="17" xfId="0" applyFont="1" applyFill="1" applyBorder="1" applyAlignment="1">
      <alignment horizontal="left" vertical="top" wrapText="1"/>
    </xf>
    <xf numFmtId="0" fontId="2" fillId="6" borderId="0" xfId="0" applyFont="1" applyFill="1" applyBorder="1" applyAlignment="1">
      <alignment horizontal="left" vertical="top"/>
    </xf>
    <xf numFmtId="0" fontId="0" fillId="0" borderId="0" xfId="0" applyAlignment="1">
      <alignment horizontal="center"/>
    </xf>
    <xf numFmtId="0" fontId="11" fillId="6" borderId="0" xfId="0" applyFont="1" applyFill="1" applyBorder="1" applyAlignment="1">
      <alignment horizontal="left" vertical="top"/>
    </xf>
    <xf numFmtId="0" fontId="1" fillId="0" borderId="1" xfId="0" applyFont="1" applyFill="1" applyBorder="1" applyAlignment="1">
      <alignment horizontal="left" vertical="top" wrapText="1" indent="1"/>
    </xf>
    <xf numFmtId="0" fontId="1" fillId="0" borderId="11" xfId="0" applyFont="1" applyFill="1" applyBorder="1" applyAlignment="1">
      <alignment horizontal="left" vertical="top" wrapText="1" indent="1"/>
    </xf>
    <xf numFmtId="0" fontId="1" fillId="0" borderId="25" xfId="0" applyFont="1" applyFill="1" applyBorder="1" applyAlignment="1">
      <alignment horizontal="left" vertical="top" wrapText="1" indent="1"/>
    </xf>
    <xf numFmtId="0" fontId="1" fillId="0" borderId="2" xfId="0" applyFont="1" applyFill="1" applyBorder="1" applyAlignment="1">
      <alignment horizontal="left" vertical="top" wrapText="1" indent="1"/>
    </xf>
    <xf numFmtId="0" fontId="1" fillId="0" borderId="1" xfId="0" applyFont="1" applyFill="1" applyBorder="1" applyAlignment="1">
      <alignment horizontal="right" vertical="top" wrapText="1" indent="1"/>
    </xf>
    <xf numFmtId="164" fontId="2" fillId="0" borderId="1" xfId="0" applyNumberFormat="1" applyFont="1" applyBorder="1" applyAlignment="1">
      <alignment horizontal="right" vertical="center" wrapText="1" indent="1"/>
    </xf>
    <xf numFmtId="164" fontId="1" fillId="0" borderId="11" xfId="0" applyNumberFormat="1" applyFont="1" applyBorder="1" applyAlignment="1">
      <alignment horizontal="right" vertical="center" wrapText="1" indent="1"/>
    </xf>
    <xf numFmtId="164" fontId="2" fillId="0" borderId="25" xfId="0" applyNumberFormat="1" applyFont="1" applyBorder="1" applyAlignment="1">
      <alignment horizontal="right" vertical="center" wrapText="1" indent="1"/>
    </xf>
    <xf numFmtId="164" fontId="1" fillId="0" borderId="25" xfId="0" applyNumberFormat="1" applyFont="1" applyBorder="1" applyAlignment="1">
      <alignment horizontal="right" vertical="center" wrapText="1" indent="1"/>
    </xf>
    <xf numFmtId="164" fontId="1" fillId="0" borderId="2" xfId="0" applyNumberFormat="1" applyFont="1" applyBorder="1" applyAlignment="1">
      <alignment horizontal="right" vertical="center" wrapText="1" indent="1"/>
    </xf>
    <xf numFmtId="164" fontId="1" fillId="0" borderId="1" xfId="0" applyNumberFormat="1" applyFont="1" applyFill="1" applyBorder="1" applyAlignment="1">
      <alignment horizontal="right" vertical="center" wrapText="1" indent="1"/>
    </xf>
    <xf numFmtId="0" fontId="2" fillId="0" borderId="1" xfId="0" applyFont="1" applyFill="1" applyBorder="1" applyAlignment="1">
      <alignment horizontal="right" vertical="center" wrapText="1" indent="1"/>
    </xf>
    <xf numFmtId="0" fontId="11" fillId="0" borderId="1" xfId="0" applyFont="1" applyFill="1" applyBorder="1" applyAlignment="1">
      <alignment horizontal="right" vertical="center" wrapText="1" indent="1"/>
    </xf>
    <xf numFmtId="0" fontId="1" fillId="8" borderId="1" xfId="0" applyFont="1" applyFill="1" applyBorder="1" applyAlignment="1">
      <alignment horizontal="left" vertical="center" wrapText="1" indent="1"/>
    </xf>
    <xf numFmtId="0" fontId="1" fillId="8" borderId="1" xfId="0" applyFont="1" applyFill="1" applyBorder="1" applyAlignment="1">
      <alignment horizontal="right" vertical="center" wrapText="1" indent="1"/>
    </xf>
    <xf numFmtId="0" fontId="3" fillId="6" borderId="0" xfId="0" applyFont="1" applyFill="1" applyBorder="1" applyAlignment="1">
      <alignment horizontal="left" vertical="top" wrapText="1"/>
    </xf>
    <xf numFmtId="0" fontId="3" fillId="9" borderId="0" xfId="0" applyFont="1" applyFill="1" applyBorder="1" applyAlignment="1">
      <alignment horizontal="left" vertical="top" wrapText="1"/>
    </xf>
    <xf numFmtId="42" fontId="5" fillId="6" borderId="0" xfId="0" applyNumberFormat="1" applyFont="1" applyFill="1" applyBorder="1" applyAlignment="1">
      <alignment horizontal="left" vertical="top" wrapText="1"/>
    </xf>
    <xf numFmtId="42" fontId="3" fillId="6" borderId="0" xfId="0" applyNumberFormat="1" applyFont="1" applyFill="1" applyBorder="1" applyAlignment="1">
      <alignment horizontal="left" vertical="top" wrapText="1"/>
    </xf>
    <xf numFmtId="0" fontId="2" fillId="6" borderId="0"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6" borderId="0" xfId="0" applyFont="1" applyFill="1" applyBorder="1" applyAlignment="1">
      <alignment horizontal="left" vertical="center" wrapText="1" indent="1"/>
    </xf>
    <xf numFmtId="0" fontId="2" fillId="6" borderId="1" xfId="0" applyFont="1" applyFill="1" applyBorder="1" applyAlignment="1">
      <alignment horizontal="left" vertical="center" indent="1"/>
    </xf>
    <xf numFmtId="0" fontId="2" fillId="6" borderId="0" xfId="0" applyFont="1" applyFill="1" applyBorder="1" applyAlignment="1">
      <alignment horizontal="left" vertical="center" indent="1"/>
    </xf>
    <xf numFmtId="0" fontId="2" fillId="0" borderId="0" xfId="0" applyFont="1" applyBorder="1" applyAlignment="1">
      <alignment horizontal="left" vertical="center" wrapText="1" indent="1"/>
    </xf>
    <xf numFmtId="0" fontId="2" fillId="0" borderId="1" xfId="0" applyFont="1" applyBorder="1" applyAlignment="1">
      <alignment horizontal="left" vertical="center" wrapText="1" indent="1"/>
    </xf>
    <xf numFmtId="42" fontId="13" fillId="6" borderId="18" xfId="0" applyNumberFormat="1" applyFont="1" applyFill="1" applyBorder="1" applyAlignment="1">
      <alignment horizontal="left" vertical="top" wrapText="1"/>
    </xf>
    <xf numFmtId="0" fontId="4" fillId="9" borderId="0" xfId="0" applyFont="1" applyFill="1" applyBorder="1" applyAlignment="1">
      <alignment vertical="center"/>
    </xf>
    <xf numFmtId="0" fontId="4" fillId="9" borderId="0" xfId="0" applyFont="1" applyFill="1" applyBorder="1" applyAlignment="1">
      <alignment horizontal="left" vertical="center" wrapText="1"/>
    </xf>
    <xf numFmtId="0" fontId="2" fillId="9" borderId="0" xfId="0" applyFont="1" applyFill="1" applyBorder="1" applyAlignment="1">
      <alignment horizontal="left" vertical="center" wrapText="1"/>
    </xf>
    <xf numFmtId="0" fontId="2" fillId="6" borderId="0" xfId="0" applyFont="1" applyFill="1" applyBorder="1" applyAlignment="1">
      <alignment horizontal="left" vertical="top" indent="1"/>
    </xf>
    <xf numFmtId="0" fontId="3" fillId="9" borderId="0" xfId="0" applyFont="1" applyFill="1" applyBorder="1" applyAlignment="1">
      <alignment horizontal="left" vertical="center" indent="1"/>
    </xf>
    <xf numFmtId="0" fontId="3" fillId="9" borderId="0" xfId="0" applyFont="1" applyFill="1" applyBorder="1" applyAlignment="1">
      <alignment horizontal="left" vertical="top"/>
    </xf>
    <xf numFmtId="0" fontId="4" fillId="6" borderId="0" xfId="0" applyFont="1" applyFill="1" applyBorder="1" applyAlignment="1">
      <alignment horizontal="left" vertical="center" wrapText="1"/>
    </xf>
    <xf numFmtId="0" fontId="2" fillId="10" borderId="39" xfId="0" applyFont="1" applyFill="1" applyBorder="1" applyAlignment="1">
      <alignment horizontal="left" vertical="top" wrapText="1"/>
    </xf>
    <xf numFmtId="0" fontId="2" fillId="10" borderId="39" xfId="0" applyFont="1" applyFill="1" applyBorder="1" applyAlignment="1">
      <alignment vertical="top"/>
    </xf>
    <xf numFmtId="0" fontId="2" fillId="10" borderId="39" xfId="0" applyFont="1" applyFill="1" applyBorder="1" applyAlignment="1">
      <alignment vertical="top" wrapText="1"/>
    </xf>
    <xf numFmtId="0" fontId="2" fillId="10" borderId="40" xfId="0" applyFont="1" applyFill="1" applyBorder="1" applyAlignment="1">
      <alignment vertical="top" wrapText="1"/>
    </xf>
    <xf numFmtId="0" fontId="2" fillId="10" borderId="0" xfId="0" applyFont="1" applyFill="1" applyBorder="1" applyAlignment="1">
      <alignment horizontal="left" vertical="top"/>
    </xf>
    <xf numFmtId="0" fontId="2" fillId="10" borderId="0" xfId="0" applyFont="1" applyFill="1" applyBorder="1" applyAlignment="1">
      <alignment horizontal="left" vertical="top" wrapText="1"/>
    </xf>
    <xf numFmtId="0" fontId="2" fillId="10" borderId="0" xfId="0" applyFont="1" applyFill="1" applyBorder="1" applyAlignment="1">
      <alignment vertical="top"/>
    </xf>
    <xf numFmtId="0" fontId="2" fillId="10" borderId="0" xfId="0" applyFont="1" applyFill="1" applyBorder="1" applyAlignment="1">
      <alignment vertical="top" wrapText="1"/>
    </xf>
    <xf numFmtId="0" fontId="2" fillId="10" borderId="41" xfId="0" applyFont="1" applyFill="1" applyBorder="1" applyAlignment="1">
      <alignment vertical="top" wrapText="1"/>
    </xf>
    <xf numFmtId="0" fontId="2" fillId="10" borderId="42" xfId="0" applyFont="1" applyFill="1" applyBorder="1" applyAlignment="1">
      <alignment horizontal="left" vertical="top" wrapText="1"/>
    </xf>
    <xf numFmtId="0" fontId="2" fillId="10" borderId="42" xfId="0" applyFont="1" applyFill="1" applyBorder="1" applyAlignment="1">
      <alignment vertical="top"/>
    </xf>
    <xf numFmtId="0" fontId="2" fillId="10" borderId="42" xfId="0" applyFont="1" applyFill="1" applyBorder="1" applyAlignment="1">
      <alignment vertical="top" wrapText="1"/>
    </xf>
    <xf numFmtId="0" fontId="2" fillId="10" borderId="43" xfId="0" applyFont="1" applyFill="1" applyBorder="1" applyAlignment="1">
      <alignment vertical="top" wrapText="1"/>
    </xf>
    <xf numFmtId="0" fontId="2" fillId="10" borderId="21" xfId="0" applyFont="1" applyFill="1" applyBorder="1" applyAlignment="1">
      <alignment horizontal="left" vertical="top" wrapText="1"/>
    </xf>
    <xf numFmtId="0" fontId="2" fillId="10" borderId="18" xfId="0" applyFont="1" applyFill="1" applyBorder="1" applyAlignment="1">
      <alignment horizontal="left" vertical="top" wrapText="1"/>
    </xf>
    <xf numFmtId="0" fontId="3" fillId="6" borderId="0" xfId="0" applyFont="1" applyFill="1" applyBorder="1" applyAlignment="1">
      <alignment horizontal="left" vertical="top"/>
    </xf>
    <xf numFmtId="0" fontId="4" fillId="6" borderId="0" xfId="0" applyFont="1" applyFill="1" applyBorder="1" applyAlignment="1">
      <alignment vertical="center"/>
    </xf>
    <xf numFmtId="0" fontId="3" fillId="6" borderId="0" xfId="0" applyFont="1" applyFill="1" applyBorder="1" applyAlignment="1">
      <alignment horizontal="left" vertical="center" indent="1"/>
    </xf>
    <xf numFmtId="0" fontId="2" fillId="6" borderId="1" xfId="0" applyFont="1" applyFill="1" applyBorder="1" applyAlignment="1">
      <alignment horizontal="left" vertical="center" wrapText="1"/>
    </xf>
    <xf numFmtId="0" fontId="2" fillId="6" borderId="0" xfId="0" applyFont="1" applyFill="1" applyBorder="1" applyAlignment="1">
      <alignment horizontal="left" vertical="top" wrapText="1" indent="1"/>
    </xf>
    <xf numFmtId="0" fontId="2" fillId="10" borderId="20" xfId="0" applyFont="1" applyFill="1" applyBorder="1" applyAlignment="1">
      <alignment horizontal="left" vertical="center" indent="1"/>
    </xf>
    <xf numFmtId="0" fontId="2" fillId="10" borderId="14" xfId="0" applyFont="1" applyFill="1" applyBorder="1" applyAlignment="1">
      <alignment horizontal="left" vertical="top" indent="1"/>
    </xf>
    <xf numFmtId="0" fontId="1" fillId="10" borderId="44" xfId="0" applyFont="1" applyFill="1" applyBorder="1" applyAlignment="1">
      <alignment horizontal="left" vertical="center" indent="1"/>
    </xf>
    <xf numFmtId="0" fontId="17" fillId="10" borderId="45" xfId="0" applyFont="1" applyFill="1" applyBorder="1" applyAlignment="1">
      <alignment horizontal="left" vertical="center" indent="1"/>
    </xf>
    <xf numFmtId="0" fontId="2" fillId="10" borderId="45" xfId="0" applyFont="1" applyFill="1" applyBorder="1" applyAlignment="1">
      <alignment horizontal="left" vertical="top" wrapText="1" indent="1"/>
    </xf>
    <xf numFmtId="0" fontId="2" fillId="10" borderId="45" xfId="0" applyFont="1" applyFill="1" applyBorder="1" applyAlignment="1">
      <alignment horizontal="left" vertical="center" indent="1"/>
    </xf>
    <xf numFmtId="0" fontId="2" fillId="10" borderId="46" xfId="0" applyFont="1" applyFill="1" applyBorder="1" applyAlignment="1">
      <alignment horizontal="left" vertical="top" wrapText="1" indent="1"/>
    </xf>
    <xf numFmtId="0" fontId="3" fillId="9" borderId="0" xfId="0" applyFont="1" applyFill="1" applyBorder="1" applyAlignment="1">
      <alignment horizontal="left" vertical="top" indent="1"/>
    </xf>
    <xf numFmtId="0" fontId="3" fillId="6" borderId="0" xfId="0" applyFont="1" applyFill="1" applyBorder="1" applyAlignment="1">
      <alignment vertical="top" wrapText="1"/>
    </xf>
    <xf numFmtId="0" fontId="3" fillId="6" borderId="1" xfId="0" applyFont="1" applyFill="1" applyBorder="1" applyAlignment="1">
      <alignment vertical="top" wrapText="1"/>
    </xf>
    <xf numFmtId="0" fontId="2" fillId="10" borderId="45" xfId="0" applyFont="1" applyFill="1" applyBorder="1" applyAlignment="1">
      <alignment horizontal="left" vertical="top" indent="8"/>
    </xf>
    <xf numFmtId="0" fontId="1" fillId="6" borderId="19" xfId="0" applyFont="1" applyFill="1" applyBorder="1" applyAlignment="1">
      <alignment horizontal="left" vertical="top" wrapText="1" indent="1"/>
    </xf>
    <xf numFmtId="0" fontId="3" fillId="10" borderId="0" xfId="0" applyFont="1" applyFill="1" applyBorder="1" applyAlignment="1">
      <alignment horizontal="left" vertical="top"/>
    </xf>
    <xf numFmtId="0" fontId="3" fillId="10" borderId="21" xfId="0" applyFont="1" applyFill="1" applyBorder="1" applyAlignment="1">
      <alignment horizontal="left" vertical="top"/>
    </xf>
    <xf numFmtId="0" fontId="3" fillId="10" borderId="22" xfId="0" applyFont="1" applyFill="1" applyBorder="1" applyAlignment="1">
      <alignment horizontal="left" vertical="top"/>
    </xf>
    <xf numFmtId="0" fontId="2" fillId="10" borderId="23" xfId="0" applyFont="1" applyFill="1" applyBorder="1" applyAlignment="1">
      <alignment horizontal="left" vertical="top" indent="1"/>
    </xf>
    <xf numFmtId="0" fontId="3" fillId="10" borderId="19" xfId="0" applyFont="1" applyFill="1" applyBorder="1" applyAlignment="1">
      <alignment horizontal="left" vertical="top"/>
    </xf>
    <xf numFmtId="0" fontId="2" fillId="10" borderId="23" xfId="0" applyFont="1" applyFill="1" applyBorder="1" applyAlignment="1">
      <alignment horizontal="left" vertical="center" indent="1"/>
    </xf>
    <xf numFmtId="0" fontId="3" fillId="10" borderId="18" xfId="0" applyFont="1" applyFill="1" applyBorder="1" applyAlignment="1">
      <alignment horizontal="left" vertical="top"/>
    </xf>
    <xf numFmtId="0" fontId="3" fillId="10" borderId="38" xfId="0" applyFont="1" applyFill="1" applyBorder="1" applyAlignment="1">
      <alignment horizontal="left" vertical="top"/>
    </xf>
    <xf numFmtId="0" fontId="1" fillId="6" borderId="16" xfId="0" applyFont="1" applyFill="1" applyBorder="1" applyAlignment="1">
      <alignment vertical="top" wrapText="1"/>
    </xf>
    <xf numFmtId="0" fontId="2" fillId="6" borderId="17" xfId="1" applyNumberFormat="1" applyFont="1" applyFill="1" applyBorder="1" applyAlignment="1">
      <alignment horizontal="left" vertical="top" wrapText="1"/>
    </xf>
    <xf numFmtId="0" fontId="13" fillId="6" borderId="0" xfId="0" applyFont="1" applyFill="1" applyBorder="1" applyAlignment="1">
      <alignment horizontal="left" vertical="top"/>
    </xf>
    <xf numFmtId="0" fontId="11" fillId="10" borderId="0" xfId="0" applyFont="1" applyFill="1" applyBorder="1" applyAlignment="1">
      <alignment vertical="top" wrapText="1"/>
    </xf>
    <xf numFmtId="0" fontId="11" fillId="10" borderId="21" xfId="0" applyFont="1" applyFill="1" applyBorder="1" applyAlignment="1">
      <alignment vertical="top" wrapText="1"/>
    </xf>
    <xf numFmtId="0" fontId="11" fillId="10" borderId="22" xfId="0" applyFont="1" applyFill="1" applyBorder="1" applyAlignment="1">
      <alignment vertical="top" wrapText="1"/>
    </xf>
    <xf numFmtId="0" fontId="11" fillId="10" borderId="23" xfId="0" applyFont="1" applyFill="1" applyBorder="1" applyAlignment="1">
      <alignment vertical="top"/>
    </xf>
    <xf numFmtId="0" fontId="11" fillId="10" borderId="19" xfId="0" applyFont="1" applyFill="1" applyBorder="1" applyAlignment="1">
      <alignment vertical="top" wrapText="1"/>
    </xf>
    <xf numFmtId="0" fontId="11" fillId="10" borderId="14" xfId="0" applyFont="1" applyFill="1" applyBorder="1" applyAlignment="1">
      <alignment vertical="top"/>
    </xf>
    <xf numFmtId="0" fontId="11" fillId="10" borderId="18" xfId="0" applyFont="1" applyFill="1" applyBorder="1" applyAlignment="1">
      <alignment vertical="top" wrapText="1"/>
    </xf>
    <xf numFmtId="0" fontId="11" fillId="10" borderId="38" xfId="0" applyFont="1" applyFill="1" applyBorder="1" applyAlignment="1">
      <alignment vertical="top" wrapText="1"/>
    </xf>
    <xf numFmtId="0" fontId="11" fillId="10" borderId="20" xfId="0" applyFont="1" applyFill="1" applyBorder="1" applyAlignment="1">
      <alignment vertical="center"/>
    </xf>
    <xf numFmtId="0" fontId="3" fillId="6" borderId="0" xfId="0" applyFont="1" applyFill="1" applyBorder="1" applyAlignment="1">
      <alignment horizontal="left" vertical="top" indent="1"/>
    </xf>
    <xf numFmtId="0" fontId="2" fillId="6" borderId="0" xfId="0" applyFont="1" applyFill="1" applyAlignment="1">
      <alignment horizontal="left" vertical="top"/>
    </xf>
    <xf numFmtId="0" fontId="15" fillId="9" borderId="0" xfId="0" applyFont="1" applyFill="1" applyAlignment="1">
      <alignment vertical="top"/>
    </xf>
    <xf numFmtId="0" fontId="6" fillId="9" borderId="0" xfId="0" applyFont="1" applyFill="1"/>
    <xf numFmtId="0" fontId="1" fillId="6" borderId="1" xfId="0" applyFont="1" applyFill="1" applyBorder="1" applyAlignment="1">
      <alignment vertical="top" wrapText="1"/>
    </xf>
    <xf numFmtId="0" fontId="1" fillId="6" borderId="20" xfId="0" applyFont="1" applyFill="1" applyBorder="1" applyAlignment="1">
      <alignment horizontal="left" vertical="center" wrapText="1"/>
    </xf>
    <xf numFmtId="0" fontId="13" fillId="6" borderId="32" xfId="0" applyFont="1" applyFill="1" applyBorder="1" applyAlignment="1">
      <alignment horizontal="left" vertical="top"/>
    </xf>
    <xf numFmtId="0" fontId="13" fillId="6" borderId="36" xfId="0" applyFont="1" applyFill="1" applyBorder="1" applyAlignment="1">
      <alignment horizontal="left" vertical="top"/>
    </xf>
    <xf numFmtId="0" fontId="13" fillId="6" borderId="33" xfId="0" applyFont="1" applyFill="1" applyBorder="1" applyAlignment="1">
      <alignment horizontal="left" vertical="top"/>
    </xf>
    <xf numFmtId="0" fontId="13" fillId="6" borderId="12" xfId="0" applyFont="1" applyFill="1" applyBorder="1" applyAlignment="1">
      <alignment horizontal="left" vertical="top"/>
    </xf>
    <xf numFmtId="0" fontId="13" fillId="6" borderId="16" xfId="0" applyFont="1" applyFill="1" applyBorder="1" applyAlignment="1">
      <alignment horizontal="left" vertical="top"/>
    </xf>
    <xf numFmtId="0" fontId="13" fillId="6" borderId="17" xfId="0" applyFont="1" applyFill="1" applyBorder="1" applyAlignment="1">
      <alignment horizontal="left" vertical="top"/>
    </xf>
    <xf numFmtId="42" fontId="15" fillId="9" borderId="0" xfId="0" applyNumberFormat="1" applyFont="1" applyFill="1" applyBorder="1" applyAlignment="1">
      <alignment horizontal="left" vertical="center"/>
    </xf>
    <xf numFmtId="42" fontId="5" fillId="9" borderId="0" xfId="0" applyNumberFormat="1" applyFont="1" applyFill="1" applyBorder="1" applyAlignment="1">
      <alignment horizontal="left" vertical="center" wrapText="1"/>
    </xf>
    <xf numFmtId="42" fontId="1" fillId="9" borderId="0" xfId="0" applyNumberFormat="1" applyFont="1" applyFill="1" applyBorder="1" applyAlignment="1">
      <alignment horizontal="left" vertical="center" wrapText="1"/>
    </xf>
    <xf numFmtId="8" fontId="14" fillId="4" borderId="51" xfId="0" applyNumberFormat="1" applyFont="1" applyFill="1" applyBorder="1" applyAlignment="1" applyProtection="1">
      <alignment horizontal="right" vertical="center" wrapText="1"/>
    </xf>
    <xf numFmtId="8" fontId="14" fillId="4" borderId="52" xfId="0" applyNumberFormat="1" applyFont="1" applyFill="1" applyBorder="1" applyAlignment="1" applyProtection="1">
      <alignment horizontal="right" vertical="center" wrapText="1"/>
    </xf>
    <xf numFmtId="0" fontId="2" fillId="11" borderId="12" xfId="0" applyFont="1" applyFill="1" applyBorder="1" applyAlignment="1" applyProtection="1">
      <alignment horizontal="left" vertical="center" indent="1"/>
      <protection locked="0"/>
    </xf>
    <xf numFmtId="0" fontId="2" fillId="11" borderId="16" xfId="0" applyFont="1" applyFill="1" applyBorder="1" applyAlignment="1" applyProtection="1">
      <alignment horizontal="left" vertical="center" indent="1"/>
      <protection locked="0"/>
    </xf>
    <xf numFmtId="0" fontId="2" fillId="11" borderId="17" xfId="0" applyFont="1" applyFill="1" applyBorder="1" applyAlignment="1" applyProtection="1">
      <alignment horizontal="left" vertical="center" indent="1"/>
      <protection locked="0"/>
    </xf>
    <xf numFmtId="0" fontId="11" fillId="11" borderId="2" xfId="1" applyNumberFormat="1" applyFont="1" applyFill="1" applyBorder="1" applyAlignment="1" applyProtection="1">
      <alignment horizontal="left" vertical="top" wrapText="1"/>
      <protection locked="0"/>
    </xf>
    <xf numFmtId="0" fontId="2" fillId="12" borderId="1" xfId="0" applyFont="1" applyFill="1" applyBorder="1" applyAlignment="1" applyProtection="1">
      <alignment horizontal="left" vertical="top" wrapText="1"/>
      <protection locked="0"/>
    </xf>
    <xf numFmtId="0" fontId="2" fillId="11" borderId="1" xfId="0" applyFont="1" applyFill="1" applyBorder="1" applyAlignment="1">
      <alignment horizontal="left" vertical="top" wrapText="1"/>
    </xf>
    <xf numFmtId="0" fontId="2" fillId="11" borderId="51" xfId="0" applyFont="1" applyFill="1" applyBorder="1" applyAlignment="1" applyProtection="1">
      <alignment horizontal="right" vertical="center" wrapText="1"/>
      <protection locked="0"/>
    </xf>
    <xf numFmtId="0" fontId="2" fillId="11" borderId="51" xfId="0" applyFont="1" applyFill="1" applyBorder="1" applyAlignment="1" applyProtection="1">
      <alignment horizontal="right" vertical="center"/>
      <protection locked="0"/>
    </xf>
    <xf numFmtId="0" fontId="2" fillId="11" borderId="52" xfId="0" applyFont="1" applyFill="1" applyBorder="1" applyAlignment="1" applyProtection="1">
      <alignment horizontal="right" vertical="center" wrapText="1"/>
      <protection locked="0"/>
    </xf>
    <xf numFmtId="164" fontId="2" fillId="11" borderId="51" xfId="0" applyNumberFormat="1" applyFont="1" applyFill="1" applyBorder="1" applyAlignment="1" applyProtection="1">
      <alignment horizontal="right" vertical="center" wrapText="1"/>
      <protection locked="0"/>
    </xf>
    <xf numFmtId="164" fontId="2" fillId="11" borderId="57" xfId="0" applyNumberFormat="1" applyFont="1" applyFill="1" applyBorder="1" applyAlignment="1" applyProtection="1">
      <alignment horizontal="right" vertical="center" wrapText="1"/>
      <protection locked="0"/>
    </xf>
    <xf numFmtId="164" fontId="2" fillId="11" borderId="58" xfId="0" applyNumberFormat="1" applyFont="1" applyFill="1" applyBorder="1" applyAlignment="1" applyProtection="1">
      <alignment horizontal="right" vertical="center" wrapText="1"/>
      <protection locked="0"/>
    </xf>
    <xf numFmtId="164" fontId="2" fillId="11" borderId="54" xfId="0" applyNumberFormat="1" applyFont="1" applyFill="1" applyBorder="1" applyAlignment="1" applyProtection="1">
      <alignment horizontal="right" vertical="center" wrapText="1"/>
      <protection locked="0"/>
    </xf>
    <xf numFmtId="164" fontId="2" fillId="11" borderId="55" xfId="0" applyNumberFormat="1" applyFont="1" applyFill="1" applyBorder="1" applyAlignment="1" applyProtection="1">
      <alignment horizontal="right" vertical="center" wrapText="1"/>
      <protection locked="0"/>
    </xf>
    <xf numFmtId="0" fontId="13" fillId="11" borderId="25" xfId="0" applyFont="1" applyFill="1" applyBorder="1" applyAlignment="1" applyProtection="1">
      <alignment vertical="center" wrapText="1"/>
      <protection locked="0"/>
    </xf>
    <xf numFmtId="0" fontId="11" fillId="11" borderId="25" xfId="0" applyFont="1" applyFill="1" applyBorder="1" applyAlignment="1" applyProtection="1">
      <alignment vertical="center" wrapText="1"/>
      <protection locked="0"/>
    </xf>
    <xf numFmtId="0" fontId="9" fillId="11" borderId="25" xfId="0" applyFont="1" applyFill="1" applyBorder="1" applyAlignment="1" applyProtection="1">
      <alignment vertical="center"/>
      <protection locked="0"/>
    </xf>
    <xf numFmtId="0" fontId="14" fillId="11" borderId="25" xfId="0" applyFont="1" applyFill="1" applyBorder="1" applyAlignment="1" applyProtection="1">
      <alignment vertical="center" wrapText="1"/>
      <protection locked="0"/>
    </xf>
    <xf numFmtId="0" fontId="13" fillId="11" borderId="1" xfId="0" applyFont="1" applyFill="1" applyBorder="1" applyAlignment="1" applyProtection="1">
      <alignment vertical="center" wrapText="1"/>
      <protection locked="0"/>
    </xf>
    <xf numFmtId="0" fontId="11" fillId="11" borderId="1" xfId="0" applyFont="1" applyFill="1" applyBorder="1" applyAlignment="1" applyProtection="1">
      <alignment vertical="center" wrapText="1"/>
      <protection locked="0"/>
    </xf>
    <xf numFmtId="0" fontId="9" fillId="11" borderId="1" xfId="0" applyFont="1" applyFill="1" applyBorder="1" applyAlignment="1" applyProtection="1">
      <alignment vertical="center"/>
      <protection locked="0"/>
    </xf>
    <xf numFmtId="0" fontId="14" fillId="11" borderId="1" xfId="0" applyFont="1" applyFill="1" applyBorder="1" applyAlignment="1" applyProtection="1">
      <alignment vertical="center" wrapText="1"/>
      <protection locked="0"/>
    </xf>
    <xf numFmtId="0" fontId="2" fillId="12" borderId="48" xfId="0" applyFont="1" applyFill="1" applyBorder="1" applyAlignment="1" applyProtection="1">
      <alignment horizontal="right" vertical="center" wrapText="1"/>
      <protection locked="0"/>
    </xf>
    <xf numFmtId="0" fontId="2" fillId="12" borderId="49" xfId="0" applyFont="1" applyFill="1" applyBorder="1" applyAlignment="1" applyProtection="1">
      <alignment horizontal="right" vertical="center" wrapText="1"/>
      <protection locked="0"/>
    </xf>
    <xf numFmtId="0" fontId="2" fillId="10" borderId="22" xfId="0" applyFont="1" applyFill="1" applyBorder="1" applyAlignment="1">
      <alignment horizontal="left" vertical="top" wrapText="1"/>
    </xf>
    <xf numFmtId="0" fontId="2" fillId="10" borderId="19" xfId="0" applyFont="1" applyFill="1" applyBorder="1" applyAlignment="1">
      <alignment horizontal="left" vertical="top" wrapText="1"/>
    </xf>
    <xf numFmtId="0" fontId="2" fillId="10" borderId="14" xfId="0" applyFont="1" applyFill="1" applyBorder="1" applyAlignment="1">
      <alignment horizontal="left" vertical="top" wrapText="1" indent="1"/>
    </xf>
    <xf numFmtId="0" fontId="2" fillId="10" borderId="18" xfId="0" applyFont="1" applyFill="1" applyBorder="1" applyAlignment="1">
      <alignment horizontal="left" vertical="top"/>
    </xf>
    <xf numFmtId="0" fontId="2" fillId="10" borderId="38" xfId="0" applyFont="1" applyFill="1" applyBorder="1" applyAlignment="1">
      <alignment horizontal="left" vertical="top" wrapText="1"/>
    </xf>
    <xf numFmtId="0" fontId="10" fillId="6" borderId="0" xfId="0" applyFont="1" applyFill="1" applyBorder="1" applyAlignment="1">
      <alignment horizontal="left" vertical="top" wrapText="1"/>
    </xf>
    <xf numFmtId="0" fontId="2" fillId="6" borderId="56" xfId="0" applyFont="1" applyFill="1" applyBorder="1" applyAlignment="1">
      <alignment horizontal="left" vertical="top" wrapText="1"/>
    </xf>
    <xf numFmtId="0" fontId="2" fillId="6" borderId="57" xfId="0" applyFont="1" applyFill="1" applyBorder="1" applyAlignment="1">
      <alignment horizontal="left" vertical="top" wrapText="1"/>
    </xf>
    <xf numFmtId="0" fontId="2" fillId="6" borderId="47" xfId="0" applyFont="1" applyFill="1" applyBorder="1" applyAlignment="1">
      <alignment horizontal="left" vertical="top" wrapText="1"/>
    </xf>
    <xf numFmtId="0" fontId="2" fillId="6" borderId="48" xfId="0" applyFont="1" applyFill="1" applyBorder="1" applyAlignment="1">
      <alignment horizontal="left" vertical="top" wrapText="1"/>
    </xf>
    <xf numFmtId="0" fontId="2" fillId="6" borderId="50" xfId="0" applyFont="1" applyFill="1" applyBorder="1" applyAlignment="1">
      <alignment horizontal="left" vertical="top" wrapText="1"/>
    </xf>
    <xf numFmtId="0" fontId="2" fillId="6" borderId="51" xfId="0" applyFont="1" applyFill="1" applyBorder="1" applyAlignment="1">
      <alignment horizontal="left" vertical="top" wrapText="1"/>
    </xf>
    <xf numFmtId="0" fontId="11" fillId="6" borderId="37"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3" fillId="6" borderId="12" xfId="0" applyFont="1" applyFill="1" applyBorder="1" applyAlignment="1">
      <alignment horizontal="center" vertical="top" wrapText="1"/>
    </xf>
    <xf numFmtId="0" fontId="13" fillId="6" borderId="16" xfId="0" applyFont="1" applyFill="1" applyBorder="1" applyAlignment="1">
      <alignment horizontal="center" vertical="top" wrapText="1"/>
    </xf>
    <xf numFmtId="0" fontId="13" fillId="6" borderId="17" xfId="0" applyFont="1" applyFill="1" applyBorder="1" applyAlignment="1">
      <alignment horizontal="center" vertical="top" wrapText="1"/>
    </xf>
    <xf numFmtId="164" fontId="2" fillId="4" borderId="12" xfId="0" applyNumberFormat="1" applyFont="1" applyFill="1" applyBorder="1" applyAlignment="1">
      <alignment horizontal="center" vertical="center" wrapText="1"/>
    </xf>
    <xf numFmtId="164" fontId="2" fillId="4" borderId="16" xfId="0" applyNumberFormat="1" applyFont="1" applyFill="1" applyBorder="1" applyAlignment="1">
      <alignment horizontal="center" vertical="center" wrapText="1"/>
    </xf>
    <xf numFmtId="164" fontId="2" fillId="4" borderId="17" xfId="0" applyNumberFormat="1" applyFont="1" applyFill="1" applyBorder="1" applyAlignment="1">
      <alignment horizontal="center" vertical="center" wrapText="1"/>
    </xf>
    <xf numFmtId="0" fontId="13" fillId="6" borderId="31" xfId="0" applyFont="1" applyFill="1" applyBorder="1" applyAlignment="1">
      <alignment horizontal="left" vertical="center" wrapText="1"/>
    </xf>
    <xf numFmtId="0" fontId="13" fillId="6" borderId="23" xfId="0" applyFont="1" applyFill="1" applyBorder="1" applyAlignment="1">
      <alignment horizontal="left" vertical="center" wrapText="1"/>
    </xf>
    <xf numFmtId="0" fontId="13" fillId="6" borderId="34" xfId="0" applyFont="1" applyFill="1" applyBorder="1" applyAlignment="1">
      <alignment horizontal="left" vertical="center" wrapText="1"/>
    </xf>
    <xf numFmtId="0" fontId="1" fillId="6" borderId="25" xfId="0" applyFont="1" applyFill="1" applyBorder="1" applyAlignment="1">
      <alignment horizontal="left" vertical="center" wrapText="1"/>
    </xf>
    <xf numFmtId="0" fontId="1" fillId="6" borderId="1" xfId="0" applyFont="1" applyFill="1" applyBorder="1" applyAlignment="1">
      <alignment horizontal="left" vertical="center" wrapText="1"/>
    </xf>
    <xf numFmtId="0" fontId="1" fillId="6" borderId="26" xfId="0" applyFont="1" applyFill="1" applyBorder="1" applyAlignment="1">
      <alignment horizontal="left" vertical="center" wrapText="1"/>
    </xf>
    <xf numFmtId="0" fontId="1" fillId="6" borderId="11"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0" fillId="6" borderId="23" xfId="0" applyFont="1" applyFill="1" applyBorder="1" applyAlignment="1">
      <alignment horizontal="left" vertical="top" wrapText="1"/>
    </xf>
    <xf numFmtId="0" fontId="11" fillId="10" borderId="12" xfId="0" applyFont="1" applyFill="1" applyBorder="1" applyAlignment="1">
      <alignment horizontal="left" vertical="top" wrapText="1"/>
    </xf>
    <xf numFmtId="0" fontId="11" fillId="10" borderId="16" xfId="0" applyFont="1" applyFill="1" applyBorder="1" applyAlignment="1">
      <alignment horizontal="left" vertical="top" wrapText="1"/>
    </xf>
    <xf numFmtId="0" fontId="11" fillId="10" borderId="17" xfId="0" applyFont="1" applyFill="1" applyBorder="1" applyAlignment="1">
      <alignment horizontal="left" vertical="top" wrapText="1"/>
    </xf>
    <xf numFmtId="0" fontId="1" fillId="6" borderId="12" xfId="0" applyFont="1" applyFill="1" applyBorder="1" applyAlignment="1">
      <alignment horizontal="center" vertical="top" wrapText="1"/>
    </xf>
    <xf numFmtId="0" fontId="1" fillId="6" borderId="16" xfId="0" applyFont="1" applyFill="1" applyBorder="1" applyAlignment="1">
      <alignment horizontal="center" vertical="top" wrapText="1"/>
    </xf>
    <xf numFmtId="0" fontId="1" fillId="6" borderId="17" xfId="0" applyFont="1" applyFill="1" applyBorder="1" applyAlignment="1">
      <alignment horizontal="center" vertical="top" wrapText="1"/>
    </xf>
    <xf numFmtId="0" fontId="2" fillId="6" borderId="53" xfId="0" applyFont="1" applyFill="1" applyBorder="1" applyAlignment="1">
      <alignment horizontal="left" vertical="top" wrapText="1"/>
    </xf>
    <xf numFmtId="0" fontId="2" fillId="6" borderId="54" xfId="0" applyFont="1" applyFill="1" applyBorder="1" applyAlignment="1">
      <alignment horizontal="left" vertical="top" wrapText="1"/>
    </xf>
    <xf numFmtId="0" fontId="11" fillId="6" borderId="27" xfId="0" applyFont="1" applyFill="1" applyBorder="1" applyAlignment="1">
      <alignment horizontal="center" vertical="center" wrapText="1"/>
    </xf>
    <xf numFmtId="0" fontId="2" fillId="0" borderId="6" xfId="0" applyFont="1" applyBorder="1" applyAlignment="1">
      <alignment horizontal="center" vertical="top"/>
    </xf>
    <xf numFmtId="0" fontId="2" fillId="0" borderId="0" xfId="0" applyFont="1" applyBorder="1" applyAlignment="1">
      <alignment horizontal="center" vertical="top"/>
    </xf>
    <xf numFmtId="0" fontId="2" fillId="0" borderId="7" xfId="0" applyFont="1" applyBorder="1" applyAlignment="1">
      <alignment horizontal="center" vertical="top"/>
    </xf>
    <xf numFmtId="0" fontId="2" fillId="0" borderId="0" xfId="0" applyFont="1" applyBorder="1" applyAlignment="1">
      <alignment horizontal="left" vertical="top"/>
    </xf>
    <xf numFmtId="0" fontId="1" fillId="6" borderId="0" xfId="0" applyFont="1" applyFill="1" applyBorder="1" applyAlignment="1">
      <alignment horizontal="center" vertical="top"/>
    </xf>
    <xf numFmtId="0" fontId="1" fillId="2" borderId="0" xfId="0" applyFont="1" applyFill="1" applyBorder="1" applyAlignment="1">
      <alignment horizontal="center" vertical="top"/>
    </xf>
    <xf numFmtId="0" fontId="2" fillId="6" borderId="0" xfId="0" applyFont="1" applyFill="1" applyBorder="1" applyAlignment="1">
      <alignment horizontal="left" vertical="top"/>
    </xf>
    <xf numFmtId="0" fontId="16" fillId="6" borderId="0" xfId="2" applyFont="1" applyFill="1" applyBorder="1" applyAlignment="1">
      <alignment horizontal="left" vertical="top" wrapText="1"/>
    </xf>
  </cellXfs>
  <cellStyles count="3">
    <cellStyle name="Hyperlink" xfId="2" builtinId="8"/>
    <cellStyle name="Procent" xfId="1" builtinId="5"/>
    <cellStyle name="Standaard" xfId="0" builtinId="0"/>
  </cellStyles>
  <dxfs count="2">
    <dxf>
      <font>
        <b/>
        <i val="0"/>
      </font>
      <fill>
        <patternFill patternType="solid">
          <fgColor theme="5" tint="0.79998168889431442"/>
          <bgColor theme="5" tint="0.79998168889431442"/>
        </patternFill>
      </fill>
    </dxf>
    <dxf>
      <font>
        <b/>
        <i val="0"/>
      </font>
      <fill>
        <patternFill patternType="solid">
          <fgColor theme="5" tint="0.79998168889431442"/>
          <bgColor theme="5" tint="0.79998168889431442"/>
        </patternFill>
      </fill>
    </dxf>
  </dxfs>
  <tableStyles count="0" defaultTableStyle="TableStyleMedium2" defaultPivotStyle="PivotStyleLight16"/>
  <colors>
    <mruColors>
      <color rgb="FFD9EBF7"/>
      <color rgb="FFE1EDDA"/>
      <color rgb="FFFBEAD9"/>
      <color rgb="FFFEFBDD"/>
      <color rgb="FFE3DCE7"/>
      <color rgb="FFE8E0DF"/>
      <color rgb="FFEAF8F4"/>
      <color rgb="FFD6D7B2"/>
      <color rgb="FFEBEBD9"/>
      <color rgb="FF007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723900</xdr:colOff>
          <xdr:row>2</xdr:row>
          <xdr:rowOff>95250</xdr:rowOff>
        </xdr:from>
        <xdr:to>
          <xdr:col>6</xdr:col>
          <xdr:colOff>19050</xdr:colOff>
          <xdr:row>5</xdr:row>
          <xdr:rowOff>104775</xdr:rowOff>
        </xdr:to>
        <xdr:sp macro="" textlink="">
          <xdr:nvSpPr>
            <xdr:cNvPr id="2049" name="Object 1" descr="EU vlag"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xdr:col>
      <xdr:colOff>1333499</xdr:colOff>
      <xdr:row>0</xdr:row>
      <xdr:rowOff>0</xdr:rowOff>
    </xdr:from>
    <xdr:to>
      <xdr:col>5</xdr:col>
      <xdr:colOff>840211</xdr:colOff>
      <xdr:row>6</xdr:row>
      <xdr:rowOff>224508</xdr:rowOff>
    </xdr:to>
    <xdr:pic>
      <xdr:nvPicPr>
        <xdr:cNvPr id="4" name="Afbeelding 3">
          <a:extLst>
            <a:ext uri="{FF2B5EF4-FFF2-40B4-BE49-F238E27FC236}">
              <a16:creationId xmlns:a16="http://schemas.microsoft.com/office/drawing/2014/main" id="{00000000-0008-0000-0000-000004000000}"/>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4781"/>
        <a:stretch/>
      </xdr:blipFill>
      <xdr:spPr>
        <a:xfrm>
          <a:off x="1547812" y="0"/>
          <a:ext cx="5400305" cy="14094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2105025</xdr:colOff>
      <xdr:row>0</xdr:row>
      <xdr:rowOff>0</xdr:rowOff>
    </xdr:from>
    <xdr:to>
      <xdr:col>2</xdr:col>
      <xdr:colOff>2116455</xdr:colOff>
      <xdr:row>1</xdr:row>
      <xdr:rowOff>688687</xdr:rowOff>
    </xdr:to>
    <xdr:pic>
      <xdr:nvPicPr>
        <xdr:cNvPr id="2" name="Afbeelding 1" descr="Rijkslogo Rijksdienst voor Ondernemend Nederland">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2352" t="26937" b="13202"/>
        <a:stretch/>
      </xdr:blipFill>
      <xdr:spPr>
        <a:xfrm>
          <a:off x="2105025" y="0"/>
          <a:ext cx="2592705" cy="869662"/>
        </a:xfrm>
        <a:prstGeom prst="rect">
          <a:avLst/>
        </a:prstGeom>
      </xdr:spPr>
    </xdr:pic>
    <xdr:clientData/>
  </xdr:twoCellAnchor>
  <mc:AlternateContent xmlns:mc="http://schemas.openxmlformats.org/markup-compatibility/2006">
    <mc:Choice xmlns:a14="http://schemas.microsoft.com/office/drawing/2010/main" Requires="a14">
      <xdr:twoCellAnchor>
        <xdr:from>
          <xdr:col>14</xdr:col>
          <xdr:colOff>609600</xdr:colOff>
          <xdr:row>0</xdr:row>
          <xdr:rowOff>95250</xdr:rowOff>
        </xdr:from>
        <xdr:to>
          <xdr:col>14</xdr:col>
          <xdr:colOff>1323975</xdr:colOff>
          <xdr:row>1</xdr:row>
          <xdr:rowOff>342900</xdr:rowOff>
        </xdr:to>
        <xdr:sp macro="" textlink="">
          <xdr:nvSpPr>
            <xdr:cNvPr id="1025" name="Object 1" descr="EU vlag"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200025</xdr:colOff>
          <xdr:row>1</xdr:row>
          <xdr:rowOff>9525</xdr:rowOff>
        </xdr:from>
        <xdr:to>
          <xdr:col>18</xdr:col>
          <xdr:colOff>304800</xdr:colOff>
          <xdr:row>1</xdr:row>
          <xdr:rowOff>438150</xdr:rowOff>
        </xdr:to>
        <xdr:sp macro="" textlink="">
          <xdr:nvSpPr>
            <xdr:cNvPr id="1026" name="Object 2" descr="EU vlag"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561975</xdr:colOff>
          <xdr:row>1</xdr:row>
          <xdr:rowOff>238125</xdr:rowOff>
        </xdr:from>
        <xdr:to>
          <xdr:col>4</xdr:col>
          <xdr:colOff>1276350</xdr:colOff>
          <xdr:row>1</xdr:row>
          <xdr:rowOff>666750</xdr:rowOff>
        </xdr:to>
        <xdr:sp macro="" textlink="">
          <xdr:nvSpPr>
            <xdr:cNvPr id="1027" name="Object 3" descr="EU vlag"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oleObject" Target="../embeddings/oleObject4.bin"/><Relationship Id="rId5" Type="http://schemas.openxmlformats.org/officeDocument/2006/relationships/oleObject" Target="../embeddings/oleObject3.bin"/><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opendata.cbs.nl/statlin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786BC-00E6-480B-8779-C1787F1F21D3}">
  <dimension ref="A1:CI243"/>
  <sheetViews>
    <sheetView tabSelected="1" zoomScaleNormal="100" zoomScaleSheetLayoutView="148" workbookViewId="0">
      <selection activeCell="C10" sqref="C10"/>
    </sheetView>
  </sheetViews>
  <sheetFormatPr defaultColWidth="9.140625" defaultRowHeight="11.25" x14ac:dyDescent="0.25"/>
  <cols>
    <col min="1" max="1" width="3.28515625" style="38" customWidth="1"/>
    <col min="2" max="2" width="25.140625" style="2" customWidth="1"/>
    <col min="3" max="3" width="21.42578125" style="2" customWidth="1"/>
    <col min="4" max="7" width="20.85546875" style="2" customWidth="1"/>
    <col min="8" max="9" width="20.85546875" style="5" customWidth="1"/>
    <col min="10" max="12" width="20.85546875" style="26" customWidth="1"/>
    <col min="13" max="14" width="17.7109375" style="90" customWidth="1"/>
    <col min="15" max="79" width="9.140625" style="90"/>
    <col min="80" max="87" width="9.140625" style="26"/>
    <col min="88" max="16384" width="9.140625" style="2"/>
  </cols>
  <sheetData>
    <row r="1" spans="1:87" ht="12" customHeight="1" x14ac:dyDescent="0.15">
      <c r="A1" s="90"/>
      <c r="B1" s="43"/>
      <c r="C1" s="43"/>
      <c r="D1" s="43"/>
      <c r="E1" s="37"/>
      <c r="F1" s="37"/>
      <c r="G1" s="37"/>
      <c r="H1" s="37"/>
      <c r="I1" s="37"/>
      <c r="J1" s="126"/>
      <c r="K1" s="126"/>
      <c r="L1" s="126"/>
      <c r="M1" s="126"/>
      <c r="N1" s="126"/>
    </row>
    <row r="2" spans="1:87" s="1" customFormat="1" ht="12" customHeight="1" x14ac:dyDescent="0.15">
      <c r="A2" s="31"/>
      <c r="B2" s="44"/>
      <c r="C2" s="44"/>
      <c r="D2" s="43"/>
      <c r="E2" s="34"/>
      <c r="F2" s="34"/>
      <c r="G2" s="34"/>
      <c r="H2" s="34"/>
      <c r="I2" s="34"/>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7"/>
      <c r="CC2" s="7"/>
      <c r="CD2" s="7"/>
      <c r="CE2" s="7"/>
      <c r="CF2" s="7"/>
      <c r="CG2" s="7"/>
      <c r="CH2" s="7"/>
      <c r="CI2" s="7"/>
    </row>
    <row r="3" spans="1:87" ht="12" customHeight="1" x14ac:dyDescent="0.15">
      <c r="A3" s="90"/>
      <c r="B3" s="44"/>
      <c r="C3" s="26"/>
      <c r="D3" s="43"/>
      <c r="E3" s="36"/>
      <c r="F3" s="126"/>
      <c r="G3" s="126"/>
      <c r="H3" s="62"/>
      <c r="I3" s="45"/>
      <c r="J3" s="126"/>
      <c r="K3" s="126"/>
      <c r="L3" s="126"/>
      <c r="M3" s="126"/>
      <c r="N3" s="126"/>
    </row>
    <row r="4" spans="1:87" ht="12" customHeight="1" x14ac:dyDescent="0.15">
      <c r="A4" s="90"/>
      <c r="B4" s="44"/>
      <c r="C4" s="44"/>
      <c r="D4" s="43"/>
      <c r="E4" s="36"/>
      <c r="F4" s="36"/>
      <c r="G4" s="36"/>
      <c r="H4" s="36"/>
      <c r="I4" s="36"/>
      <c r="J4" s="126"/>
      <c r="K4" s="126"/>
      <c r="L4" s="126"/>
      <c r="M4" s="126"/>
      <c r="N4" s="126"/>
    </row>
    <row r="5" spans="1:87" ht="12" customHeight="1" x14ac:dyDescent="0.15">
      <c r="A5" s="90"/>
      <c r="B5" s="44"/>
      <c r="C5" s="44"/>
      <c r="D5" s="43"/>
      <c r="E5" s="36"/>
      <c r="F5" s="36"/>
      <c r="G5" s="62" t="s">
        <v>35</v>
      </c>
      <c r="H5" s="36"/>
      <c r="I5" s="36"/>
      <c r="J5" s="126"/>
      <c r="K5" s="126"/>
      <c r="L5" s="126"/>
      <c r="M5" s="126"/>
      <c r="N5" s="126"/>
    </row>
    <row r="6" spans="1:87" ht="33" customHeight="1" x14ac:dyDescent="0.25">
      <c r="A6" s="90"/>
      <c r="B6" s="34"/>
      <c r="C6" s="34"/>
      <c r="D6" s="34"/>
      <c r="E6" s="34"/>
      <c r="F6" s="34"/>
      <c r="G6" s="34"/>
      <c r="H6" s="34"/>
      <c r="I6" s="34"/>
      <c r="J6" s="126"/>
      <c r="K6" s="126"/>
      <c r="L6" s="126"/>
      <c r="M6" s="126"/>
      <c r="N6" s="126"/>
    </row>
    <row r="7" spans="1:87" s="154" customFormat="1" ht="27.75" customHeight="1" x14ac:dyDescent="0.25">
      <c r="A7" s="152"/>
      <c r="B7" s="232" t="s">
        <v>99</v>
      </c>
      <c r="C7" s="233"/>
      <c r="D7" s="233"/>
      <c r="E7" s="233"/>
      <c r="F7" s="234"/>
      <c r="G7" s="234"/>
      <c r="H7" s="234"/>
      <c r="I7" s="234"/>
      <c r="J7" s="163"/>
      <c r="K7" s="163"/>
      <c r="L7" s="163"/>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2"/>
      <c r="AM7" s="152"/>
      <c r="AN7" s="152"/>
      <c r="AO7" s="152"/>
      <c r="AP7" s="152"/>
      <c r="AQ7" s="152"/>
      <c r="AR7" s="152"/>
      <c r="AS7" s="152"/>
      <c r="AT7" s="152"/>
      <c r="AU7" s="152"/>
      <c r="AV7" s="152"/>
      <c r="AW7" s="152"/>
      <c r="AX7" s="152"/>
      <c r="AY7" s="152"/>
      <c r="AZ7" s="152"/>
      <c r="BA7" s="152"/>
      <c r="BB7" s="152"/>
      <c r="BC7" s="152"/>
      <c r="BD7" s="152"/>
      <c r="BE7" s="152"/>
      <c r="BF7" s="152"/>
      <c r="BG7" s="152"/>
      <c r="BH7" s="152"/>
      <c r="BI7" s="152"/>
      <c r="BJ7" s="152"/>
      <c r="BK7" s="152"/>
      <c r="BL7" s="152"/>
      <c r="BM7" s="152"/>
      <c r="BN7" s="152"/>
      <c r="BO7" s="152"/>
      <c r="BP7" s="152"/>
      <c r="BQ7" s="152"/>
      <c r="BR7" s="152"/>
      <c r="BS7" s="152"/>
      <c r="BT7" s="152"/>
      <c r="BU7" s="152"/>
      <c r="BV7" s="152"/>
      <c r="BW7" s="152"/>
      <c r="BX7" s="152"/>
      <c r="BY7" s="152"/>
      <c r="BZ7" s="152"/>
      <c r="CA7" s="152"/>
      <c r="CB7" s="153"/>
      <c r="CC7" s="153"/>
      <c r="CD7" s="153"/>
      <c r="CE7" s="153"/>
      <c r="CF7" s="153"/>
      <c r="CG7" s="153"/>
      <c r="CH7" s="153"/>
      <c r="CI7" s="153"/>
    </row>
    <row r="8" spans="1:87" ht="9" customHeight="1" x14ac:dyDescent="0.25">
      <c r="A8" s="126"/>
      <c r="B8" s="150"/>
      <c r="C8" s="150"/>
      <c r="D8" s="150"/>
      <c r="E8" s="150"/>
      <c r="F8" s="151"/>
      <c r="G8" s="151"/>
      <c r="H8" s="151"/>
      <c r="I8" s="151"/>
      <c r="J8" s="48"/>
      <c r="K8" s="48"/>
      <c r="L8" s="48"/>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row>
    <row r="9" spans="1:87" ht="17.100000000000001" customHeight="1" x14ac:dyDescent="0.25">
      <c r="A9" s="90"/>
      <c r="B9" s="160" t="s">
        <v>61</v>
      </c>
      <c r="C9" s="160"/>
      <c r="D9" s="160"/>
      <c r="E9" s="160"/>
      <c r="F9" s="126"/>
      <c r="G9" s="34"/>
      <c r="H9" s="34"/>
      <c r="I9" s="34"/>
      <c r="J9" s="126"/>
      <c r="K9" s="126"/>
      <c r="L9" s="126"/>
      <c r="M9" s="126"/>
      <c r="N9" s="126"/>
    </row>
    <row r="10" spans="1:87" s="159" customFormat="1" ht="17.100000000000001" customHeight="1" x14ac:dyDescent="0.25">
      <c r="A10" s="155"/>
      <c r="B10" s="156" t="s">
        <v>32</v>
      </c>
      <c r="C10" s="237"/>
      <c r="D10" s="238"/>
      <c r="E10" s="239"/>
      <c r="F10" s="155"/>
      <c r="G10" s="157"/>
      <c r="H10" s="157"/>
      <c r="I10" s="157"/>
      <c r="J10" s="157"/>
      <c r="K10" s="157"/>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55"/>
      <c r="AZ10" s="155"/>
      <c r="BA10" s="155"/>
      <c r="BB10" s="155"/>
      <c r="BC10" s="155"/>
      <c r="BD10" s="155"/>
      <c r="BE10" s="155"/>
      <c r="BF10" s="155"/>
      <c r="BG10" s="155"/>
      <c r="BH10" s="155"/>
      <c r="BI10" s="155"/>
      <c r="BJ10" s="155"/>
      <c r="BK10" s="155"/>
      <c r="BL10" s="155"/>
      <c r="BM10" s="155"/>
      <c r="BN10" s="155"/>
      <c r="BO10" s="155"/>
      <c r="BP10" s="155"/>
      <c r="BQ10" s="155"/>
      <c r="BR10" s="155"/>
      <c r="BS10" s="155"/>
      <c r="BT10" s="155"/>
      <c r="BU10" s="155"/>
      <c r="BV10" s="155"/>
      <c r="BW10" s="155"/>
      <c r="BX10" s="155"/>
      <c r="BY10" s="155"/>
      <c r="BZ10" s="155"/>
      <c r="CA10" s="155"/>
      <c r="CB10" s="158"/>
      <c r="CC10" s="158"/>
      <c r="CD10" s="158"/>
      <c r="CE10" s="158"/>
      <c r="CF10" s="158"/>
      <c r="CG10" s="158"/>
      <c r="CH10" s="158"/>
      <c r="CI10" s="158"/>
    </row>
    <row r="11" spans="1:87" s="159" customFormat="1" ht="17.100000000000001" customHeight="1" x14ac:dyDescent="0.25">
      <c r="A11" s="155"/>
      <c r="B11" s="156" t="s">
        <v>33</v>
      </c>
      <c r="C11" s="237"/>
      <c r="D11" s="238"/>
      <c r="E11" s="239"/>
      <c r="F11" s="155"/>
      <c r="G11" s="157"/>
      <c r="H11" s="157"/>
      <c r="I11" s="157"/>
      <c r="J11" s="157"/>
      <c r="K11" s="157"/>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8"/>
      <c r="CC11" s="158"/>
      <c r="CD11" s="158"/>
      <c r="CE11" s="158"/>
      <c r="CF11" s="158"/>
      <c r="CG11" s="158"/>
      <c r="CH11" s="158"/>
      <c r="CI11" s="158"/>
    </row>
    <row r="12" spans="1:87" s="159" customFormat="1" ht="17.100000000000001" customHeight="1" x14ac:dyDescent="0.25">
      <c r="A12" s="155"/>
      <c r="B12" s="156" t="s">
        <v>59</v>
      </c>
      <c r="C12" s="237"/>
      <c r="D12" s="238"/>
      <c r="E12" s="239"/>
      <c r="F12" s="155"/>
      <c r="G12" s="157"/>
      <c r="H12" s="157"/>
      <c r="I12" s="157"/>
      <c r="J12" s="157"/>
      <c r="K12" s="157"/>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155"/>
      <c r="BK12" s="155"/>
      <c r="BL12" s="155"/>
      <c r="BM12" s="155"/>
      <c r="BN12" s="155"/>
      <c r="BO12" s="155"/>
      <c r="BP12" s="155"/>
      <c r="BQ12" s="155"/>
      <c r="BR12" s="155"/>
      <c r="BS12" s="155"/>
      <c r="BT12" s="155"/>
      <c r="BU12" s="155"/>
      <c r="BV12" s="155"/>
      <c r="BW12" s="155"/>
      <c r="BX12" s="155"/>
      <c r="BY12" s="155"/>
      <c r="BZ12" s="155"/>
      <c r="CA12" s="155"/>
      <c r="CB12" s="158"/>
      <c r="CC12" s="158"/>
      <c r="CD12" s="158"/>
      <c r="CE12" s="158"/>
      <c r="CF12" s="158"/>
      <c r="CG12" s="158"/>
      <c r="CH12" s="158"/>
      <c r="CI12" s="158"/>
    </row>
    <row r="13" spans="1:87" ht="12" customHeight="1" x14ac:dyDescent="0.15">
      <c r="A13" s="90"/>
      <c r="B13" s="46"/>
      <c r="C13" s="46"/>
      <c r="D13" s="46"/>
      <c r="E13" s="46"/>
      <c r="F13" s="46"/>
      <c r="G13" s="46"/>
      <c r="H13" s="46"/>
      <c r="I13" s="46"/>
      <c r="J13" s="46"/>
      <c r="K13" s="46"/>
      <c r="L13" s="126"/>
      <c r="M13" s="126"/>
      <c r="N13" s="126"/>
    </row>
    <row r="14" spans="1:87" s="154" customFormat="1" ht="17.100000000000001" customHeight="1" x14ac:dyDescent="0.25">
      <c r="A14" s="152"/>
      <c r="B14" s="165" t="s">
        <v>60</v>
      </c>
      <c r="C14" s="161"/>
      <c r="D14" s="161"/>
      <c r="E14" s="161"/>
      <c r="F14" s="161"/>
      <c r="G14" s="161"/>
      <c r="H14" s="161"/>
      <c r="I14" s="161"/>
      <c r="J14" s="165" t="s">
        <v>70</v>
      </c>
      <c r="K14" s="162"/>
      <c r="L14" s="163"/>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152"/>
      <c r="AL14" s="152"/>
      <c r="AM14" s="152"/>
      <c r="AN14" s="152"/>
      <c r="AO14" s="152"/>
      <c r="AP14" s="152"/>
      <c r="AQ14" s="152"/>
      <c r="AR14" s="152"/>
      <c r="AS14" s="152"/>
      <c r="AT14" s="152"/>
      <c r="AU14" s="152"/>
      <c r="AV14" s="152"/>
      <c r="AW14" s="152"/>
      <c r="AX14" s="152"/>
      <c r="AY14" s="152"/>
      <c r="AZ14" s="152"/>
      <c r="BA14" s="152"/>
      <c r="BB14" s="152"/>
      <c r="BC14" s="152"/>
      <c r="BD14" s="152"/>
      <c r="BE14" s="152"/>
      <c r="BF14" s="152"/>
      <c r="BG14" s="152"/>
      <c r="BH14" s="152"/>
      <c r="BI14" s="152"/>
      <c r="BJ14" s="152"/>
      <c r="BK14" s="152"/>
      <c r="BL14" s="152"/>
      <c r="BM14" s="152"/>
      <c r="BN14" s="152"/>
      <c r="BO14" s="152"/>
      <c r="BP14" s="152"/>
      <c r="BQ14" s="152"/>
      <c r="BR14" s="152"/>
      <c r="BS14" s="152"/>
      <c r="BT14" s="152"/>
      <c r="BU14" s="152"/>
      <c r="BV14" s="152"/>
      <c r="BW14" s="152"/>
      <c r="BX14" s="152"/>
      <c r="BY14" s="152"/>
      <c r="BZ14" s="152"/>
      <c r="CA14" s="152"/>
      <c r="CB14" s="153"/>
      <c r="CC14" s="153"/>
      <c r="CD14" s="153"/>
      <c r="CE14" s="153"/>
      <c r="CF14" s="153"/>
      <c r="CG14" s="153"/>
      <c r="CH14" s="153"/>
      <c r="CI14" s="153"/>
    </row>
    <row r="15" spans="1:87" s="186" customFormat="1" ht="5.0999999999999996" customHeight="1" x14ac:dyDescent="0.25">
      <c r="A15" s="152"/>
      <c r="B15" s="185"/>
      <c r="C15" s="184"/>
      <c r="D15" s="184"/>
      <c r="E15" s="184"/>
      <c r="F15" s="184"/>
      <c r="G15" s="184"/>
      <c r="H15" s="184"/>
      <c r="I15" s="184"/>
      <c r="J15" s="185"/>
      <c r="K15" s="167"/>
      <c r="L15" s="152"/>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52"/>
      <c r="AV15" s="152"/>
      <c r="AW15" s="152"/>
      <c r="AX15" s="152"/>
      <c r="AY15" s="152"/>
      <c r="AZ15" s="152"/>
      <c r="BA15" s="152"/>
      <c r="BB15" s="152"/>
      <c r="BC15" s="152"/>
      <c r="BD15" s="152"/>
      <c r="BE15" s="152"/>
      <c r="BF15" s="152"/>
      <c r="BG15" s="152"/>
      <c r="BH15" s="152"/>
      <c r="BI15" s="152"/>
      <c r="BJ15" s="152"/>
      <c r="BK15" s="152"/>
      <c r="BL15" s="152"/>
      <c r="BM15" s="152"/>
      <c r="BN15" s="152"/>
      <c r="BO15" s="152"/>
      <c r="BP15" s="152"/>
      <c r="BQ15" s="152"/>
      <c r="BR15" s="152"/>
      <c r="BS15" s="152"/>
      <c r="BT15" s="152"/>
      <c r="BU15" s="152"/>
      <c r="BV15" s="152"/>
      <c r="BW15" s="152"/>
      <c r="BX15" s="152"/>
      <c r="BY15" s="152"/>
      <c r="BZ15" s="152"/>
      <c r="CA15" s="152"/>
      <c r="CB15" s="152"/>
      <c r="CC15" s="152"/>
      <c r="CD15" s="152"/>
      <c r="CE15" s="152"/>
      <c r="CF15" s="152"/>
      <c r="CG15" s="152"/>
      <c r="CH15" s="152"/>
      <c r="CI15" s="152"/>
    </row>
    <row r="16" spans="1:87" ht="17.100000000000001" customHeight="1" x14ac:dyDescent="0.25">
      <c r="A16" s="90"/>
      <c r="B16" s="188" t="s">
        <v>133</v>
      </c>
      <c r="C16" s="181"/>
      <c r="D16" s="181"/>
      <c r="E16" s="181"/>
      <c r="F16" s="181"/>
      <c r="G16" s="261"/>
      <c r="H16" s="126"/>
      <c r="I16" s="47"/>
      <c r="J16" s="164" t="s">
        <v>101</v>
      </c>
      <c r="K16" s="121"/>
      <c r="L16" s="121"/>
      <c r="M16" s="126"/>
      <c r="N16" s="126"/>
    </row>
    <row r="17" spans="1:87" ht="17.100000000000001" customHeight="1" x14ac:dyDescent="0.25">
      <c r="A17" s="126"/>
      <c r="B17" s="203" t="s">
        <v>134</v>
      </c>
      <c r="C17" s="173"/>
      <c r="D17" s="173"/>
      <c r="E17" s="173"/>
      <c r="F17" s="173"/>
      <c r="G17" s="262"/>
      <c r="H17" s="126"/>
      <c r="I17" s="242"/>
      <c r="J17" s="164" t="s">
        <v>62</v>
      </c>
      <c r="K17" s="121"/>
      <c r="L17" s="121"/>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c r="AP17" s="126"/>
      <c r="AQ17" s="126"/>
      <c r="AR17" s="126"/>
      <c r="AS17" s="126"/>
      <c r="AT17" s="126"/>
      <c r="AU17" s="126"/>
      <c r="AV17" s="126"/>
      <c r="AW17" s="126"/>
      <c r="AX17" s="126"/>
      <c r="AY17" s="126"/>
      <c r="AZ17" s="126"/>
      <c r="BA17" s="126"/>
      <c r="BB17" s="126"/>
      <c r="BC17" s="126"/>
      <c r="BD17" s="126"/>
      <c r="BE17" s="126"/>
      <c r="BF17" s="126"/>
      <c r="BG17" s="126"/>
      <c r="BH17" s="126"/>
      <c r="BI17" s="126"/>
      <c r="BJ17" s="126"/>
      <c r="BK17" s="126"/>
      <c r="BL17" s="126"/>
      <c r="BM17" s="126"/>
      <c r="BN17" s="126"/>
      <c r="BO17" s="126"/>
      <c r="BP17" s="126"/>
      <c r="BQ17" s="126"/>
      <c r="BR17" s="126"/>
      <c r="BS17" s="126"/>
      <c r="BT17" s="126"/>
      <c r="BU17" s="126"/>
      <c r="BV17" s="126"/>
      <c r="BW17" s="126"/>
      <c r="BX17" s="126"/>
      <c r="BY17" s="126"/>
      <c r="BZ17" s="126"/>
      <c r="CA17" s="126"/>
    </row>
    <row r="18" spans="1:87" ht="16.5" customHeight="1" x14ac:dyDescent="0.25">
      <c r="A18" s="90"/>
      <c r="B18" s="263"/>
      <c r="C18" s="182"/>
      <c r="D18" s="182"/>
      <c r="E18" s="264"/>
      <c r="F18" s="182"/>
      <c r="G18" s="265"/>
      <c r="H18" s="126"/>
      <c r="I18" s="241"/>
      <c r="J18" s="164" t="s">
        <v>125</v>
      </c>
      <c r="K18" s="70"/>
      <c r="L18" s="70"/>
      <c r="M18" s="126"/>
      <c r="N18" s="126"/>
      <c r="O18" s="48"/>
      <c r="P18" s="48"/>
      <c r="Q18" s="48"/>
    </row>
    <row r="19" spans="1:87" ht="5.0999999999999996" customHeight="1" x14ac:dyDescent="0.25">
      <c r="A19" s="126"/>
      <c r="B19" s="187"/>
      <c r="C19" s="126"/>
      <c r="D19" s="126"/>
      <c r="E19" s="126"/>
      <c r="F19" s="126"/>
      <c r="G19" s="126"/>
      <c r="H19" s="126"/>
      <c r="I19" s="126"/>
      <c r="J19" s="121"/>
      <c r="K19" s="70"/>
      <c r="L19" s="70"/>
      <c r="M19" s="126"/>
      <c r="N19" s="126"/>
      <c r="O19" s="48"/>
      <c r="P19" s="48"/>
      <c r="Q19" s="48"/>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126"/>
      <c r="BB19" s="126"/>
      <c r="BC19" s="126"/>
      <c r="BD19" s="126"/>
      <c r="BE19" s="126"/>
      <c r="BF19" s="126"/>
      <c r="BG19" s="126"/>
      <c r="BH19" s="126"/>
      <c r="BI19" s="126"/>
      <c r="BJ19" s="126"/>
      <c r="BK19" s="126"/>
      <c r="BL19" s="126"/>
      <c r="BM19" s="126"/>
      <c r="BN19" s="126"/>
      <c r="BO19" s="126"/>
      <c r="BP19" s="126"/>
      <c r="BQ19" s="126"/>
      <c r="BR19" s="126"/>
      <c r="BS19" s="126"/>
      <c r="BT19" s="126"/>
      <c r="BU19" s="126"/>
      <c r="BV19" s="126"/>
      <c r="BW19" s="126"/>
      <c r="BX19" s="126"/>
      <c r="BY19" s="126"/>
      <c r="BZ19" s="126"/>
      <c r="CA19" s="126"/>
    </row>
    <row r="20" spans="1:87" ht="16.5" customHeight="1" x14ac:dyDescent="0.25">
      <c r="A20" s="126"/>
      <c r="B20" s="190" t="s">
        <v>117</v>
      </c>
      <c r="C20" s="168"/>
      <c r="D20" s="168"/>
      <c r="E20" s="168"/>
      <c r="F20" s="168"/>
      <c r="G20" s="168"/>
      <c r="H20" s="168"/>
      <c r="I20" s="168"/>
      <c r="J20" s="169"/>
      <c r="K20" s="170"/>
      <c r="L20" s="171"/>
      <c r="M20" s="126"/>
      <c r="N20" s="126"/>
      <c r="O20" s="48"/>
      <c r="P20" s="48"/>
      <c r="Q20" s="48"/>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c r="BO20" s="126"/>
      <c r="BP20" s="126"/>
      <c r="BQ20" s="126"/>
      <c r="BR20" s="126"/>
      <c r="BS20" s="126"/>
      <c r="BT20" s="126"/>
      <c r="BU20" s="126"/>
      <c r="BV20" s="126"/>
      <c r="BW20" s="126"/>
      <c r="BX20" s="126"/>
      <c r="BY20" s="126"/>
      <c r="BZ20" s="126"/>
      <c r="CA20" s="126"/>
    </row>
    <row r="21" spans="1:87" ht="16.5" customHeight="1" x14ac:dyDescent="0.25">
      <c r="A21" s="126"/>
      <c r="B21" s="191" t="s">
        <v>129</v>
      </c>
      <c r="C21" s="172"/>
      <c r="D21" s="173"/>
      <c r="E21" s="173"/>
      <c r="F21" s="173"/>
      <c r="G21" s="173"/>
      <c r="H21" s="173"/>
      <c r="I21" s="173"/>
      <c r="J21" s="174"/>
      <c r="K21" s="175"/>
      <c r="L21" s="176"/>
      <c r="M21" s="126"/>
      <c r="N21" s="126"/>
      <c r="O21" s="48"/>
      <c r="P21" s="48"/>
      <c r="Q21" s="48"/>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6"/>
      <c r="BB21" s="126"/>
      <c r="BC21" s="126"/>
      <c r="BD21" s="126"/>
      <c r="BE21" s="126"/>
      <c r="BF21" s="126"/>
      <c r="BG21" s="126"/>
      <c r="BH21" s="126"/>
      <c r="BI21" s="126"/>
      <c r="BJ21" s="126"/>
      <c r="BK21" s="126"/>
      <c r="BL21" s="126"/>
      <c r="BM21" s="126"/>
      <c r="BN21" s="126"/>
      <c r="BO21" s="126"/>
      <c r="BP21" s="126"/>
      <c r="BQ21" s="126"/>
      <c r="BR21" s="126"/>
      <c r="BS21" s="126"/>
      <c r="BT21" s="126"/>
      <c r="BU21" s="126"/>
      <c r="BV21" s="126"/>
      <c r="BW21" s="126"/>
      <c r="BX21" s="126"/>
      <c r="BY21" s="126"/>
      <c r="BZ21" s="126"/>
      <c r="CA21" s="126"/>
    </row>
    <row r="22" spans="1:87" ht="16.5" customHeight="1" x14ac:dyDescent="0.25">
      <c r="A22" s="126"/>
      <c r="B22" s="191" t="s">
        <v>128</v>
      </c>
      <c r="C22" s="173"/>
      <c r="D22" s="173"/>
      <c r="E22" s="173"/>
      <c r="F22" s="173"/>
      <c r="G22" s="173"/>
      <c r="H22" s="173"/>
      <c r="I22" s="173"/>
      <c r="J22" s="174"/>
      <c r="K22" s="175"/>
      <c r="L22" s="176"/>
      <c r="M22" s="126"/>
      <c r="N22" s="126"/>
      <c r="O22" s="48"/>
      <c r="P22" s="48"/>
      <c r="Q22" s="48"/>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6"/>
      <c r="BA22" s="126"/>
      <c r="BB22" s="126"/>
      <c r="BC22" s="126"/>
      <c r="BD22" s="126"/>
      <c r="BE22" s="126"/>
      <c r="BF22" s="126"/>
      <c r="BG22" s="126"/>
      <c r="BH22" s="126"/>
      <c r="BI22" s="126"/>
      <c r="BJ22" s="126"/>
      <c r="BK22" s="126"/>
      <c r="BL22" s="126"/>
      <c r="BM22" s="126"/>
      <c r="BN22" s="126"/>
      <c r="BO22" s="126"/>
      <c r="BP22" s="126"/>
      <c r="BQ22" s="126"/>
      <c r="BR22" s="126"/>
      <c r="BS22" s="126"/>
      <c r="BT22" s="126"/>
      <c r="BU22" s="126"/>
      <c r="BV22" s="126"/>
      <c r="BW22" s="126"/>
      <c r="BX22" s="126"/>
      <c r="BY22" s="126"/>
      <c r="BZ22" s="126"/>
      <c r="CA22" s="126"/>
    </row>
    <row r="23" spans="1:87" ht="16.5" customHeight="1" x14ac:dyDescent="0.25">
      <c r="A23" s="126"/>
      <c r="B23" s="198" t="s">
        <v>135</v>
      </c>
      <c r="C23" s="173"/>
      <c r="D23" s="173"/>
      <c r="E23" s="173"/>
      <c r="F23" s="173"/>
      <c r="G23" s="173"/>
      <c r="H23" s="173"/>
      <c r="I23" s="173"/>
      <c r="J23" s="174"/>
      <c r="K23" s="175"/>
      <c r="L23" s="176"/>
      <c r="M23" s="126"/>
      <c r="N23" s="126"/>
      <c r="O23" s="48"/>
      <c r="P23" s="48"/>
      <c r="Q23" s="48"/>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6"/>
      <c r="AY23" s="126"/>
      <c r="AZ23" s="126"/>
      <c r="BA23" s="126"/>
      <c r="BB23" s="126"/>
      <c r="BC23" s="126"/>
      <c r="BD23" s="126"/>
      <c r="BE23" s="126"/>
      <c r="BF23" s="126"/>
      <c r="BG23" s="126"/>
      <c r="BH23" s="126"/>
      <c r="BI23" s="126"/>
      <c r="BJ23" s="126"/>
      <c r="BK23" s="126"/>
      <c r="BL23" s="126"/>
      <c r="BM23" s="126"/>
      <c r="BN23" s="126"/>
      <c r="BO23" s="126"/>
      <c r="BP23" s="126"/>
      <c r="BQ23" s="126"/>
      <c r="BR23" s="126"/>
      <c r="BS23" s="126"/>
      <c r="BT23" s="126"/>
      <c r="BU23" s="126"/>
      <c r="BV23" s="126"/>
      <c r="BW23" s="126"/>
      <c r="BX23" s="126"/>
      <c r="BY23" s="126"/>
      <c r="BZ23" s="126"/>
      <c r="CA23" s="126"/>
    </row>
    <row r="24" spans="1:87" ht="16.5" customHeight="1" x14ac:dyDescent="0.25">
      <c r="A24" s="126"/>
      <c r="B24" s="191" t="s">
        <v>118</v>
      </c>
      <c r="C24" s="173"/>
      <c r="D24" s="173"/>
      <c r="E24" s="173"/>
      <c r="F24" s="173"/>
      <c r="G24" s="173"/>
      <c r="H24" s="173"/>
      <c r="I24" s="173"/>
      <c r="J24" s="174"/>
      <c r="K24" s="175"/>
      <c r="L24" s="176"/>
      <c r="M24" s="126"/>
      <c r="N24" s="126"/>
      <c r="O24" s="48"/>
      <c r="P24" s="48"/>
      <c r="Q24" s="48"/>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26"/>
      <c r="AU24" s="126"/>
      <c r="AV24" s="126"/>
      <c r="AW24" s="126"/>
      <c r="AX24" s="126"/>
      <c r="AY24" s="126"/>
      <c r="AZ24" s="126"/>
      <c r="BA24" s="126"/>
      <c r="BB24" s="126"/>
      <c r="BC24" s="126"/>
      <c r="BD24" s="126"/>
      <c r="BE24" s="126"/>
      <c r="BF24" s="126"/>
      <c r="BG24" s="126"/>
      <c r="BH24" s="126"/>
      <c r="BI24" s="126"/>
      <c r="BJ24" s="126"/>
      <c r="BK24" s="126"/>
      <c r="BL24" s="126"/>
      <c r="BM24" s="126"/>
      <c r="BN24" s="126"/>
      <c r="BO24" s="126"/>
      <c r="BP24" s="126"/>
      <c r="BQ24" s="126"/>
      <c r="BR24" s="126"/>
      <c r="BS24" s="126"/>
      <c r="BT24" s="126"/>
      <c r="BU24" s="126"/>
      <c r="BV24" s="126"/>
      <c r="BW24" s="126"/>
      <c r="BX24" s="126"/>
      <c r="BY24" s="126"/>
      <c r="BZ24" s="126"/>
      <c r="CA24" s="126"/>
    </row>
    <row r="25" spans="1:87" ht="16.5" customHeight="1" x14ac:dyDescent="0.25">
      <c r="A25" s="126"/>
      <c r="B25" s="191" t="s">
        <v>127</v>
      </c>
      <c r="C25" s="173"/>
      <c r="D25" s="173"/>
      <c r="E25" s="173"/>
      <c r="F25" s="173"/>
      <c r="G25" s="173"/>
      <c r="H25" s="173"/>
      <c r="I25" s="173"/>
      <c r="J25" s="174"/>
      <c r="K25" s="175"/>
      <c r="L25" s="176"/>
      <c r="M25" s="126"/>
      <c r="N25" s="126"/>
      <c r="O25" s="48"/>
      <c r="P25" s="48"/>
      <c r="Q25" s="48"/>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126"/>
      <c r="BQ25" s="126"/>
      <c r="BR25" s="126"/>
      <c r="BS25" s="126"/>
      <c r="BT25" s="126"/>
      <c r="BU25" s="126"/>
      <c r="BV25" s="126"/>
      <c r="BW25" s="126"/>
      <c r="BX25" s="126"/>
      <c r="BY25" s="126"/>
      <c r="BZ25" s="126"/>
      <c r="CA25" s="126"/>
    </row>
    <row r="26" spans="1:87" ht="9.9499999999999993" customHeight="1" x14ac:dyDescent="0.25">
      <c r="A26" s="126"/>
      <c r="B26" s="192"/>
      <c r="C26" s="173"/>
      <c r="D26" s="173"/>
      <c r="E26" s="173"/>
      <c r="F26" s="173"/>
      <c r="G26" s="173"/>
      <c r="H26" s="173"/>
      <c r="I26" s="173"/>
      <c r="J26" s="174"/>
      <c r="K26" s="175"/>
      <c r="L26" s="176"/>
      <c r="M26" s="126"/>
      <c r="N26" s="126"/>
      <c r="O26" s="48"/>
      <c r="P26" s="48"/>
      <c r="Q26" s="48"/>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c r="BJ26" s="126"/>
      <c r="BK26" s="126"/>
      <c r="BL26" s="126"/>
      <c r="BM26" s="126"/>
      <c r="BN26" s="126"/>
      <c r="BO26" s="126"/>
      <c r="BP26" s="126"/>
      <c r="BQ26" s="126"/>
      <c r="BR26" s="126"/>
      <c r="BS26" s="126"/>
      <c r="BT26" s="126"/>
      <c r="BU26" s="126"/>
      <c r="BV26" s="126"/>
      <c r="BW26" s="126"/>
      <c r="BX26" s="126"/>
      <c r="BY26" s="126"/>
      <c r="BZ26" s="126"/>
      <c r="CA26" s="126"/>
    </row>
    <row r="27" spans="1:87" ht="17.100000000000001" customHeight="1" x14ac:dyDescent="0.25">
      <c r="A27" s="126"/>
      <c r="B27" s="193" t="s">
        <v>138</v>
      </c>
      <c r="C27" s="173"/>
      <c r="D27" s="173"/>
      <c r="E27" s="173"/>
      <c r="F27" s="173"/>
      <c r="G27" s="173"/>
      <c r="H27" s="173"/>
      <c r="I27" s="173"/>
      <c r="J27" s="174"/>
      <c r="K27" s="175"/>
      <c r="L27" s="176"/>
      <c r="M27" s="126"/>
      <c r="N27" s="126"/>
      <c r="O27" s="48"/>
      <c r="P27" s="48"/>
      <c r="Q27" s="48"/>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126"/>
      <c r="BE27" s="126"/>
      <c r="BF27" s="126"/>
      <c r="BG27" s="126"/>
      <c r="BH27" s="126"/>
      <c r="BI27" s="126"/>
      <c r="BJ27" s="126"/>
      <c r="BK27" s="126"/>
      <c r="BL27" s="126"/>
      <c r="BM27" s="126"/>
      <c r="BN27" s="126"/>
      <c r="BO27" s="126"/>
      <c r="BP27" s="126"/>
      <c r="BQ27" s="126"/>
      <c r="BR27" s="126"/>
      <c r="BS27" s="126"/>
      <c r="BT27" s="126"/>
      <c r="BU27" s="126"/>
      <c r="BV27" s="126"/>
      <c r="BW27" s="126"/>
      <c r="BX27" s="126"/>
      <c r="BY27" s="126"/>
      <c r="BZ27" s="126"/>
      <c r="CA27" s="126"/>
    </row>
    <row r="28" spans="1:87" ht="8.25" customHeight="1" x14ac:dyDescent="0.25">
      <c r="A28" s="126"/>
      <c r="B28" s="194"/>
      <c r="C28" s="177"/>
      <c r="D28" s="177"/>
      <c r="E28" s="177"/>
      <c r="F28" s="177"/>
      <c r="G28" s="177"/>
      <c r="H28" s="177"/>
      <c r="I28" s="177"/>
      <c r="J28" s="178"/>
      <c r="K28" s="179"/>
      <c r="L28" s="180"/>
      <c r="M28" s="126"/>
      <c r="N28" s="126"/>
      <c r="O28" s="48"/>
      <c r="P28" s="48"/>
      <c r="Q28" s="48"/>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26"/>
      <c r="BK28" s="126"/>
      <c r="BL28" s="126"/>
      <c r="BM28" s="126"/>
      <c r="BN28" s="126"/>
      <c r="BO28" s="126"/>
      <c r="BP28" s="126"/>
      <c r="BQ28" s="126"/>
      <c r="BR28" s="126"/>
      <c r="BS28" s="126"/>
      <c r="BT28" s="126"/>
      <c r="BU28" s="126"/>
      <c r="BV28" s="126"/>
      <c r="BW28" s="126"/>
      <c r="BX28" s="126"/>
      <c r="BY28" s="126"/>
      <c r="BZ28" s="126"/>
      <c r="CA28" s="126"/>
    </row>
    <row r="29" spans="1:87" s="13" customFormat="1" ht="12" customHeight="1" x14ac:dyDescent="0.25">
      <c r="A29" s="90"/>
      <c r="B29" s="187"/>
      <c r="C29" s="126"/>
      <c r="D29" s="126"/>
      <c r="E29" s="126"/>
      <c r="F29" s="126"/>
      <c r="G29" s="126"/>
      <c r="H29" s="126"/>
      <c r="I29" s="126"/>
      <c r="J29" s="126"/>
      <c r="K29" s="126"/>
      <c r="L29" s="126"/>
      <c r="M29" s="126"/>
      <c r="N29" s="126"/>
      <c r="O29" s="48"/>
      <c r="P29" s="48"/>
      <c r="Q29" s="48"/>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90"/>
      <c r="BT29" s="90"/>
      <c r="BU29" s="90"/>
      <c r="BV29" s="90"/>
      <c r="BW29" s="90"/>
      <c r="BX29" s="90"/>
      <c r="BY29" s="90"/>
      <c r="BZ29" s="90"/>
      <c r="CA29" s="90"/>
      <c r="CB29" s="26"/>
      <c r="CC29" s="26"/>
      <c r="CD29" s="26"/>
      <c r="CE29" s="26"/>
      <c r="CF29" s="26"/>
      <c r="CG29" s="26"/>
      <c r="CH29" s="26"/>
      <c r="CI29" s="26"/>
    </row>
    <row r="30" spans="1:87" s="13" customFormat="1" ht="15" customHeight="1" x14ac:dyDescent="0.25">
      <c r="A30" s="90"/>
      <c r="B30" s="195" t="s">
        <v>85</v>
      </c>
      <c r="C30" s="166"/>
      <c r="D30" s="166"/>
      <c r="E30" s="166"/>
      <c r="F30" s="166"/>
      <c r="G30" s="166"/>
      <c r="H30" s="166"/>
      <c r="I30" s="166"/>
      <c r="J30" s="166"/>
      <c r="K30" s="166"/>
      <c r="L30" s="166"/>
      <c r="M30" s="126"/>
      <c r="N30" s="126"/>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0"/>
      <c r="BM30" s="90"/>
      <c r="BN30" s="90"/>
      <c r="BO30" s="90"/>
      <c r="BP30" s="90"/>
      <c r="BQ30" s="90"/>
      <c r="BR30" s="90"/>
      <c r="BS30" s="90"/>
      <c r="BT30" s="90"/>
      <c r="BU30" s="90"/>
      <c r="BV30" s="90"/>
      <c r="BW30" s="90"/>
      <c r="BX30" s="90"/>
      <c r="BY30" s="90"/>
      <c r="BZ30" s="90"/>
      <c r="CA30" s="90"/>
      <c r="CB30" s="26"/>
      <c r="CC30" s="26"/>
      <c r="CD30" s="26"/>
      <c r="CE30" s="26"/>
      <c r="CF30" s="26"/>
      <c r="CG30" s="26"/>
      <c r="CH30" s="26"/>
      <c r="CI30" s="26"/>
    </row>
    <row r="31" spans="1:87" s="126" customFormat="1" ht="5.0999999999999996" customHeight="1" x14ac:dyDescent="0.25">
      <c r="B31" s="183"/>
      <c r="C31" s="183"/>
      <c r="D31" s="183"/>
      <c r="E31" s="183"/>
      <c r="F31" s="183"/>
      <c r="G31" s="183"/>
      <c r="H31" s="183"/>
      <c r="I31" s="183"/>
      <c r="J31" s="183"/>
      <c r="K31" s="183"/>
      <c r="L31" s="183"/>
    </row>
    <row r="32" spans="1:87" s="126" customFormat="1" ht="17.100000000000001" customHeight="1" x14ac:dyDescent="0.25">
      <c r="B32" s="188" t="s">
        <v>119</v>
      </c>
      <c r="C32" s="201"/>
      <c r="D32" s="201"/>
      <c r="E32" s="201"/>
      <c r="F32" s="201"/>
      <c r="G32" s="201"/>
      <c r="H32" s="201"/>
      <c r="I32" s="201"/>
      <c r="J32" s="201"/>
      <c r="K32" s="201"/>
      <c r="L32" s="202"/>
    </row>
    <row r="33" spans="1:87" s="126" customFormat="1" ht="17.100000000000001" customHeight="1" x14ac:dyDescent="0.25">
      <c r="B33" s="203" t="s">
        <v>121</v>
      </c>
      <c r="C33" s="200"/>
      <c r="D33" s="200"/>
      <c r="E33" s="200"/>
      <c r="F33" s="200"/>
      <c r="G33" s="200"/>
      <c r="H33" s="200"/>
      <c r="I33" s="200"/>
      <c r="J33" s="200"/>
      <c r="K33" s="200"/>
      <c r="L33" s="204"/>
    </row>
    <row r="34" spans="1:87" s="126" customFormat="1" ht="17.100000000000001" customHeight="1" x14ac:dyDescent="0.25">
      <c r="B34" s="203" t="s">
        <v>120</v>
      </c>
      <c r="C34" s="200"/>
      <c r="D34" s="200"/>
      <c r="E34" s="200"/>
      <c r="F34" s="200"/>
      <c r="G34" s="200"/>
      <c r="H34" s="200"/>
      <c r="I34" s="200"/>
      <c r="J34" s="200"/>
      <c r="K34" s="200"/>
      <c r="L34" s="204"/>
    </row>
    <row r="35" spans="1:87" s="126" customFormat="1" ht="10.5" customHeight="1" x14ac:dyDescent="0.25">
      <c r="B35" s="203"/>
      <c r="C35" s="200"/>
      <c r="D35" s="200"/>
      <c r="E35" s="200"/>
      <c r="F35" s="200"/>
      <c r="G35" s="200"/>
      <c r="H35" s="200"/>
      <c r="I35" s="200"/>
      <c r="J35" s="200"/>
      <c r="K35" s="200"/>
      <c r="L35" s="204"/>
    </row>
    <row r="36" spans="1:87" s="126" customFormat="1" ht="17.100000000000001" customHeight="1" x14ac:dyDescent="0.25">
      <c r="B36" s="205" t="s">
        <v>136</v>
      </c>
      <c r="C36" s="200"/>
      <c r="D36" s="200"/>
      <c r="E36" s="200"/>
      <c r="F36" s="200"/>
      <c r="G36" s="200"/>
      <c r="H36" s="200"/>
      <c r="I36" s="200"/>
      <c r="J36" s="200"/>
      <c r="K36" s="200"/>
      <c r="L36" s="204"/>
    </row>
    <row r="37" spans="1:87" s="126" customFormat="1" ht="17.100000000000001" customHeight="1" x14ac:dyDescent="0.25">
      <c r="B37" s="189" t="s">
        <v>137</v>
      </c>
      <c r="C37" s="206"/>
      <c r="D37" s="206"/>
      <c r="E37" s="206"/>
      <c r="F37" s="206"/>
      <c r="G37" s="206"/>
      <c r="H37" s="206"/>
      <c r="I37" s="206"/>
      <c r="J37" s="206"/>
      <c r="K37" s="206"/>
      <c r="L37" s="207"/>
    </row>
    <row r="38" spans="1:87" s="126" customFormat="1" ht="17.100000000000001" customHeight="1" x14ac:dyDescent="0.25">
      <c r="B38" s="164"/>
      <c r="C38" s="183"/>
      <c r="D38" s="183"/>
      <c r="E38" s="183"/>
      <c r="F38" s="183"/>
      <c r="G38" s="183"/>
      <c r="H38" s="183"/>
      <c r="I38" s="183"/>
      <c r="J38" s="183"/>
      <c r="K38" s="183"/>
      <c r="L38" s="183"/>
    </row>
    <row r="39" spans="1:87" s="26" customFormat="1" ht="24" customHeight="1" x14ac:dyDescent="0.25">
      <c r="A39" s="90"/>
      <c r="B39" s="199"/>
      <c r="C39" s="35" t="s">
        <v>26</v>
      </c>
      <c r="D39" s="35" t="s">
        <v>77</v>
      </c>
      <c r="E39" s="35" t="s">
        <v>50</v>
      </c>
      <c r="F39" s="35" t="s">
        <v>49</v>
      </c>
      <c r="G39" s="35" t="s">
        <v>48</v>
      </c>
      <c r="H39" s="35" t="s">
        <v>81</v>
      </c>
      <c r="I39" s="35" t="s">
        <v>105</v>
      </c>
      <c r="J39" s="35" t="s">
        <v>106</v>
      </c>
      <c r="K39" s="35" t="s">
        <v>107</v>
      </c>
      <c r="L39" s="35" t="s">
        <v>108</v>
      </c>
      <c r="M39" s="126"/>
      <c r="N39" s="126"/>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0"/>
      <c r="BQ39" s="90"/>
      <c r="BR39" s="90"/>
      <c r="BS39" s="90"/>
      <c r="BT39" s="90"/>
      <c r="BU39" s="90"/>
      <c r="BV39" s="90"/>
      <c r="BW39" s="90"/>
      <c r="BX39" s="90"/>
      <c r="BY39" s="90"/>
      <c r="BZ39" s="90"/>
      <c r="CA39" s="90"/>
    </row>
    <row r="40" spans="1:87" s="26" customFormat="1" ht="36" customHeight="1" x14ac:dyDescent="0.25">
      <c r="A40" s="90"/>
      <c r="B40" s="128" t="s">
        <v>103</v>
      </c>
      <c r="C40" s="208"/>
      <c r="D40" s="209"/>
      <c r="E40" s="240"/>
      <c r="F40" s="240"/>
      <c r="G40" s="240"/>
      <c r="H40" s="60"/>
      <c r="I40" s="117"/>
      <c r="J40" s="117"/>
      <c r="K40" s="117"/>
      <c r="L40" s="117"/>
      <c r="M40" s="126"/>
      <c r="N40" s="126"/>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0"/>
      <c r="BQ40" s="90"/>
      <c r="BR40" s="90"/>
      <c r="BS40" s="90"/>
      <c r="BT40" s="90"/>
      <c r="BU40" s="90"/>
      <c r="BV40" s="90"/>
      <c r="BW40" s="90"/>
      <c r="BX40" s="90"/>
      <c r="BY40" s="90"/>
      <c r="BZ40" s="90"/>
      <c r="CA40" s="90"/>
    </row>
    <row r="41" spans="1:87" s="26" customFormat="1" ht="24" customHeight="1" x14ac:dyDescent="0.25">
      <c r="A41" s="90"/>
      <c r="B41" s="57" t="s">
        <v>82</v>
      </c>
      <c r="C41" s="104">
        <v>126.09</v>
      </c>
      <c r="D41" s="105"/>
      <c r="E41" s="106">
        <f>C41+E40</f>
        <v>126.09</v>
      </c>
      <c r="F41" s="106">
        <f>C41+F40</f>
        <v>126.09</v>
      </c>
      <c r="G41" s="106">
        <f>C41+G40</f>
        <v>126.09</v>
      </c>
      <c r="H41" s="126"/>
      <c r="I41" s="58"/>
      <c r="J41" s="31"/>
      <c r="K41" s="31"/>
      <c r="L41" s="31"/>
      <c r="M41" s="126"/>
      <c r="N41" s="126"/>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0"/>
      <c r="BR41" s="90"/>
      <c r="BS41" s="90"/>
      <c r="BT41" s="90"/>
      <c r="BU41" s="90"/>
      <c r="BV41" s="90"/>
      <c r="BW41" s="90"/>
      <c r="BX41" s="90"/>
      <c r="BY41" s="90"/>
      <c r="BZ41" s="90"/>
      <c r="CA41" s="90"/>
    </row>
    <row r="42" spans="1:87" s="26" customFormat="1" ht="24" customHeight="1" x14ac:dyDescent="0.25">
      <c r="A42" s="90"/>
      <c r="B42" s="128" t="s">
        <v>102</v>
      </c>
      <c r="C42" s="61"/>
      <c r="D42" s="38">
        <v>1</v>
      </c>
      <c r="E42" s="47">
        <f>(E40+C41)/C41</f>
        <v>1</v>
      </c>
      <c r="F42" s="47">
        <f>(F40+C41)/C41</f>
        <v>1</v>
      </c>
      <c r="G42" s="47">
        <f>(G40+C41)/C41</f>
        <v>1</v>
      </c>
      <c r="H42" s="126"/>
      <c r="I42" s="31"/>
      <c r="J42" s="31"/>
      <c r="K42" s="31"/>
      <c r="L42" s="31"/>
      <c r="M42" s="126"/>
      <c r="N42" s="126"/>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90"/>
      <c r="BQ42" s="90"/>
      <c r="BR42" s="90"/>
      <c r="BS42" s="90"/>
      <c r="BT42" s="90"/>
      <c r="BU42" s="90"/>
      <c r="BV42" s="90"/>
      <c r="BW42" s="90"/>
      <c r="BX42" s="90"/>
      <c r="BY42" s="90"/>
      <c r="BZ42" s="90"/>
      <c r="CA42" s="90"/>
    </row>
    <row r="43" spans="1:87" s="3" customFormat="1" ht="24" customHeight="1" x14ac:dyDescent="0.25">
      <c r="A43" s="90"/>
      <c r="B43" s="35" t="s">
        <v>76</v>
      </c>
      <c r="C43" s="123">
        <f>'Toelichting cijfers'!C18</f>
        <v>2370.8918213457077</v>
      </c>
      <c r="D43" s="38">
        <v>1</v>
      </c>
      <c r="E43" s="47">
        <f>E42</f>
        <v>1</v>
      </c>
      <c r="F43" s="47">
        <f>F42</f>
        <v>1</v>
      </c>
      <c r="G43" s="47">
        <f>G42</f>
        <v>1</v>
      </c>
      <c r="H43" s="102">
        <v>344.86</v>
      </c>
      <c r="I43" s="113">
        <f>(C43*D43)+H43</f>
        <v>2715.7518213457079</v>
      </c>
      <c r="J43" s="113">
        <f>(C43*E43)+H43</f>
        <v>2715.7518213457079</v>
      </c>
      <c r="K43" s="113">
        <f>(C43*F43)+H43</f>
        <v>2715.7518213457079</v>
      </c>
      <c r="L43" s="113">
        <f>(C43*G43)+H43</f>
        <v>2715.7518213457079</v>
      </c>
      <c r="M43" s="127"/>
      <c r="N43" s="125"/>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0"/>
      <c r="BR43" s="90"/>
      <c r="BS43" s="90"/>
      <c r="BT43" s="90"/>
      <c r="BU43" s="90"/>
      <c r="BV43" s="90"/>
      <c r="BW43" s="90"/>
      <c r="BX43" s="90"/>
      <c r="BY43" s="90"/>
      <c r="BZ43" s="90"/>
      <c r="CA43" s="90"/>
      <c r="CB43" s="26"/>
      <c r="CC43" s="26"/>
      <c r="CD43" s="26"/>
      <c r="CE43" s="26"/>
      <c r="CF43" s="26"/>
      <c r="CG43" s="26"/>
      <c r="CH43" s="26"/>
      <c r="CI43" s="26"/>
    </row>
    <row r="44" spans="1:87" ht="24" customHeight="1" x14ac:dyDescent="0.25">
      <c r="A44" s="90"/>
      <c r="B44" s="35" t="s">
        <v>63</v>
      </c>
      <c r="C44" s="123">
        <f>'Toelichting cijfers'!D18</f>
        <v>3407.0142111368909</v>
      </c>
      <c r="D44" s="38">
        <v>1</v>
      </c>
      <c r="E44" s="47">
        <f>E42</f>
        <v>1</v>
      </c>
      <c r="F44" s="47">
        <f>F42</f>
        <v>1</v>
      </c>
      <c r="G44" s="47">
        <f>G42</f>
        <v>1</v>
      </c>
      <c r="H44" s="102">
        <v>344.86</v>
      </c>
      <c r="I44" s="113">
        <f t="shared" ref="I44:I48" si="0">(C44*D44)+H44</f>
        <v>3751.8742111368911</v>
      </c>
      <c r="J44" s="113">
        <f t="shared" ref="J44:J48" si="1">(C44*E44)+H44</f>
        <v>3751.8742111368911</v>
      </c>
      <c r="K44" s="113">
        <f t="shared" ref="K44:K48" si="2">(C44*F44)+H44</f>
        <v>3751.8742111368911</v>
      </c>
      <c r="L44" s="113">
        <f t="shared" ref="L44:L48" si="3">(C44*G44)+H44</f>
        <v>3751.8742111368911</v>
      </c>
      <c r="M44" s="127"/>
      <c r="N44" s="125"/>
    </row>
    <row r="45" spans="1:87" ht="24" customHeight="1" x14ac:dyDescent="0.25">
      <c r="A45" s="90"/>
      <c r="B45" s="35" t="s">
        <v>64</v>
      </c>
      <c r="C45" s="123">
        <f>'Toelichting cijfers'!E18</f>
        <v>4844.1769141531322</v>
      </c>
      <c r="D45" s="38">
        <v>1</v>
      </c>
      <c r="E45" s="47">
        <f>E42</f>
        <v>1</v>
      </c>
      <c r="F45" s="47">
        <f>F42</f>
        <v>1</v>
      </c>
      <c r="G45" s="47">
        <f>G42</f>
        <v>1</v>
      </c>
      <c r="H45" s="102">
        <v>344.86</v>
      </c>
      <c r="I45" s="113">
        <f t="shared" si="0"/>
        <v>5189.0369141531319</v>
      </c>
      <c r="J45" s="113">
        <f t="shared" si="1"/>
        <v>5189.0369141531319</v>
      </c>
      <c r="K45" s="113">
        <f t="shared" si="2"/>
        <v>5189.0369141531319</v>
      </c>
      <c r="L45" s="113">
        <f t="shared" si="3"/>
        <v>5189.0369141531319</v>
      </c>
      <c r="M45" s="127"/>
      <c r="N45" s="125"/>
    </row>
    <row r="46" spans="1:87" ht="24" customHeight="1" x14ac:dyDescent="0.25">
      <c r="A46" s="90"/>
      <c r="B46" s="35" t="s">
        <v>65</v>
      </c>
      <c r="C46" s="123">
        <f>'Toelichting cijfers'!F18</f>
        <v>4305.3932714617167</v>
      </c>
      <c r="D46" s="38">
        <v>1</v>
      </c>
      <c r="E46" s="47">
        <f>E42</f>
        <v>1</v>
      </c>
      <c r="F46" s="47">
        <f>F42</f>
        <v>1</v>
      </c>
      <c r="G46" s="47">
        <f>G42</f>
        <v>1</v>
      </c>
      <c r="H46" s="102">
        <v>288.76</v>
      </c>
      <c r="I46" s="113">
        <f t="shared" si="0"/>
        <v>4594.1532714617169</v>
      </c>
      <c r="J46" s="113">
        <f t="shared" si="1"/>
        <v>4594.1532714617169</v>
      </c>
      <c r="K46" s="113">
        <f t="shared" si="2"/>
        <v>4594.1532714617169</v>
      </c>
      <c r="L46" s="113">
        <f t="shared" si="3"/>
        <v>4594.1532714617169</v>
      </c>
      <c r="M46" s="127"/>
      <c r="N46" s="125"/>
    </row>
    <row r="47" spans="1:87" ht="24" customHeight="1" x14ac:dyDescent="0.25">
      <c r="A47" s="90"/>
      <c r="B47" s="35" t="s">
        <v>79</v>
      </c>
      <c r="C47" s="123">
        <f>'Toelichting cijfers'!G18</f>
        <v>9071.5562645011596</v>
      </c>
      <c r="D47" s="38">
        <v>1</v>
      </c>
      <c r="E47" s="47">
        <f>E42</f>
        <v>1</v>
      </c>
      <c r="F47" s="47">
        <f>F42</f>
        <v>1</v>
      </c>
      <c r="G47" s="47">
        <f>G42</f>
        <v>1</v>
      </c>
      <c r="H47" s="102">
        <v>680.72</v>
      </c>
      <c r="I47" s="113">
        <f t="shared" si="0"/>
        <v>9752.2762645011589</v>
      </c>
      <c r="J47" s="113">
        <f t="shared" si="1"/>
        <v>9752.2762645011589</v>
      </c>
      <c r="K47" s="113">
        <f t="shared" si="2"/>
        <v>9752.2762645011589</v>
      </c>
      <c r="L47" s="113">
        <f t="shared" si="3"/>
        <v>9752.2762645011589</v>
      </c>
      <c r="M47" s="127"/>
      <c r="N47" s="125"/>
    </row>
    <row r="48" spans="1:87" ht="24" customHeight="1" x14ac:dyDescent="0.25">
      <c r="A48" s="90"/>
      <c r="B48" s="35" t="s">
        <v>66</v>
      </c>
      <c r="C48" s="123">
        <f>'Toelichting cijfers'!H18</f>
        <v>9845.6006380510444</v>
      </c>
      <c r="D48" s="38">
        <v>1</v>
      </c>
      <c r="E48" s="47">
        <f>E42</f>
        <v>1</v>
      </c>
      <c r="F48" s="47">
        <f>F42</f>
        <v>1</v>
      </c>
      <c r="G48" s="47">
        <f>G42</f>
        <v>1</v>
      </c>
      <c r="H48" s="102">
        <v>892.61</v>
      </c>
      <c r="I48" s="113">
        <f t="shared" si="0"/>
        <v>10738.210638051045</v>
      </c>
      <c r="J48" s="113">
        <f t="shared" si="1"/>
        <v>10738.210638051045</v>
      </c>
      <c r="K48" s="113">
        <f t="shared" si="2"/>
        <v>10738.210638051045</v>
      </c>
      <c r="L48" s="113">
        <f t="shared" si="3"/>
        <v>10738.210638051045</v>
      </c>
      <c r="M48" s="127"/>
      <c r="N48" s="125"/>
    </row>
    <row r="49" spans="1:87" s="38" customFormat="1" ht="12" customHeight="1" x14ac:dyDescent="0.25">
      <c r="A49" s="90"/>
      <c r="B49" s="126"/>
      <c r="C49" s="126"/>
      <c r="D49" s="125"/>
      <c r="E49" s="126"/>
      <c r="F49" s="126"/>
      <c r="G49" s="126"/>
      <c r="H49" s="126"/>
      <c r="I49" s="126"/>
      <c r="J49" s="126"/>
      <c r="K49" s="126"/>
      <c r="L49" s="126"/>
      <c r="M49" s="126"/>
      <c r="N49" s="126"/>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0"/>
      <c r="BR49" s="90"/>
      <c r="BS49" s="90"/>
      <c r="BT49" s="90"/>
      <c r="BU49" s="90"/>
      <c r="BV49" s="90"/>
      <c r="BW49" s="90"/>
      <c r="BX49" s="90"/>
      <c r="BY49" s="90"/>
      <c r="BZ49" s="90"/>
      <c r="CA49" s="90"/>
      <c r="CB49" s="90"/>
      <c r="CC49" s="90"/>
      <c r="CD49" s="90"/>
      <c r="CE49" s="90"/>
      <c r="CF49" s="90"/>
      <c r="CG49" s="90"/>
      <c r="CH49" s="90"/>
      <c r="CI49" s="90"/>
    </row>
    <row r="50" spans="1:87" s="38" customFormat="1" ht="9" customHeight="1" x14ac:dyDescent="0.25">
      <c r="A50" s="126"/>
      <c r="B50" s="126"/>
      <c r="C50" s="126"/>
      <c r="D50" s="125"/>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c r="BJ50" s="126"/>
      <c r="BK50" s="126"/>
      <c r="BL50" s="126"/>
      <c r="BM50" s="126"/>
      <c r="BN50" s="126"/>
      <c r="BO50" s="126"/>
      <c r="BP50" s="126"/>
      <c r="BQ50" s="126"/>
      <c r="BR50" s="126"/>
      <c r="BS50" s="126"/>
      <c r="BT50" s="126"/>
      <c r="BU50" s="126"/>
      <c r="BV50" s="126"/>
      <c r="BW50" s="126"/>
      <c r="BX50" s="126"/>
      <c r="BY50" s="126"/>
      <c r="BZ50" s="126"/>
      <c r="CA50" s="126"/>
      <c r="CB50" s="126"/>
      <c r="CC50" s="126"/>
      <c r="CD50" s="126"/>
      <c r="CE50" s="126"/>
      <c r="CF50" s="126"/>
      <c r="CG50" s="126"/>
      <c r="CH50" s="126"/>
      <c r="CI50" s="126"/>
    </row>
    <row r="51" spans="1:87" s="197" customFormat="1" ht="17.100000000000001" customHeight="1" x14ac:dyDescent="0.25">
      <c r="A51" s="196"/>
      <c r="B51" s="195" t="s">
        <v>84</v>
      </c>
      <c r="C51" s="195"/>
      <c r="D51" s="195"/>
      <c r="E51" s="195"/>
      <c r="F51" s="195"/>
      <c r="G51" s="195"/>
      <c r="H51" s="195"/>
      <c r="I51" s="195"/>
      <c r="J51" s="195"/>
      <c r="K51" s="195"/>
      <c r="L51" s="195"/>
      <c r="M51" s="196"/>
      <c r="N51" s="196"/>
      <c r="O51" s="196"/>
      <c r="P51" s="196"/>
      <c r="Q51" s="196"/>
      <c r="R51" s="196"/>
      <c r="S51" s="196"/>
      <c r="T51" s="196"/>
      <c r="U51" s="196"/>
      <c r="V51" s="196"/>
      <c r="W51" s="196"/>
      <c r="X51" s="196"/>
      <c r="Y51" s="196"/>
      <c r="Z51" s="196"/>
      <c r="AA51" s="196"/>
      <c r="AB51" s="196"/>
      <c r="AC51" s="196"/>
      <c r="AD51" s="196"/>
      <c r="AE51" s="196"/>
      <c r="AF51" s="196"/>
      <c r="AG51" s="196"/>
      <c r="AH51" s="196"/>
      <c r="AI51" s="196"/>
      <c r="AJ51" s="196"/>
      <c r="AK51" s="196"/>
      <c r="AL51" s="196"/>
      <c r="AM51" s="196"/>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6"/>
      <c r="BQ51" s="196"/>
      <c r="BR51" s="196"/>
      <c r="BS51" s="196"/>
      <c r="BT51" s="196"/>
      <c r="BU51" s="196"/>
      <c r="BV51" s="196"/>
      <c r="BW51" s="196"/>
      <c r="BX51" s="196"/>
      <c r="BY51" s="196"/>
      <c r="BZ51" s="196"/>
      <c r="CA51" s="196"/>
      <c r="CB51" s="196"/>
      <c r="CC51" s="196"/>
      <c r="CD51" s="196"/>
      <c r="CE51" s="196"/>
      <c r="CF51" s="196"/>
      <c r="CG51" s="196"/>
      <c r="CH51" s="196"/>
      <c r="CI51" s="196"/>
    </row>
    <row r="52" spans="1:87" s="197" customFormat="1" ht="5.0999999999999996" customHeight="1" x14ac:dyDescent="0.25">
      <c r="A52" s="196"/>
      <c r="B52" s="196"/>
      <c r="C52" s="196"/>
      <c r="D52" s="196"/>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6"/>
      <c r="AJ52" s="196"/>
      <c r="AK52" s="196"/>
      <c r="AL52" s="196"/>
      <c r="AM52" s="196"/>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6"/>
      <c r="BQ52" s="196"/>
      <c r="BR52" s="196"/>
      <c r="BS52" s="196"/>
      <c r="BT52" s="196"/>
      <c r="BU52" s="196"/>
      <c r="BV52" s="196"/>
      <c r="BW52" s="196"/>
      <c r="BX52" s="196"/>
      <c r="BY52" s="196"/>
      <c r="BZ52" s="196"/>
      <c r="CA52" s="196"/>
      <c r="CB52" s="196"/>
      <c r="CC52" s="196"/>
      <c r="CD52" s="196"/>
      <c r="CE52" s="196"/>
      <c r="CF52" s="196"/>
      <c r="CG52" s="196"/>
      <c r="CH52" s="196"/>
      <c r="CI52" s="196"/>
    </row>
    <row r="53" spans="1:87" s="197" customFormat="1" ht="17.100000000000001" customHeight="1" x14ac:dyDescent="0.25">
      <c r="A53" s="196"/>
      <c r="B53" s="219" t="s">
        <v>122</v>
      </c>
      <c r="C53" s="212"/>
      <c r="D53" s="212"/>
      <c r="E53" s="212"/>
      <c r="F53" s="212"/>
      <c r="G53" s="212"/>
      <c r="H53" s="212"/>
      <c r="I53" s="212"/>
      <c r="J53" s="212"/>
      <c r="K53" s="212"/>
      <c r="L53" s="213"/>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6"/>
      <c r="BR53" s="196"/>
      <c r="BS53" s="196"/>
      <c r="BT53" s="196"/>
      <c r="BU53" s="196"/>
      <c r="BV53" s="196"/>
      <c r="BW53" s="196"/>
      <c r="BX53" s="196"/>
      <c r="BY53" s="196"/>
      <c r="BZ53" s="196"/>
      <c r="CA53" s="196"/>
      <c r="CB53" s="196"/>
      <c r="CC53" s="196"/>
      <c r="CD53" s="196"/>
      <c r="CE53" s="196"/>
      <c r="CF53" s="196"/>
      <c r="CG53" s="196"/>
      <c r="CH53" s="196"/>
      <c r="CI53" s="196"/>
    </row>
    <row r="54" spans="1:87" s="197" customFormat="1" ht="17.100000000000001" customHeight="1" x14ac:dyDescent="0.25">
      <c r="A54" s="196"/>
      <c r="B54" s="214" t="s">
        <v>123</v>
      </c>
      <c r="C54" s="211"/>
      <c r="D54" s="211"/>
      <c r="E54" s="211"/>
      <c r="F54" s="211"/>
      <c r="G54" s="211"/>
      <c r="H54" s="211"/>
      <c r="I54" s="211"/>
      <c r="J54" s="211"/>
      <c r="K54" s="211"/>
      <c r="L54" s="215"/>
      <c r="M54" s="196"/>
      <c r="N54" s="196"/>
      <c r="O54" s="196"/>
      <c r="P54" s="196"/>
      <c r="Q54" s="196"/>
      <c r="R54" s="196"/>
      <c r="S54" s="196"/>
      <c r="T54" s="196"/>
      <c r="U54" s="196"/>
      <c r="V54" s="196"/>
      <c r="W54" s="196"/>
      <c r="X54" s="196"/>
      <c r="Y54" s="196"/>
      <c r="Z54" s="196"/>
      <c r="AA54" s="196"/>
      <c r="AB54" s="196"/>
      <c r="AC54" s="196"/>
      <c r="AD54" s="196"/>
      <c r="AE54" s="196"/>
      <c r="AF54" s="196"/>
      <c r="AG54" s="196"/>
      <c r="AH54" s="196"/>
      <c r="AI54" s="196"/>
      <c r="AJ54" s="196"/>
      <c r="AK54" s="196"/>
      <c r="AL54" s="196"/>
      <c r="AM54" s="196"/>
      <c r="AN54" s="196"/>
      <c r="AO54" s="196"/>
      <c r="AP54" s="196"/>
      <c r="AQ54" s="196"/>
      <c r="AR54" s="196"/>
      <c r="AS54" s="196"/>
      <c r="AT54" s="196"/>
      <c r="AU54" s="196"/>
      <c r="AV54" s="196"/>
      <c r="AW54" s="196"/>
      <c r="AX54" s="196"/>
      <c r="AY54" s="196"/>
      <c r="AZ54" s="196"/>
      <c r="BA54" s="196"/>
      <c r="BB54" s="196"/>
      <c r="BC54" s="196"/>
      <c r="BD54" s="196"/>
      <c r="BE54" s="196"/>
      <c r="BF54" s="196"/>
      <c r="BG54" s="196"/>
      <c r="BH54" s="196"/>
      <c r="BI54" s="196"/>
      <c r="BJ54" s="196"/>
      <c r="BK54" s="196"/>
      <c r="BL54" s="196"/>
      <c r="BM54" s="196"/>
      <c r="BN54" s="196"/>
      <c r="BO54" s="196"/>
      <c r="BP54" s="196"/>
      <c r="BQ54" s="196"/>
      <c r="BR54" s="196"/>
      <c r="BS54" s="196"/>
      <c r="BT54" s="196"/>
      <c r="BU54" s="196"/>
      <c r="BV54" s="196"/>
      <c r="BW54" s="196"/>
      <c r="BX54" s="196"/>
      <c r="BY54" s="196"/>
      <c r="BZ54" s="196"/>
      <c r="CA54" s="196"/>
      <c r="CB54" s="196"/>
      <c r="CC54" s="196"/>
      <c r="CD54" s="196"/>
      <c r="CE54" s="196"/>
      <c r="CF54" s="196"/>
      <c r="CG54" s="196"/>
      <c r="CH54" s="196"/>
      <c r="CI54" s="196"/>
    </row>
    <row r="55" spans="1:87" ht="17.100000000000001" customHeight="1" x14ac:dyDescent="0.25">
      <c r="A55" s="90"/>
      <c r="B55" s="216" t="s">
        <v>124</v>
      </c>
      <c r="C55" s="217"/>
      <c r="D55" s="217"/>
      <c r="E55" s="217"/>
      <c r="F55" s="217"/>
      <c r="G55" s="217"/>
      <c r="H55" s="217"/>
      <c r="I55" s="217"/>
      <c r="J55" s="217"/>
      <c r="K55" s="217"/>
      <c r="L55" s="218"/>
      <c r="M55" s="126"/>
      <c r="N55" s="126"/>
      <c r="O55" s="120"/>
      <c r="P55" s="120"/>
      <c r="Q55" s="120"/>
      <c r="R55" s="120"/>
      <c r="S55" s="120"/>
      <c r="T55" s="120"/>
    </row>
    <row r="56" spans="1:87" ht="17.100000000000001" customHeight="1" x14ac:dyDescent="0.25">
      <c r="A56" s="126"/>
      <c r="B56" s="132"/>
      <c r="C56" s="210"/>
      <c r="D56" s="210"/>
      <c r="E56" s="210"/>
      <c r="F56" s="210"/>
      <c r="G56" s="210"/>
      <c r="H56" s="210"/>
      <c r="I56" s="210"/>
      <c r="J56" s="210"/>
      <c r="K56" s="210"/>
      <c r="L56" s="210"/>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c r="BF56" s="126"/>
      <c r="BG56" s="126"/>
      <c r="BH56" s="126"/>
      <c r="BI56" s="126"/>
      <c r="BJ56" s="126"/>
      <c r="BK56" s="126"/>
      <c r="BL56" s="126"/>
      <c r="BM56" s="126"/>
      <c r="BN56" s="126"/>
      <c r="BO56" s="126"/>
      <c r="BP56" s="126"/>
      <c r="BQ56" s="126"/>
      <c r="BR56" s="126"/>
      <c r="BS56" s="126"/>
      <c r="BT56" s="126"/>
      <c r="BU56" s="126"/>
      <c r="BV56" s="126"/>
      <c r="BW56" s="126"/>
      <c r="BX56" s="126"/>
      <c r="BY56" s="126"/>
      <c r="BZ56" s="126"/>
      <c r="CA56" s="126"/>
    </row>
    <row r="57" spans="1:87" ht="24" customHeight="1" x14ac:dyDescent="0.25">
      <c r="A57" s="90"/>
      <c r="B57" s="126"/>
      <c r="C57" s="124"/>
      <c r="D57" s="124"/>
      <c r="E57" s="35" t="s">
        <v>76</v>
      </c>
      <c r="F57" s="35" t="s">
        <v>63</v>
      </c>
      <c r="G57" s="35" t="s">
        <v>64</v>
      </c>
      <c r="H57" s="35" t="s">
        <v>65</v>
      </c>
      <c r="I57" s="35" t="s">
        <v>79</v>
      </c>
      <c r="J57" s="35" t="s">
        <v>3</v>
      </c>
      <c r="K57" s="126"/>
      <c r="L57" s="126"/>
      <c r="M57" s="126"/>
      <c r="N57" s="126"/>
      <c r="O57" s="120"/>
      <c r="P57" s="120"/>
      <c r="Q57" s="120"/>
      <c r="R57" s="120"/>
      <c r="S57" s="120"/>
      <c r="T57" s="120"/>
    </row>
    <row r="58" spans="1:87" ht="17.100000000000001" customHeight="1" x14ac:dyDescent="0.25">
      <c r="A58" s="90"/>
      <c r="B58" s="289" t="s">
        <v>38</v>
      </c>
      <c r="C58" s="269" t="s">
        <v>51</v>
      </c>
      <c r="D58" s="270"/>
      <c r="E58" s="259" t="s">
        <v>67</v>
      </c>
      <c r="F58" s="259" t="s">
        <v>67</v>
      </c>
      <c r="G58" s="259" t="s">
        <v>67</v>
      </c>
      <c r="H58" s="259" t="s">
        <v>67</v>
      </c>
      <c r="I58" s="259" t="s">
        <v>67</v>
      </c>
      <c r="J58" s="260" t="s">
        <v>67</v>
      </c>
      <c r="K58" s="125"/>
      <c r="L58" s="125"/>
      <c r="M58" s="122"/>
      <c r="N58" s="122"/>
      <c r="O58" s="122"/>
      <c r="P58" s="122"/>
      <c r="Q58" s="122"/>
      <c r="R58" s="122"/>
      <c r="S58" s="120"/>
      <c r="T58" s="120"/>
    </row>
    <row r="59" spans="1:87" ht="17.100000000000001" customHeight="1" x14ac:dyDescent="0.25">
      <c r="A59" s="90"/>
      <c r="B59" s="290"/>
      <c r="C59" s="271" t="s">
        <v>52</v>
      </c>
      <c r="D59" s="272"/>
      <c r="E59" s="243"/>
      <c r="F59" s="244"/>
      <c r="G59" s="244"/>
      <c r="H59" s="244"/>
      <c r="I59" s="243"/>
      <c r="J59" s="245"/>
      <c r="K59" s="126"/>
      <c r="L59" s="126"/>
      <c r="M59" s="122"/>
      <c r="N59" s="122"/>
      <c r="O59" s="122"/>
      <c r="P59" s="122"/>
      <c r="Q59" s="122"/>
      <c r="R59" s="122"/>
      <c r="S59" s="120"/>
      <c r="T59" s="120"/>
    </row>
    <row r="60" spans="1:87" ht="17.100000000000001" customHeight="1" x14ac:dyDescent="0.25">
      <c r="A60" s="90"/>
      <c r="B60" s="290"/>
      <c r="C60" s="271" t="s">
        <v>104</v>
      </c>
      <c r="D60" s="272"/>
      <c r="E60" s="246"/>
      <c r="F60" s="244"/>
      <c r="G60" s="244"/>
      <c r="H60" s="244"/>
      <c r="I60" s="243"/>
      <c r="J60" s="245"/>
      <c r="K60" s="125"/>
      <c r="L60" s="125"/>
      <c r="M60" s="122"/>
      <c r="N60" s="122"/>
      <c r="O60" s="122"/>
      <c r="P60" s="122"/>
      <c r="Q60" s="122"/>
      <c r="R60" s="122"/>
      <c r="S60" s="120"/>
      <c r="T60" s="120"/>
    </row>
    <row r="61" spans="1:87" ht="17.100000000000001" customHeight="1" x14ac:dyDescent="0.25">
      <c r="A61" s="90"/>
      <c r="B61" s="290"/>
      <c r="C61" s="271" t="s">
        <v>110</v>
      </c>
      <c r="D61" s="272"/>
      <c r="E61" s="235">
        <f>E59*E60</f>
        <v>0</v>
      </c>
      <c r="F61" s="235">
        <f>F59*F60</f>
        <v>0</v>
      </c>
      <c r="G61" s="235">
        <f t="shared" ref="G61:H61" si="4">G59*G60</f>
        <v>0</v>
      </c>
      <c r="H61" s="235">
        <f t="shared" si="4"/>
        <v>0</v>
      </c>
      <c r="I61" s="235">
        <f>I59*I60</f>
        <v>0</v>
      </c>
      <c r="J61" s="236">
        <f>J59*J60</f>
        <v>0</v>
      </c>
      <c r="K61" s="126"/>
      <c r="L61" s="126"/>
      <c r="M61" s="122"/>
      <c r="N61" s="122"/>
      <c r="O61" s="122"/>
      <c r="P61" s="122"/>
      <c r="Q61" s="122"/>
      <c r="R61" s="122"/>
      <c r="S61" s="120"/>
      <c r="T61" s="120"/>
    </row>
    <row r="62" spans="1:87" ht="17.100000000000001" customHeight="1" x14ac:dyDescent="0.25">
      <c r="A62" s="90"/>
      <c r="B62" s="291"/>
      <c r="C62" s="267" t="s">
        <v>109</v>
      </c>
      <c r="D62" s="268"/>
      <c r="E62" s="247"/>
      <c r="F62" s="247"/>
      <c r="G62" s="247"/>
      <c r="H62" s="247"/>
      <c r="I62" s="247"/>
      <c r="J62" s="248"/>
      <c r="K62" s="126"/>
      <c r="L62" s="126"/>
      <c r="M62" s="126"/>
      <c r="N62" s="126"/>
      <c r="O62" s="120"/>
      <c r="P62" s="120"/>
      <c r="Q62" s="120"/>
      <c r="R62" s="120"/>
      <c r="S62" s="120"/>
      <c r="T62" s="120"/>
    </row>
    <row r="63" spans="1:87" ht="17.100000000000001" customHeight="1" x14ac:dyDescent="0.25">
      <c r="A63" s="90"/>
      <c r="B63" s="289" t="s">
        <v>54</v>
      </c>
      <c r="C63" s="269" t="s">
        <v>51</v>
      </c>
      <c r="D63" s="270"/>
      <c r="E63" s="259" t="s">
        <v>67</v>
      </c>
      <c r="F63" s="259" t="s">
        <v>67</v>
      </c>
      <c r="G63" s="259" t="s">
        <v>67</v>
      </c>
      <c r="H63" s="259" t="s">
        <v>67</v>
      </c>
      <c r="I63" s="259" t="s">
        <v>67</v>
      </c>
      <c r="J63" s="260" t="s">
        <v>67</v>
      </c>
      <c r="K63" s="126"/>
      <c r="L63" s="126"/>
      <c r="M63" s="126"/>
      <c r="N63" s="126"/>
      <c r="O63" s="120"/>
      <c r="P63" s="120"/>
      <c r="Q63" s="120"/>
      <c r="R63" s="120"/>
      <c r="S63" s="120"/>
      <c r="T63" s="120"/>
    </row>
    <row r="64" spans="1:87" ht="17.100000000000001" customHeight="1" x14ac:dyDescent="0.25">
      <c r="A64" s="90"/>
      <c r="B64" s="290"/>
      <c r="C64" s="271" t="s">
        <v>52</v>
      </c>
      <c r="D64" s="272"/>
      <c r="E64" s="243"/>
      <c r="F64" s="244"/>
      <c r="G64" s="244"/>
      <c r="H64" s="244"/>
      <c r="I64" s="243"/>
      <c r="J64" s="245"/>
      <c r="K64" s="126"/>
      <c r="L64" s="126"/>
      <c r="M64" s="126"/>
      <c r="N64" s="126"/>
      <c r="O64" s="120"/>
      <c r="P64" s="120"/>
      <c r="Q64" s="120"/>
      <c r="R64" s="120"/>
      <c r="S64" s="120"/>
      <c r="T64" s="120"/>
    </row>
    <row r="65" spans="1:20" ht="17.100000000000001" customHeight="1" x14ac:dyDescent="0.25">
      <c r="A65" s="90"/>
      <c r="B65" s="290"/>
      <c r="C65" s="271" t="s">
        <v>104</v>
      </c>
      <c r="D65" s="272"/>
      <c r="E65" s="243"/>
      <c r="F65" s="244"/>
      <c r="G65" s="244"/>
      <c r="H65" s="244"/>
      <c r="I65" s="243"/>
      <c r="J65" s="245"/>
      <c r="K65" s="126"/>
      <c r="L65" s="126"/>
      <c r="M65" s="126"/>
      <c r="N65" s="126"/>
      <c r="O65" s="120"/>
      <c r="P65" s="120"/>
      <c r="Q65" s="120"/>
      <c r="R65" s="120"/>
      <c r="S65" s="120"/>
      <c r="T65" s="120"/>
    </row>
    <row r="66" spans="1:20" ht="17.100000000000001" customHeight="1" x14ac:dyDescent="0.25">
      <c r="A66" s="90"/>
      <c r="B66" s="290"/>
      <c r="C66" s="271" t="s">
        <v>110</v>
      </c>
      <c r="D66" s="272"/>
      <c r="E66" s="235">
        <f t="shared" ref="E66:J66" si="5">E64*E65</f>
        <v>0</v>
      </c>
      <c r="F66" s="235">
        <f t="shared" si="5"/>
        <v>0</v>
      </c>
      <c r="G66" s="235">
        <f t="shared" si="5"/>
        <v>0</v>
      </c>
      <c r="H66" s="235">
        <f t="shared" si="5"/>
        <v>0</v>
      </c>
      <c r="I66" s="235">
        <f t="shared" si="5"/>
        <v>0</v>
      </c>
      <c r="J66" s="236">
        <f t="shared" si="5"/>
        <v>0</v>
      </c>
      <c r="K66" s="126"/>
      <c r="L66" s="126"/>
      <c r="M66" s="126"/>
      <c r="N66" s="126"/>
      <c r="O66" s="120"/>
      <c r="P66" s="120"/>
      <c r="Q66" s="120"/>
      <c r="R66" s="120"/>
      <c r="S66" s="120"/>
      <c r="T66" s="120"/>
    </row>
    <row r="67" spans="1:20" ht="17.100000000000001" customHeight="1" x14ac:dyDescent="0.25">
      <c r="A67" s="90"/>
      <c r="B67" s="291"/>
      <c r="C67" s="267" t="s">
        <v>109</v>
      </c>
      <c r="D67" s="268"/>
      <c r="E67" s="247"/>
      <c r="F67" s="247"/>
      <c r="G67" s="247"/>
      <c r="H67" s="247"/>
      <c r="I67" s="247"/>
      <c r="J67" s="248"/>
      <c r="K67" s="126"/>
      <c r="L67" s="126"/>
      <c r="M67" s="126"/>
      <c r="N67" s="126"/>
      <c r="O67" s="120"/>
      <c r="P67" s="120"/>
      <c r="Q67" s="120"/>
      <c r="R67" s="120"/>
      <c r="S67" s="120"/>
      <c r="T67" s="120"/>
    </row>
    <row r="68" spans="1:20" ht="17.100000000000001" customHeight="1" x14ac:dyDescent="0.25">
      <c r="A68" s="90"/>
      <c r="B68" s="276" t="s">
        <v>55</v>
      </c>
      <c r="C68" s="269" t="s">
        <v>51</v>
      </c>
      <c r="D68" s="270"/>
      <c r="E68" s="259" t="s">
        <v>67</v>
      </c>
      <c r="F68" s="259" t="s">
        <v>67</v>
      </c>
      <c r="G68" s="259" t="s">
        <v>67</v>
      </c>
      <c r="H68" s="259" t="s">
        <v>67</v>
      </c>
      <c r="I68" s="259" t="s">
        <v>67</v>
      </c>
      <c r="J68" s="260" t="s">
        <v>67</v>
      </c>
      <c r="K68" s="126"/>
      <c r="L68" s="126"/>
      <c r="M68" s="126"/>
      <c r="N68" s="126"/>
    </row>
    <row r="69" spans="1:20" ht="17.100000000000001" customHeight="1" x14ac:dyDescent="0.25">
      <c r="A69" s="90"/>
      <c r="B69" s="276"/>
      <c r="C69" s="271" t="s">
        <v>52</v>
      </c>
      <c r="D69" s="272"/>
      <c r="E69" s="243"/>
      <c r="F69" s="244"/>
      <c r="G69" s="244"/>
      <c r="H69" s="244"/>
      <c r="I69" s="243"/>
      <c r="J69" s="245"/>
      <c r="K69" s="126"/>
      <c r="L69" s="126"/>
      <c r="M69" s="126"/>
      <c r="N69" s="126"/>
    </row>
    <row r="70" spans="1:20" ht="17.100000000000001" customHeight="1" x14ac:dyDescent="0.25">
      <c r="A70" s="90"/>
      <c r="B70" s="276"/>
      <c r="C70" s="271" t="s">
        <v>104</v>
      </c>
      <c r="D70" s="272"/>
      <c r="E70" s="243"/>
      <c r="F70" s="244"/>
      <c r="G70" s="244"/>
      <c r="H70" s="244"/>
      <c r="I70" s="243"/>
      <c r="J70" s="245"/>
      <c r="K70" s="126"/>
      <c r="L70" s="126"/>
      <c r="M70" s="126"/>
      <c r="N70" s="126"/>
    </row>
    <row r="71" spans="1:20" ht="17.100000000000001" customHeight="1" x14ac:dyDescent="0.25">
      <c r="A71" s="90"/>
      <c r="B71" s="276"/>
      <c r="C71" s="271" t="s">
        <v>110</v>
      </c>
      <c r="D71" s="272"/>
      <c r="E71" s="235">
        <f>E69*E70</f>
        <v>0</v>
      </c>
      <c r="F71" s="235">
        <f t="shared" ref="F71:H71" si="6">F69*F70</f>
        <v>0</v>
      </c>
      <c r="G71" s="235">
        <f t="shared" si="6"/>
        <v>0</v>
      </c>
      <c r="H71" s="235">
        <f t="shared" si="6"/>
        <v>0</v>
      </c>
      <c r="I71" s="235">
        <f>I69*I70</f>
        <v>0</v>
      </c>
      <c r="J71" s="236">
        <f>J69*J70</f>
        <v>0</v>
      </c>
      <c r="K71" s="126"/>
      <c r="L71" s="126"/>
      <c r="M71" s="126"/>
      <c r="N71" s="126"/>
    </row>
    <row r="72" spans="1:20" ht="17.100000000000001" customHeight="1" x14ac:dyDescent="0.25">
      <c r="A72" s="90"/>
      <c r="B72" s="276"/>
      <c r="C72" s="267" t="s">
        <v>109</v>
      </c>
      <c r="D72" s="268"/>
      <c r="E72" s="247"/>
      <c r="F72" s="247"/>
      <c r="G72" s="247"/>
      <c r="H72" s="247"/>
      <c r="I72" s="247"/>
      <c r="J72" s="248"/>
      <c r="K72" s="126"/>
      <c r="L72" s="126"/>
      <c r="M72" s="126"/>
      <c r="N72" s="126"/>
    </row>
    <row r="73" spans="1:20" ht="17.100000000000001" customHeight="1" x14ac:dyDescent="0.25">
      <c r="A73" s="90"/>
      <c r="B73" s="276" t="s">
        <v>56</v>
      </c>
      <c r="C73" s="269" t="s">
        <v>51</v>
      </c>
      <c r="D73" s="270"/>
      <c r="E73" s="259" t="s">
        <v>67</v>
      </c>
      <c r="F73" s="259" t="s">
        <v>67</v>
      </c>
      <c r="G73" s="259" t="s">
        <v>67</v>
      </c>
      <c r="H73" s="259" t="s">
        <v>67</v>
      </c>
      <c r="I73" s="259" t="s">
        <v>67</v>
      </c>
      <c r="J73" s="260" t="s">
        <v>67</v>
      </c>
      <c r="K73" s="126"/>
      <c r="L73" s="126"/>
      <c r="M73" s="126"/>
      <c r="N73" s="126"/>
    </row>
    <row r="74" spans="1:20" ht="17.100000000000001" customHeight="1" x14ac:dyDescent="0.25">
      <c r="A74" s="90"/>
      <c r="B74" s="276"/>
      <c r="C74" s="271" t="s">
        <v>52</v>
      </c>
      <c r="D74" s="272"/>
      <c r="E74" s="243"/>
      <c r="F74" s="244"/>
      <c r="G74" s="244"/>
      <c r="H74" s="244"/>
      <c r="I74" s="243"/>
      <c r="J74" s="245"/>
      <c r="K74" s="126"/>
      <c r="L74" s="126"/>
      <c r="M74" s="126"/>
      <c r="N74" s="126"/>
    </row>
    <row r="75" spans="1:20" ht="17.100000000000001" customHeight="1" x14ac:dyDescent="0.25">
      <c r="A75" s="90"/>
      <c r="B75" s="276"/>
      <c r="C75" s="271" t="s">
        <v>104</v>
      </c>
      <c r="D75" s="272"/>
      <c r="E75" s="243"/>
      <c r="F75" s="244"/>
      <c r="G75" s="244"/>
      <c r="H75" s="244"/>
      <c r="I75" s="243"/>
      <c r="J75" s="245"/>
      <c r="K75" s="126"/>
      <c r="L75" s="126"/>
      <c r="M75" s="126"/>
      <c r="N75" s="126"/>
    </row>
    <row r="76" spans="1:20" ht="17.100000000000001" customHeight="1" x14ac:dyDescent="0.25">
      <c r="A76" s="90"/>
      <c r="B76" s="276"/>
      <c r="C76" s="271" t="s">
        <v>110</v>
      </c>
      <c r="D76" s="272"/>
      <c r="E76" s="235">
        <f>E74*E75</f>
        <v>0</v>
      </c>
      <c r="F76" s="235">
        <f t="shared" ref="F76:H76" si="7">F74*F75</f>
        <v>0</v>
      </c>
      <c r="G76" s="235">
        <f t="shared" si="7"/>
        <v>0</v>
      </c>
      <c r="H76" s="235">
        <f t="shared" si="7"/>
        <v>0</v>
      </c>
      <c r="I76" s="235">
        <f>I74*I75</f>
        <v>0</v>
      </c>
      <c r="J76" s="236">
        <f>J74*J75</f>
        <v>0</v>
      </c>
      <c r="K76" s="126"/>
      <c r="L76" s="126"/>
      <c r="M76" s="126"/>
      <c r="N76" s="126"/>
    </row>
    <row r="77" spans="1:20" ht="17.100000000000001" customHeight="1" x14ac:dyDescent="0.25">
      <c r="A77" s="90"/>
      <c r="B77" s="276"/>
      <c r="C77" s="267" t="s">
        <v>109</v>
      </c>
      <c r="D77" s="268"/>
      <c r="E77" s="247"/>
      <c r="F77" s="247"/>
      <c r="G77" s="247"/>
      <c r="H77" s="247"/>
      <c r="I77" s="247"/>
      <c r="J77" s="248"/>
      <c r="K77" s="126"/>
      <c r="L77" s="126"/>
      <c r="M77" s="126"/>
      <c r="N77" s="126"/>
    </row>
    <row r="78" spans="1:20" ht="17.100000000000001" customHeight="1" x14ac:dyDescent="0.25">
      <c r="A78" s="90"/>
      <c r="B78" s="276" t="s">
        <v>57</v>
      </c>
      <c r="C78" s="269" t="s">
        <v>51</v>
      </c>
      <c r="D78" s="270"/>
      <c r="E78" s="259" t="s">
        <v>67</v>
      </c>
      <c r="F78" s="259" t="s">
        <v>67</v>
      </c>
      <c r="G78" s="259" t="s">
        <v>67</v>
      </c>
      <c r="H78" s="259" t="s">
        <v>67</v>
      </c>
      <c r="I78" s="259" t="s">
        <v>67</v>
      </c>
      <c r="J78" s="260" t="s">
        <v>67</v>
      </c>
      <c r="K78" s="126"/>
      <c r="L78" s="126"/>
      <c r="M78" s="126"/>
      <c r="N78" s="126"/>
    </row>
    <row r="79" spans="1:20" ht="17.100000000000001" customHeight="1" x14ac:dyDescent="0.25">
      <c r="A79" s="90"/>
      <c r="B79" s="276"/>
      <c r="C79" s="271" t="s">
        <v>52</v>
      </c>
      <c r="D79" s="272"/>
      <c r="E79" s="243"/>
      <c r="F79" s="244"/>
      <c r="G79" s="244"/>
      <c r="H79" s="244"/>
      <c r="I79" s="243"/>
      <c r="J79" s="245"/>
      <c r="K79" s="126"/>
      <c r="L79" s="126"/>
      <c r="M79" s="126"/>
      <c r="N79" s="126"/>
    </row>
    <row r="80" spans="1:20" ht="17.100000000000001" customHeight="1" x14ac:dyDescent="0.25">
      <c r="A80" s="90"/>
      <c r="B80" s="276"/>
      <c r="C80" s="271" t="s">
        <v>104</v>
      </c>
      <c r="D80" s="272"/>
      <c r="E80" s="243"/>
      <c r="F80" s="244"/>
      <c r="G80" s="244"/>
      <c r="H80" s="244"/>
      <c r="I80" s="243"/>
      <c r="J80" s="245"/>
      <c r="K80" s="126"/>
      <c r="L80" s="126"/>
      <c r="M80" s="126"/>
      <c r="N80" s="126"/>
    </row>
    <row r="81" spans="1:87" ht="17.100000000000001" customHeight="1" x14ac:dyDescent="0.25">
      <c r="A81" s="90"/>
      <c r="B81" s="276"/>
      <c r="C81" s="271" t="s">
        <v>110</v>
      </c>
      <c r="D81" s="272"/>
      <c r="E81" s="235">
        <f>E79*E80</f>
        <v>0</v>
      </c>
      <c r="F81" s="235">
        <f t="shared" ref="F81:H81" si="8">F79*F80</f>
        <v>0</v>
      </c>
      <c r="G81" s="235">
        <f t="shared" si="8"/>
        <v>0</v>
      </c>
      <c r="H81" s="235">
        <f t="shared" si="8"/>
        <v>0</v>
      </c>
      <c r="I81" s="235">
        <f>I79*I80</f>
        <v>0</v>
      </c>
      <c r="J81" s="236">
        <f>J79*J80</f>
        <v>0</v>
      </c>
      <c r="K81" s="126"/>
      <c r="L81" s="126"/>
      <c r="M81" s="126"/>
      <c r="N81" s="126"/>
    </row>
    <row r="82" spans="1:87" ht="17.100000000000001" customHeight="1" x14ac:dyDescent="0.25">
      <c r="A82" s="90"/>
      <c r="B82" s="276"/>
      <c r="C82" s="267" t="s">
        <v>109</v>
      </c>
      <c r="D82" s="268"/>
      <c r="E82" s="247"/>
      <c r="F82" s="247"/>
      <c r="G82" s="247"/>
      <c r="H82" s="247"/>
      <c r="I82" s="247"/>
      <c r="J82" s="248"/>
      <c r="K82" s="126"/>
      <c r="L82" s="126"/>
      <c r="M82" s="126"/>
      <c r="N82" s="126"/>
    </row>
    <row r="83" spans="1:87" ht="17.100000000000001" customHeight="1" x14ac:dyDescent="0.25">
      <c r="A83" s="90"/>
      <c r="B83" s="276" t="s">
        <v>58</v>
      </c>
      <c r="C83" s="269" t="s">
        <v>51</v>
      </c>
      <c r="D83" s="270"/>
      <c r="E83" s="259" t="s">
        <v>67</v>
      </c>
      <c r="F83" s="259" t="s">
        <v>67</v>
      </c>
      <c r="G83" s="259" t="s">
        <v>67</v>
      </c>
      <c r="H83" s="259" t="s">
        <v>67</v>
      </c>
      <c r="I83" s="259" t="s">
        <v>67</v>
      </c>
      <c r="J83" s="260" t="s">
        <v>67</v>
      </c>
      <c r="K83" s="126"/>
      <c r="L83" s="126"/>
      <c r="M83" s="126"/>
      <c r="N83" s="126"/>
    </row>
    <row r="84" spans="1:87" ht="17.100000000000001" customHeight="1" x14ac:dyDescent="0.25">
      <c r="A84" s="90"/>
      <c r="B84" s="276"/>
      <c r="C84" s="271" t="s">
        <v>52</v>
      </c>
      <c r="D84" s="272"/>
      <c r="E84" s="243"/>
      <c r="F84" s="244"/>
      <c r="G84" s="244"/>
      <c r="H84" s="244"/>
      <c r="I84" s="243"/>
      <c r="J84" s="245"/>
      <c r="K84" s="126"/>
      <c r="L84" s="126"/>
      <c r="M84" s="126"/>
      <c r="N84" s="126"/>
    </row>
    <row r="85" spans="1:87" s="13" customFormat="1" ht="17.100000000000001" customHeight="1" x14ac:dyDescent="0.25">
      <c r="A85" s="90"/>
      <c r="B85" s="276"/>
      <c r="C85" s="271" t="s">
        <v>104</v>
      </c>
      <c r="D85" s="272"/>
      <c r="E85" s="243"/>
      <c r="F85" s="244"/>
      <c r="G85" s="244"/>
      <c r="H85" s="244"/>
      <c r="I85" s="243"/>
      <c r="J85" s="245"/>
      <c r="K85" s="126"/>
      <c r="L85" s="126"/>
      <c r="M85" s="126"/>
      <c r="N85" s="126"/>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c r="BB85" s="90"/>
      <c r="BC85" s="90"/>
      <c r="BD85" s="90"/>
      <c r="BE85" s="90"/>
      <c r="BF85" s="90"/>
      <c r="BG85" s="90"/>
      <c r="BH85" s="90"/>
      <c r="BI85" s="90"/>
      <c r="BJ85" s="90"/>
      <c r="BK85" s="90"/>
      <c r="BL85" s="90"/>
      <c r="BM85" s="90"/>
      <c r="BN85" s="90"/>
      <c r="BO85" s="90"/>
      <c r="BP85" s="90"/>
      <c r="BQ85" s="90"/>
      <c r="BR85" s="90"/>
      <c r="BS85" s="90"/>
      <c r="BT85" s="90"/>
      <c r="BU85" s="90"/>
      <c r="BV85" s="90"/>
      <c r="BW85" s="90"/>
      <c r="BX85" s="90"/>
      <c r="BY85" s="90"/>
      <c r="BZ85" s="90"/>
      <c r="CA85" s="90"/>
      <c r="CB85" s="26"/>
      <c r="CC85" s="26"/>
      <c r="CD85" s="26"/>
      <c r="CE85" s="26"/>
      <c r="CF85" s="26"/>
      <c r="CG85" s="26"/>
      <c r="CH85" s="26"/>
      <c r="CI85" s="26"/>
    </row>
    <row r="86" spans="1:87" s="13" customFormat="1" ht="17.100000000000001" customHeight="1" x14ac:dyDescent="0.25">
      <c r="A86" s="90"/>
      <c r="B86" s="276"/>
      <c r="C86" s="271" t="s">
        <v>110</v>
      </c>
      <c r="D86" s="272"/>
      <c r="E86" s="235">
        <f>E84*E85</f>
        <v>0</v>
      </c>
      <c r="F86" s="235">
        <f t="shared" ref="F86:H86" si="9">F84*F85</f>
        <v>0</v>
      </c>
      <c r="G86" s="235">
        <f t="shared" si="9"/>
        <v>0</v>
      </c>
      <c r="H86" s="235">
        <f t="shared" si="9"/>
        <v>0</v>
      </c>
      <c r="I86" s="235">
        <f>I84*I85</f>
        <v>0</v>
      </c>
      <c r="J86" s="236">
        <f>J84*J85</f>
        <v>0</v>
      </c>
      <c r="K86" s="126"/>
      <c r="L86" s="126"/>
      <c r="M86" s="126"/>
      <c r="N86" s="126"/>
      <c r="O86" s="90"/>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90"/>
      <c r="BB86" s="90"/>
      <c r="BC86" s="90"/>
      <c r="BD86" s="90"/>
      <c r="BE86" s="90"/>
      <c r="BF86" s="90"/>
      <c r="BG86" s="90"/>
      <c r="BH86" s="90"/>
      <c r="BI86" s="90"/>
      <c r="BJ86" s="90"/>
      <c r="BK86" s="90"/>
      <c r="BL86" s="90"/>
      <c r="BM86" s="90"/>
      <c r="BN86" s="90"/>
      <c r="BO86" s="90"/>
      <c r="BP86" s="90"/>
      <c r="BQ86" s="90"/>
      <c r="BR86" s="90"/>
      <c r="BS86" s="90"/>
      <c r="BT86" s="90"/>
      <c r="BU86" s="90"/>
      <c r="BV86" s="90"/>
      <c r="BW86" s="90"/>
      <c r="BX86" s="90"/>
      <c r="BY86" s="90"/>
      <c r="BZ86" s="90"/>
      <c r="CA86" s="90"/>
      <c r="CB86" s="26"/>
      <c r="CC86" s="26"/>
      <c r="CD86" s="26"/>
      <c r="CE86" s="26"/>
      <c r="CF86" s="26"/>
      <c r="CG86" s="26"/>
      <c r="CH86" s="26"/>
      <c r="CI86" s="26"/>
    </row>
    <row r="87" spans="1:87" s="13" customFormat="1" ht="17.100000000000001" customHeight="1" x14ac:dyDescent="0.25">
      <c r="A87" s="90"/>
      <c r="B87" s="276"/>
      <c r="C87" s="267" t="s">
        <v>109</v>
      </c>
      <c r="D87" s="268"/>
      <c r="E87" s="247"/>
      <c r="F87" s="247"/>
      <c r="G87" s="247"/>
      <c r="H87" s="247"/>
      <c r="I87" s="247"/>
      <c r="J87" s="248"/>
      <c r="K87" s="126"/>
      <c r="L87" s="126"/>
      <c r="M87" s="126"/>
      <c r="N87" s="126"/>
      <c r="O87" s="90"/>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c r="BB87" s="90"/>
      <c r="BC87" s="90"/>
      <c r="BD87" s="90"/>
      <c r="BE87" s="90"/>
      <c r="BF87" s="90"/>
      <c r="BG87" s="90"/>
      <c r="BH87" s="90"/>
      <c r="BI87" s="90"/>
      <c r="BJ87" s="90"/>
      <c r="BK87" s="90"/>
      <c r="BL87" s="90"/>
      <c r="BM87" s="90"/>
      <c r="BN87" s="90"/>
      <c r="BO87" s="90"/>
      <c r="BP87" s="90"/>
      <c r="BQ87" s="90"/>
      <c r="BR87" s="90"/>
      <c r="BS87" s="90"/>
      <c r="BT87" s="90"/>
      <c r="BU87" s="90"/>
      <c r="BV87" s="90"/>
      <c r="BW87" s="90"/>
      <c r="BX87" s="90"/>
      <c r="BY87" s="90"/>
      <c r="BZ87" s="90"/>
      <c r="CA87" s="90"/>
      <c r="CB87" s="26"/>
      <c r="CC87" s="26"/>
      <c r="CD87" s="26"/>
      <c r="CE87" s="26"/>
      <c r="CF87" s="26"/>
      <c r="CG87" s="26"/>
      <c r="CH87" s="26"/>
      <c r="CI87" s="26"/>
    </row>
    <row r="88" spans="1:87" ht="17.100000000000001" customHeight="1" x14ac:dyDescent="0.25">
      <c r="A88" s="90"/>
      <c r="B88" s="276" t="s">
        <v>71</v>
      </c>
      <c r="C88" s="269" t="s">
        <v>51</v>
      </c>
      <c r="D88" s="270"/>
      <c r="E88" s="259" t="s">
        <v>67</v>
      </c>
      <c r="F88" s="259" t="s">
        <v>67</v>
      </c>
      <c r="G88" s="259" t="s">
        <v>67</v>
      </c>
      <c r="H88" s="259" t="s">
        <v>67</v>
      </c>
      <c r="I88" s="259" t="s">
        <v>67</v>
      </c>
      <c r="J88" s="260" t="s">
        <v>67</v>
      </c>
      <c r="K88" s="126"/>
      <c r="L88" s="126"/>
      <c r="M88" s="126"/>
      <c r="N88" s="126"/>
    </row>
    <row r="89" spans="1:87" ht="17.100000000000001" customHeight="1" x14ac:dyDescent="0.25">
      <c r="A89" s="90"/>
      <c r="B89" s="276"/>
      <c r="C89" s="271" t="s">
        <v>52</v>
      </c>
      <c r="D89" s="272"/>
      <c r="E89" s="243"/>
      <c r="F89" s="244"/>
      <c r="G89" s="244"/>
      <c r="H89" s="244"/>
      <c r="I89" s="243"/>
      <c r="J89" s="245"/>
      <c r="K89" s="126"/>
      <c r="L89" s="126"/>
      <c r="M89" s="126"/>
      <c r="N89" s="126"/>
    </row>
    <row r="90" spans="1:87" s="13" customFormat="1" ht="17.100000000000001" customHeight="1" x14ac:dyDescent="0.25">
      <c r="A90" s="90"/>
      <c r="B90" s="276"/>
      <c r="C90" s="271" t="s">
        <v>104</v>
      </c>
      <c r="D90" s="272"/>
      <c r="E90" s="243"/>
      <c r="F90" s="244"/>
      <c r="G90" s="244"/>
      <c r="H90" s="244"/>
      <c r="I90" s="243"/>
      <c r="J90" s="245"/>
      <c r="K90" s="126"/>
      <c r="L90" s="126"/>
      <c r="M90" s="126"/>
      <c r="N90" s="126"/>
      <c r="O90" s="90"/>
      <c r="P90" s="90"/>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90"/>
      <c r="BB90" s="90"/>
      <c r="BC90" s="90"/>
      <c r="BD90" s="90"/>
      <c r="BE90" s="90"/>
      <c r="BF90" s="90"/>
      <c r="BG90" s="90"/>
      <c r="BH90" s="90"/>
      <c r="BI90" s="90"/>
      <c r="BJ90" s="90"/>
      <c r="BK90" s="90"/>
      <c r="BL90" s="90"/>
      <c r="BM90" s="90"/>
      <c r="BN90" s="90"/>
      <c r="BO90" s="90"/>
      <c r="BP90" s="90"/>
      <c r="BQ90" s="90"/>
      <c r="BR90" s="90"/>
      <c r="BS90" s="90"/>
      <c r="BT90" s="90"/>
      <c r="BU90" s="90"/>
      <c r="BV90" s="90"/>
      <c r="BW90" s="90"/>
      <c r="BX90" s="90"/>
      <c r="BY90" s="90"/>
      <c r="BZ90" s="90"/>
      <c r="CA90" s="90"/>
      <c r="CB90" s="26"/>
      <c r="CC90" s="26"/>
      <c r="CD90" s="26"/>
      <c r="CE90" s="26"/>
      <c r="CF90" s="26"/>
      <c r="CG90" s="26"/>
      <c r="CH90" s="26"/>
      <c r="CI90" s="26"/>
    </row>
    <row r="91" spans="1:87" s="13" customFormat="1" ht="17.100000000000001" customHeight="1" x14ac:dyDescent="0.25">
      <c r="A91" s="90"/>
      <c r="B91" s="276"/>
      <c r="C91" s="271" t="s">
        <v>110</v>
      </c>
      <c r="D91" s="272"/>
      <c r="E91" s="235">
        <f>E89*E90</f>
        <v>0</v>
      </c>
      <c r="F91" s="235">
        <f t="shared" ref="F91:H91" si="10">F89*F90</f>
        <v>0</v>
      </c>
      <c r="G91" s="235">
        <f t="shared" si="10"/>
        <v>0</v>
      </c>
      <c r="H91" s="235">
        <f t="shared" si="10"/>
        <v>0</v>
      </c>
      <c r="I91" s="235">
        <f>I89*I90</f>
        <v>0</v>
      </c>
      <c r="J91" s="236">
        <f>J89*J90</f>
        <v>0</v>
      </c>
      <c r="K91" s="126"/>
      <c r="L91" s="126"/>
      <c r="M91" s="126"/>
      <c r="N91" s="126"/>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c r="BB91" s="90"/>
      <c r="BC91" s="90"/>
      <c r="BD91" s="90"/>
      <c r="BE91" s="90"/>
      <c r="BF91" s="90"/>
      <c r="BG91" s="90"/>
      <c r="BH91" s="90"/>
      <c r="BI91" s="90"/>
      <c r="BJ91" s="90"/>
      <c r="BK91" s="90"/>
      <c r="BL91" s="90"/>
      <c r="BM91" s="90"/>
      <c r="BN91" s="90"/>
      <c r="BO91" s="90"/>
      <c r="BP91" s="90"/>
      <c r="BQ91" s="90"/>
      <c r="BR91" s="90"/>
      <c r="BS91" s="90"/>
      <c r="BT91" s="90"/>
      <c r="BU91" s="90"/>
      <c r="BV91" s="90"/>
      <c r="BW91" s="90"/>
      <c r="BX91" s="90"/>
      <c r="BY91" s="90"/>
      <c r="BZ91" s="90"/>
      <c r="CA91" s="90"/>
      <c r="CB91" s="26"/>
      <c r="CC91" s="26"/>
      <c r="CD91" s="26"/>
      <c r="CE91" s="26"/>
      <c r="CF91" s="26"/>
      <c r="CG91" s="26"/>
      <c r="CH91" s="26"/>
      <c r="CI91" s="26"/>
    </row>
    <row r="92" spans="1:87" s="90" customFormat="1" ht="17.100000000000001" customHeight="1" x14ac:dyDescent="0.25">
      <c r="B92" s="276"/>
      <c r="C92" s="299" t="s">
        <v>109</v>
      </c>
      <c r="D92" s="300"/>
      <c r="E92" s="249"/>
      <c r="F92" s="249"/>
      <c r="G92" s="249"/>
      <c r="H92" s="249"/>
      <c r="I92" s="249"/>
      <c r="J92" s="250"/>
      <c r="K92" s="126"/>
      <c r="L92" s="126"/>
      <c r="M92" s="126"/>
      <c r="N92" s="126"/>
    </row>
    <row r="93" spans="1:87" s="90" customFormat="1" ht="12" customHeight="1" x14ac:dyDescent="0.25">
      <c r="B93" s="126"/>
      <c r="C93" s="126"/>
      <c r="D93" s="126"/>
      <c r="E93" s="126"/>
      <c r="F93" s="126"/>
      <c r="G93" s="126"/>
      <c r="H93" s="126"/>
      <c r="I93" s="126"/>
      <c r="J93" s="126"/>
      <c r="K93" s="126"/>
      <c r="L93" s="126"/>
      <c r="M93" s="126"/>
      <c r="N93" s="126"/>
    </row>
    <row r="94" spans="1:87" s="90" customFormat="1" ht="15" customHeight="1" x14ac:dyDescent="0.25">
      <c r="B94" s="195" t="s">
        <v>83</v>
      </c>
      <c r="C94" s="195"/>
      <c r="D94" s="195"/>
      <c r="E94" s="195"/>
      <c r="F94" s="195"/>
      <c r="G94" s="195"/>
      <c r="H94" s="195"/>
      <c r="I94" s="195"/>
      <c r="J94" s="195"/>
      <c r="K94" s="126"/>
      <c r="L94" s="126"/>
      <c r="M94" s="126"/>
      <c r="N94" s="126"/>
      <c r="O94" s="120"/>
      <c r="P94" s="120"/>
      <c r="Q94" s="120"/>
      <c r="R94" s="120"/>
      <c r="S94" s="120"/>
      <c r="T94" s="120"/>
      <c r="U94" s="120"/>
      <c r="V94" s="120"/>
      <c r="W94" s="120"/>
      <c r="X94" s="120"/>
      <c r="Y94" s="120"/>
      <c r="Z94" s="120"/>
      <c r="AA94" s="120"/>
      <c r="AB94" s="120"/>
      <c r="AC94" s="120"/>
      <c r="AD94" s="120"/>
    </row>
    <row r="95" spans="1:87" s="126" customFormat="1" ht="5.0999999999999996" customHeight="1" x14ac:dyDescent="0.25">
      <c r="B95" s="220"/>
      <c r="C95" s="220"/>
      <c r="D95" s="220"/>
      <c r="E95" s="220"/>
      <c r="F95" s="220"/>
      <c r="G95" s="220"/>
      <c r="H95" s="220"/>
      <c r="I95" s="220"/>
      <c r="J95" s="220"/>
    </row>
    <row r="96" spans="1:87" s="90" customFormat="1" ht="28.5" customHeight="1" x14ac:dyDescent="0.25">
      <c r="B96" s="293" t="s">
        <v>113</v>
      </c>
      <c r="C96" s="294"/>
      <c r="D96" s="294"/>
      <c r="E96" s="294"/>
      <c r="F96" s="294"/>
      <c r="G96" s="294"/>
      <c r="H96" s="294"/>
      <c r="I96" s="294"/>
      <c r="J96" s="295"/>
      <c r="K96" s="266"/>
      <c r="L96" s="266"/>
      <c r="M96" s="126"/>
      <c r="N96" s="126"/>
      <c r="O96" s="120"/>
      <c r="P96" s="120"/>
      <c r="Q96" s="120"/>
      <c r="R96" s="120"/>
      <c r="S96" s="120"/>
      <c r="T96" s="120"/>
      <c r="U96" s="120"/>
      <c r="V96" s="120"/>
      <c r="W96" s="120"/>
      <c r="X96" s="120"/>
      <c r="Y96" s="120"/>
      <c r="Z96" s="120"/>
      <c r="AA96" s="120"/>
      <c r="AB96" s="120"/>
      <c r="AC96" s="120"/>
      <c r="AD96" s="120"/>
    </row>
    <row r="97" spans="1:30" s="90" customFormat="1" ht="12" customHeight="1" x14ac:dyDescent="0.25">
      <c r="B97" s="126"/>
      <c r="C97" s="126"/>
      <c r="D97" s="126"/>
      <c r="E97" s="126"/>
      <c r="F97" s="126"/>
      <c r="G97" s="126"/>
      <c r="H97" s="126"/>
      <c r="I97" s="126"/>
      <c r="J97" s="126"/>
      <c r="K97" s="126"/>
      <c r="L97" s="126"/>
      <c r="M97" s="126"/>
      <c r="N97" s="126"/>
      <c r="O97" s="120"/>
      <c r="P97" s="120"/>
      <c r="Q97" s="120"/>
      <c r="R97" s="120"/>
      <c r="S97" s="120"/>
      <c r="T97" s="120"/>
      <c r="U97" s="120"/>
      <c r="V97" s="120"/>
      <c r="W97" s="120"/>
      <c r="X97" s="120"/>
      <c r="Y97" s="120"/>
      <c r="Z97" s="120"/>
      <c r="AA97" s="120"/>
      <c r="AB97" s="120"/>
      <c r="AC97" s="120"/>
      <c r="AD97" s="120"/>
    </row>
    <row r="98" spans="1:30" s="90" customFormat="1" ht="17.100000000000001" customHeight="1" x14ac:dyDescent="0.25">
      <c r="B98" s="277" t="s">
        <v>112</v>
      </c>
      <c r="C98" s="278"/>
      <c r="D98" s="279"/>
      <c r="E98" s="118"/>
      <c r="F98" s="119"/>
      <c r="G98" s="119"/>
      <c r="H98" s="126"/>
      <c r="I98" s="126"/>
      <c r="J98" s="126"/>
      <c r="K98" s="126"/>
      <c r="L98" s="126"/>
      <c r="M98" s="126"/>
      <c r="N98" s="126"/>
    </row>
    <row r="99" spans="1:30" s="90" customFormat="1" ht="17.100000000000001" customHeight="1" x14ac:dyDescent="0.25">
      <c r="B99" s="280">
        <f>SUM(E61,F61,G61,H61,I61,J61,E66,F66,G66,H66,I66,J66,E71,F71,G71,H71,I71,J71,E76,F76,G76,H76,I76,J76,E81,F81,G81,H81,I81,J81,E86,F86,G86,H86,I86,J86,J91,I91,E91,F91,G91,H91)</f>
        <v>0</v>
      </c>
      <c r="C99" s="281"/>
      <c r="D99" s="282"/>
      <c r="E99" s="118"/>
      <c r="F99" s="119"/>
      <c r="G99" s="119"/>
      <c r="H99" s="126"/>
      <c r="I99" s="126"/>
      <c r="J99" s="126"/>
      <c r="K99" s="126"/>
      <c r="L99" s="126"/>
      <c r="M99" s="126"/>
      <c r="N99" s="126"/>
    </row>
    <row r="100" spans="1:30" s="90" customFormat="1" ht="17.100000000000001" customHeight="1" x14ac:dyDescent="0.25">
      <c r="B100" s="277" t="s">
        <v>111</v>
      </c>
      <c r="C100" s="278"/>
      <c r="D100" s="279"/>
      <c r="E100" s="126"/>
      <c r="F100" s="126"/>
      <c r="G100" s="126"/>
      <c r="H100" s="126"/>
      <c r="I100" s="126"/>
      <c r="J100" s="126"/>
      <c r="K100" s="126"/>
      <c r="L100" s="126"/>
      <c r="M100" s="126"/>
      <c r="N100" s="126"/>
    </row>
    <row r="101" spans="1:30" s="90" customFormat="1" ht="17.100000000000001" customHeight="1" x14ac:dyDescent="0.25">
      <c r="B101" s="280">
        <f>E62+F62+G62+H62+I62+J62+E67+F67+G67+H67+I67+J67+E72+F72+G72+H72+I72+J72+E77+F77+G77+H77+I77+J77+E82+F82+G82+H82+I82+J82+E87+F87+G87+H87+I87+J87+E92+F92+G92+H92+I92+J92</f>
        <v>0</v>
      </c>
      <c r="C101" s="281"/>
      <c r="D101" s="282"/>
      <c r="E101" s="126"/>
      <c r="F101" s="126"/>
      <c r="G101" s="126"/>
      <c r="H101" s="126"/>
      <c r="I101" s="126"/>
      <c r="J101" s="126"/>
      <c r="K101" s="126"/>
      <c r="L101" s="126"/>
      <c r="M101" s="126"/>
      <c r="N101" s="126"/>
    </row>
    <row r="102" spans="1:30" s="90" customFormat="1" ht="17.100000000000001" customHeight="1" x14ac:dyDescent="0.25">
      <c r="B102" s="296" t="s">
        <v>96</v>
      </c>
      <c r="C102" s="297"/>
      <c r="D102" s="298"/>
      <c r="E102" s="126"/>
      <c r="F102" s="126"/>
      <c r="G102" s="126"/>
      <c r="H102" s="126"/>
      <c r="I102" s="126"/>
      <c r="J102" s="126"/>
      <c r="K102" s="126"/>
      <c r="L102" s="126"/>
      <c r="M102" s="126"/>
      <c r="N102" s="126"/>
    </row>
    <row r="103" spans="1:30" s="90" customFormat="1" ht="17.100000000000001" customHeight="1" x14ac:dyDescent="0.25">
      <c r="B103" s="280">
        <f>B99-B101</f>
        <v>0</v>
      </c>
      <c r="C103" s="281"/>
      <c r="D103" s="282"/>
      <c r="E103" s="126"/>
      <c r="F103" s="126"/>
      <c r="G103" s="126"/>
      <c r="H103" s="126"/>
      <c r="I103" s="126"/>
      <c r="J103" s="126"/>
      <c r="K103" s="126"/>
      <c r="L103" s="126"/>
      <c r="M103" s="126"/>
      <c r="N103" s="126"/>
    </row>
    <row r="104" spans="1:30" s="90" customFormat="1" ht="12" customHeight="1" x14ac:dyDescent="0.25">
      <c r="B104" s="66"/>
      <c r="C104" s="66"/>
      <c r="D104" s="66"/>
      <c r="E104" s="126"/>
      <c r="F104" s="126"/>
      <c r="G104" s="126"/>
      <c r="H104" s="126"/>
      <c r="I104" s="126"/>
      <c r="J104" s="126"/>
      <c r="K104" s="126"/>
      <c r="L104" s="126"/>
      <c r="M104" s="126"/>
      <c r="N104" s="126"/>
    </row>
    <row r="105" spans="1:30" s="90" customFormat="1" ht="12" customHeight="1" x14ac:dyDescent="0.25">
      <c r="B105" s="66"/>
      <c r="C105" s="66"/>
      <c r="D105" s="66"/>
      <c r="E105" s="126"/>
      <c r="F105" s="126"/>
      <c r="G105" s="126"/>
      <c r="H105" s="126"/>
      <c r="I105" s="126"/>
      <c r="J105" s="126"/>
      <c r="K105" s="126"/>
      <c r="L105" s="126"/>
      <c r="M105" s="126"/>
      <c r="N105" s="126"/>
    </row>
    <row r="106" spans="1:30" s="90" customFormat="1" ht="15" customHeight="1" x14ac:dyDescent="0.25">
      <c r="B106" s="195" t="s">
        <v>130</v>
      </c>
      <c r="C106" s="195"/>
      <c r="D106" s="195"/>
      <c r="E106" s="195"/>
      <c r="F106" s="195"/>
      <c r="G106" s="195"/>
      <c r="H106" s="195"/>
      <c r="I106" s="195"/>
      <c r="J106" s="195"/>
      <c r="K106" s="126"/>
      <c r="L106" s="126"/>
      <c r="M106" s="126"/>
      <c r="N106" s="126"/>
    </row>
    <row r="107" spans="1:30" s="126" customFormat="1" ht="5.0999999999999996" customHeight="1" x14ac:dyDescent="0.25">
      <c r="B107" s="220"/>
      <c r="C107" s="220"/>
      <c r="D107" s="220"/>
      <c r="E107" s="220"/>
      <c r="F107" s="220"/>
      <c r="G107" s="220"/>
      <c r="H107" s="220"/>
      <c r="I107" s="220"/>
      <c r="J107" s="220"/>
    </row>
    <row r="108" spans="1:30" s="90" customFormat="1" ht="94.15" customHeight="1" x14ac:dyDescent="0.25">
      <c r="B108" s="293" t="s">
        <v>131</v>
      </c>
      <c r="C108" s="294"/>
      <c r="D108" s="294"/>
      <c r="E108" s="294"/>
      <c r="F108" s="294"/>
      <c r="G108" s="294"/>
      <c r="H108" s="294"/>
      <c r="I108" s="294"/>
      <c r="J108" s="295"/>
      <c r="K108" s="119"/>
      <c r="L108" s="119"/>
      <c r="M108" s="119"/>
      <c r="N108" s="119"/>
    </row>
    <row r="109" spans="1:30" s="126" customFormat="1" ht="17.100000000000001" customHeight="1" x14ac:dyDescent="0.25">
      <c r="B109" s="67"/>
      <c r="C109" s="67"/>
      <c r="D109" s="67"/>
      <c r="E109" s="67"/>
      <c r="F109" s="67"/>
      <c r="G109" s="67"/>
      <c r="H109" s="67"/>
      <c r="I109" s="67"/>
      <c r="J109" s="67"/>
      <c r="K109" s="119"/>
      <c r="L109" s="119"/>
      <c r="M109" s="119"/>
      <c r="N109" s="119"/>
    </row>
    <row r="110" spans="1:30" ht="24" customHeight="1" x14ac:dyDescent="0.25">
      <c r="A110" s="90"/>
      <c r="B110" s="70"/>
      <c r="C110" s="35" t="s">
        <v>51</v>
      </c>
      <c r="D110" s="224" t="s">
        <v>86</v>
      </c>
      <c r="E110" s="35" t="s">
        <v>76</v>
      </c>
      <c r="F110" s="35" t="s">
        <v>63</v>
      </c>
      <c r="G110" s="35" t="s">
        <v>64</v>
      </c>
      <c r="H110" s="35" t="s">
        <v>65</v>
      </c>
      <c r="I110" s="35" t="s">
        <v>79</v>
      </c>
      <c r="J110" s="35" t="s">
        <v>3</v>
      </c>
      <c r="K110" s="126"/>
      <c r="L110" s="126"/>
      <c r="M110" s="126"/>
      <c r="N110" s="126"/>
    </row>
    <row r="111" spans="1:30" ht="27" customHeight="1" thickBot="1" x14ac:dyDescent="0.3">
      <c r="A111" s="90"/>
      <c r="B111" s="225" t="s">
        <v>97</v>
      </c>
      <c r="C111" s="71"/>
      <c r="D111" s="72"/>
      <c r="E111" s="107">
        <f>'Toelichting cijfers'!C14</f>
        <v>1202</v>
      </c>
      <c r="F111" s="107">
        <f>'Toelichting cijfers'!D14</f>
        <v>1655</v>
      </c>
      <c r="G111" s="107">
        <f>'Toelichting cijfers'!E14</f>
        <v>2235</v>
      </c>
      <c r="H111" s="107">
        <f>'Toelichting cijfers'!F14</f>
        <v>1319</v>
      </c>
      <c r="I111" s="107">
        <f>'Toelichting cijfers'!G14</f>
        <v>3665</v>
      </c>
      <c r="J111" s="107">
        <f>'Toelichting cijfers'!H14</f>
        <v>4554</v>
      </c>
      <c r="K111" s="292"/>
      <c r="L111" s="266"/>
      <c r="M111" s="266"/>
      <c r="N111" s="266"/>
    </row>
    <row r="112" spans="1:30" ht="17.100000000000001" customHeight="1" x14ac:dyDescent="0.25">
      <c r="A112" s="90"/>
      <c r="B112" s="286" t="s">
        <v>98</v>
      </c>
      <c r="C112" s="73">
        <v>2024</v>
      </c>
      <c r="D112" s="114">
        <f>D42</f>
        <v>1</v>
      </c>
      <c r="E112" s="108">
        <f>D112*E111</f>
        <v>1202</v>
      </c>
      <c r="F112" s="108">
        <f>D112*F111</f>
        <v>1655</v>
      </c>
      <c r="G112" s="108">
        <f>D112*G111</f>
        <v>2235</v>
      </c>
      <c r="H112" s="108">
        <f>D112*H111</f>
        <v>1319</v>
      </c>
      <c r="I112" s="108">
        <f>D112*I111</f>
        <v>3665</v>
      </c>
      <c r="J112" s="108">
        <f>D112*J111</f>
        <v>4554</v>
      </c>
      <c r="K112" s="126"/>
      <c r="L112" s="126"/>
      <c r="M112" s="126"/>
      <c r="N112" s="126"/>
    </row>
    <row r="113" spans="1:78" ht="17.100000000000001" customHeight="1" x14ac:dyDescent="0.25">
      <c r="A113" s="90"/>
      <c r="B113" s="287"/>
      <c r="C113" s="38">
        <v>2025</v>
      </c>
      <c r="D113" s="115">
        <f>E42</f>
        <v>1</v>
      </c>
      <c r="E113" s="109">
        <f>D113*E111</f>
        <v>1202</v>
      </c>
      <c r="F113" s="109">
        <f>D113*F111</f>
        <v>1655</v>
      </c>
      <c r="G113" s="109">
        <f>D113*G111</f>
        <v>2235</v>
      </c>
      <c r="H113" s="109">
        <f>D113*H111</f>
        <v>1319</v>
      </c>
      <c r="I113" s="109">
        <f>D113*I111</f>
        <v>3665</v>
      </c>
      <c r="J113" s="109">
        <f>D113*J111</f>
        <v>4554</v>
      </c>
      <c r="K113" s="126"/>
      <c r="L113" s="126"/>
      <c r="M113" s="126"/>
      <c r="N113" s="126"/>
    </row>
    <row r="114" spans="1:78" ht="17.100000000000001" customHeight="1" x14ac:dyDescent="0.25">
      <c r="A114" s="90"/>
      <c r="B114" s="287"/>
      <c r="C114" s="38">
        <v>2026</v>
      </c>
      <c r="D114" s="115">
        <f>F42</f>
        <v>1</v>
      </c>
      <c r="E114" s="109">
        <f>D114*E111</f>
        <v>1202</v>
      </c>
      <c r="F114" s="109">
        <f>D114*F111</f>
        <v>1655</v>
      </c>
      <c r="G114" s="109">
        <f>D114*G111</f>
        <v>2235</v>
      </c>
      <c r="H114" s="109">
        <f>D114*H111</f>
        <v>1319</v>
      </c>
      <c r="I114" s="109">
        <f>D114*I111</f>
        <v>3665</v>
      </c>
      <c r="J114" s="109">
        <f>D114*J111</f>
        <v>4554</v>
      </c>
      <c r="K114" s="126"/>
      <c r="L114" s="126"/>
      <c r="M114" s="126"/>
      <c r="N114" s="126"/>
    </row>
    <row r="115" spans="1:78" ht="17.100000000000001" customHeight="1" thickBot="1" x14ac:dyDescent="0.3">
      <c r="A115" s="90"/>
      <c r="B115" s="288"/>
      <c r="C115" s="74">
        <v>2027</v>
      </c>
      <c r="D115" s="116">
        <f>G42</f>
        <v>1</v>
      </c>
      <c r="E115" s="110">
        <f>D115*E111</f>
        <v>1202</v>
      </c>
      <c r="F115" s="110">
        <f>D115*F111</f>
        <v>1655</v>
      </c>
      <c r="G115" s="110">
        <f>D115*G111</f>
        <v>2235</v>
      </c>
      <c r="H115" s="110">
        <f>D115*H111</f>
        <v>1319</v>
      </c>
      <c r="I115" s="110">
        <f>D115*I111</f>
        <v>3665</v>
      </c>
      <c r="J115" s="110">
        <f>D115*J111</f>
        <v>4554</v>
      </c>
      <c r="K115" s="126"/>
      <c r="L115" s="126"/>
      <c r="M115" s="126"/>
      <c r="N115" s="126"/>
    </row>
    <row r="116" spans="1:78" ht="17.100000000000001" customHeight="1" thickBot="1" x14ac:dyDescent="0.3">
      <c r="A116" s="90"/>
      <c r="B116" s="86" t="s">
        <v>81</v>
      </c>
      <c r="C116" s="75"/>
      <c r="D116" s="76"/>
      <c r="E116" s="111">
        <v>344.86</v>
      </c>
      <c r="F116" s="111">
        <v>344.86</v>
      </c>
      <c r="G116" s="111">
        <v>344.86</v>
      </c>
      <c r="H116" s="111">
        <v>288.76</v>
      </c>
      <c r="I116" s="111">
        <v>680.72</v>
      </c>
      <c r="J116" s="111">
        <v>892.61</v>
      </c>
      <c r="K116" s="126"/>
      <c r="L116" s="126"/>
      <c r="M116" s="126"/>
      <c r="N116" s="126"/>
    </row>
    <row r="117" spans="1:78" s="96" customFormat="1" ht="17.100000000000001" customHeight="1" x14ac:dyDescent="0.15">
      <c r="A117" s="44"/>
      <c r="B117" s="283" t="s">
        <v>100</v>
      </c>
      <c r="C117" s="77">
        <v>2024</v>
      </c>
      <c r="D117" s="78"/>
      <c r="E117" s="108">
        <f>E112+E116</f>
        <v>1546.8600000000001</v>
      </c>
      <c r="F117" s="108">
        <f t="shared" ref="F117:J117" si="11">F112+F116</f>
        <v>1999.8600000000001</v>
      </c>
      <c r="G117" s="108">
        <f t="shared" si="11"/>
        <v>2579.86</v>
      </c>
      <c r="H117" s="108">
        <f t="shared" si="11"/>
        <v>1607.76</v>
      </c>
      <c r="I117" s="108">
        <f t="shared" si="11"/>
        <v>4345.72</v>
      </c>
      <c r="J117" s="108">
        <f t="shared" si="11"/>
        <v>5446.61</v>
      </c>
      <c r="K117" s="64"/>
      <c r="L117" s="63"/>
      <c r="M117" s="65"/>
      <c r="N117" s="65"/>
      <c r="O117" s="43"/>
      <c r="P117" s="63"/>
      <c r="Q117" s="63"/>
      <c r="R117" s="64"/>
      <c r="S117" s="63"/>
      <c r="T117" s="65"/>
      <c r="U117" s="65"/>
      <c r="V117" s="43"/>
      <c r="W117" s="63"/>
      <c r="X117" s="63"/>
      <c r="Y117" s="64"/>
      <c r="Z117" s="63"/>
      <c r="AA117" s="65"/>
      <c r="AB117" s="65"/>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43"/>
      <c r="BA117" s="43"/>
      <c r="BB117" s="43"/>
      <c r="BC117" s="43"/>
      <c r="BD117" s="43"/>
      <c r="BE117" s="43"/>
      <c r="BF117" s="43"/>
      <c r="BG117" s="43"/>
      <c r="BH117" s="43"/>
      <c r="BI117" s="43"/>
      <c r="BJ117" s="43"/>
      <c r="BK117" s="43"/>
      <c r="BL117" s="43"/>
      <c r="BM117" s="43"/>
      <c r="BN117" s="43"/>
      <c r="BO117" s="43"/>
      <c r="BP117" s="43"/>
      <c r="BQ117" s="43"/>
      <c r="BR117" s="43"/>
      <c r="BS117" s="43"/>
      <c r="BT117" s="43"/>
      <c r="BU117" s="43"/>
      <c r="BV117" s="43"/>
      <c r="BW117" s="43"/>
      <c r="BX117" s="43"/>
      <c r="BY117" s="43"/>
      <c r="BZ117" s="43"/>
    </row>
    <row r="118" spans="1:78" s="96" customFormat="1" ht="17.100000000000001" customHeight="1" x14ac:dyDescent="0.15">
      <c r="A118" s="44"/>
      <c r="B118" s="284"/>
      <c r="C118" s="80">
        <v>2025</v>
      </c>
      <c r="D118" s="129"/>
      <c r="E118" s="109">
        <f t="shared" ref="E118:J118" si="12">E113+E116</f>
        <v>1546.8600000000001</v>
      </c>
      <c r="F118" s="109">
        <f t="shared" si="12"/>
        <v>1999.8600000000001</v>
      </c>
      <c r="G118" s="109">
        <f t="shared" si="12"/>
        <v>2579.86</v>
      </c>
      <c r="H118" s="109">
        <f t="shared" si="12"/>
        <v>1607.76</v>
      </c>
      <c r="I118" s="109">
        <f t="shared" si="12"/>
        <v>4345.72</v>
      </c>
      <c r="J118" s="109">
        <f t="shared" si="12"/>
        <v>5446.61</v>
      </c>
      <c r="K118" s="64"/>
      <c r="L118" s="63"/>
      <c r="M118" s="65"/>
      <c r="N118" s="65"/>
      <c r="O118" s="43"/>
      <c r="P118" s="63"/>
      <c r="Q118" s="63"/>
      <c r="R118" s="64"/>
      <c r="S118" s="63"/>
      <c r="T118" s="65"/>
      <c r="U118" s="65"/>
      <c r="V118" s="43"/>
      <c r="W118" s="63"/>
      <c r="X118" s="63"/>
      <c r="Y118" s="64"/>
      <c r="Z118" s="63"/>
      <c r="AA118" s="65"/>
      <c r="AB118" s="65"/>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3"/>
      <c r="BA118" s="43"/>
      <c r="BB118" s="43"/>
      <c r="BC118" s="43"/>
      <c r="BD118" s="43"/>
      <c r="BE118" s="43"/>
      <c r="BF118" s="43"/>
      <c r="BG118" s="43"/>
      <c r="BH118" s="43"/>
      <c r="BI118" s="43"/>
      <c r="BJ118" s="43"/>
      <c r="BK118" s="43"/>
      <c r="BL118" s="43"/>
      <c r="BM118" s="43"/>
      <c r="BN118" s="43"/>
      <c r="BO118" s="43"/>
      <c r="BP118" s="43"/>
      <c r="BQ118" s="43"/>
      <c r="BR118" s="43"/>
      <c r="BS118" s="43"/>
      <c r="BT118" s="43"/>
      <c r="BU118" s="43"/>
      <c r="BV118" s="43"/>
      <c r="BW118" s="43"/>
      <c r="BX118" s="43"/>
      <c r="BY118" s="43"/>
      <c r="BZ118" s="43"/>
    </row>
    <row r="119" spans="1:78" s="96" customFormat="1" ht="17.100000000000001" customHeight="1" x14ac:dyDescent="0.15">
      <c r="A119" s="44"/>
      <c r="B119" s="284"/>
      <c r="C119" s="80">
        <v>2026</v>
      </c>
      <c r="D119" s="129"/>
      <c r="E119" s="109">
        <f t="shared" ref="E119:J119" si="13">E114+E116</f>
        <v>1546.8600000000001</v>
      </c>
      <c r="F119" s="109">
        <f t="shared" si="13"/>
        <v>1999.8600000000001</v>
      </c>
      <c r="G119" s="109">
        <f t="shared" si="13"/>
        <v>2579.86</v>
      </c>
      <c r="H119" s="109">
        <f t="shared" si="13"/>
        <v>1607.76</v>
      </c>
      <c r="I119" s="109">
        <f t="shared" si="13"/>
        <v>4345.72</v>
      </c>
      <c r="J119" s="109">
        <f t="shared" si="13"/>
        <v>5446.61</v>
      </c>
      <c r="K119" s="64"/>
      <c r="L119" s="63"/>
      <c r="M119" s="65"/>
      <c r="N119" s="65"/>
      <c r="O119" s="43"/>
      <c r="P119" s="63"/>
      <c r="Q119" s="63"/>
      <c r="R119" s="64"/>
      <c r="S119" s="63"/>
      <c r="T119" s="65"/>
      <c r="U119" s="65"/>
      <c r="V119" s="43"/>
      <c r="W119" s="63"/>
      <c r="X119" s="63"/>
      <c r="Y119" s="64"/>
      <c r="Z119" s="63"/>
      <c r="AA119" s="65"/>
      <c r="AB119" s="65"/>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3"/>
      <c r="BA119" s="43"/>
      <c r="BB119" s="43"/>
      <c r="BC119" s="43"/>
      <c r="BD119" s="43"/>
      <c r="BE119" s="43"/>
      <c r="BF119" s="43"/>
      <c r="BG119" s="43"/>
      <c r="BH119" s="43"/>
      <c r="BI119" s="43"/>
      <c r="BJ119" s="43"/>
      <c r="BK119" s="43"/>
      <c r="BL119" s="43"/>
      <c r="BM119" s="43"/>
      <c r="BN119" s="43"/>
      <c r="BO119" s="43"/>
      <c r="BP119" s="43"/>
      <c r="BQ119" s="43"/>
      <c r="BR119" s="43"/>
      <c r="BS119" s="43"/>
      <c r="BT119" s="43"/>
      <c r="BU119" s="43"/>
      <c r="BV119" s="43"/>
      <c r="BW119" s="43"/>
      <c r="BX119" s="43"/>
      <c r="BY119" s="43"/>
      <c r="BZ119" s="43"/>
    </row>
    <row r="120" spans="1:78" s="96" customFormat="1" ht="17.100000000000001" customHeight="1" thickBot="1" x14ac:dyDescent="0.2">
      <c r="A120" s="44"/>
      <c r="B120" s="285"/>
      <c r="C120" s="81">
        <v>2027</v>
      </c>
      <c r="D120" s="79"/>
      <c r="E120" s="110">
        <f t="shared" ref="E120:J120" si="14">E115+E116</f>
        <v>1546.8600000000001</v>
      </c>
      <c r="F120" s="110">
        <f t="shared" si="14"/>
        <v>1999.8600000000001</v>
      </c>
      <c r="G120" s="110">
        <f t="shared" si="14"/>
        <v>2579.86</v>
      </c>
      <c r="H120" s="110">
        <f t="shared" si="14"/>
        <v>1607.76</v>
      </c>
      <c r="I120" s="110">
        <f t="shared" si="14"/>
        <v>4345.72</v>
      </c>
      <c r="J120" s="110">
        <f t="shared" si="14"/>
        <v>5446.61</v>
      </c>
      <c r="K120" s="64"/>
      <c r="L120" s="63"/>
      <c r="M120" s="65"/>
      <c r="N120" s="65"/>
      <c r="O120" s="43"/>
      <c r="P120" s="63"/>
      <c r="Q120" s="63"/>
      <c r="R120" s="64"/>
      <c r="S120" s="63"/>
      <c r="T120" s="65"/>
      <c r="U120" s="65"/>
      <c r="V120" s="43"/>
      <c r="W120" s="63"/>
      <c r="X120" s="63"/>
      <c r="Y120" s="64"/>
      <c r="Z120" s="63"/>
      <c r="AA120" s="65"/>
      <c r="AB120" s="65"/>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3"/>
      <c r="BA120" s="43"/>
      <c r="BB120" s="43"/>
      <c r="BC120" s="43"/>
      <c r="BD120" s="43"/>
      <c r="BE120" s="43"/>
      <c r="BF120" s="43"/>
      <c r="BG120" s="43"/>
      <c r="BH120" s="43"/>
      <c r="BI120" s="43"/>
      <c r="BJ120" s="43"/>
      <c r="BK120" s="43"/>
      <c r="BL120" s="43"/>
      <c r="BM120" s="43"/>
      <c r="BN120" s="43"/>
      <c r="BO120" s="43"/>
      <c r="BP120" s="43"/>
      <c r="BQ120" s="43"/>
      <c r="BR120" s="43"/>
      <c r="BS120" s="43"/>
      <c r="BT120" s="43"/>
      <c r="BU120" s="43"/>
      <c r="BV120" s="43"/>
      <c r="BW120" s="43"/>
      <c r="BX120" s="43"/>
      <c r="BY120" s="43"/>
      <c r="BZ120" s="43"/>
    </row>
    <row r="121" spans="1:78" s="96" customFormat="1" ht="17.100000000000001" customHeight="1" x14ac:dyDescent="0.15">
      <c r="A121" s="44"/>
      <c r="B121" s="284" t="s">
        <v>87</v>
      </c>
      <c r="C121" s="273">
        <v>2024</v>
      </c>
      <c r="D121" s="87" t="s">
        <v>52</v>
      </c>
      <c r="E121" s="251"/>
      <c r="F121" s="251"/>
      <c r="G121" s="252"/>
      <c r="H121" s="253"/>
      <c r="I121" s="254"/>
      <c r="J121" s="254"/>
      <c r="K121" s="64"/>
      <c r="L121" s="63"/>
      <c r="M121" s="65"/>
      <c r="N121" s="65"/>
      <c r="O121" s="43"/>
      <c r="P121" s="63"/>
      <c r="Q121" s="63"/>
      <c r="R121" s="64"/>
      <c r="S121" s="63"/>
      <c r="T121" s="65"/>
      <c r="U121" s="65"/>
      <c r="V121" s="43"/>
      <c r="W121" s="63"/>
      <c r="X121" s="63"/>
      <c r="Y121" s="64"/>
      <c r="Z121" s="63"/>
      <c r="AA121" s="65"/>
      <c r="AB121" s="65"/>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3"/>
      <c r="BA121" s="43"/>
      <c r="BB121" s="43"/>
      <c r="BC121" s="43"/>
      <c r="BD121" s="43"/>
      <c r="BE121" s="43"/>
      <c r="BF121" s="43"/>
      <c r="BG121" s="43"/>
      <c r="BH121" s="43"/>
      <c r="BI121" s="43"/>
      <c r="BJ121" s="43"/>
      <c r="BK121" s="43"/>
      <c r="BL121" s="43"/>
      <c r="BM121" s="43"/>
      <c r="BN121" s="43"/>
      <c r="BO121" s="43"/>
      <c r="BP121" s="43"/>
      <c r="BQ121" s="43"/>
      <c r="BR121" s="43"/>
      <c r="BS121" s="43"/>
      <c r="BT121" s="43"/>
      <c r="BU121" s="43"/>
      <c r="BV121" s="43"/>
      <c r="BW121" s="43"/>
      <c r="BX121" s="43"/>
      <c r="BY121" s="43"/>
      <c r="BZ121" s="43"/>
    </row>
    <row r="122" spans="1:78" s="96" customFormat="1" ht="17.100000000000001" customHeight="1" x14ac:dyDescent="0.15">
      <c r="A122" s="44"/>
      <c r="B122" s="284"/>
      <c r="C122" s="274"/>
      <c r="D122" s="87" t="s">
        <v>89</v>
      </c>
      <c r="E122" s="112">
        <f>E121*E117</f>
        <v>0</v>
      </c>
      <c r="F122" s="112">
        <f t="shared" ref="F122:J122" si="15">F121*F117</f>
        <v>0</v>
      </c>
      <c r="G122" s="112">
        <f t="shared" si="15"/>
        <v>0</v>
      </c>
      <c r="H122" s="112">
        <f t="shared" si="15"/>
        <v>0</v>
      </c>
      <c r="I122" s="112">
        <f t="shared" si="15"/>
        <v>0</v>
      </c>
      <c r="J122" s="112">
        <f t="shared" si="15"/>
        <v>0</v>
      </c>
      <c r="K122" s="88"/>
      <c r="L122" s="63"/>
      <c r="M122" s="89"/>
      <c r="N122" s="89"/>
      <c r="O122" s="43"/>
      <c r="P122" s="63"/>
      <c r="Q122" s="63"/>
      <c r="R122" s="64"/>
      <c r="S122" s="63"/>
      <c r="T122" s="65"/>
      <c r="U122" s="65"/>
      <c r="V122" s="43"/>
      <c r="W122" s="63"/>
      <c r="X122" s="63"/>
      <c r="Y122" s="64"/>
      <c r="Z122" s="63"/>
      <c r="AA122" s="65"/>
      <c r="AB122" s="65"/>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3"/>
      <c r="BA122" s="43"/>
      <c r="BB122" s="43"/>
      <c r="BC122" s="43"/>
      <c r="BD122" s="43"/>
      <c r="BE122" s="43"/>
      <c r="BF122" s="43"/>
      <c r="BG122" s="43"/>
      <c r="BH122" s="43"/>
      <c r="BI122" s="43"/>
      <c r="BJ122" s="43"/>
      <c r="BK122" s="43"/>
      <c r="BL122" s="43"/>
      <c r="BM122" s="43"/>
      <c r="BN122" s="43"/>
      <c r="BO122" s="43"/>
      <c r="BP122" s="43"/>
      <c r="BQ122" s="43"/>
      <c r="BR122" s="43"/>
      <c r="BS122" s="43"/>
      <c r="BT122" s="43"/>
      <c r="BU122" s="43"/>
      <c r="BV122" s="43"/>
      <c r="BW122" s="43"/>
      <c r="BX122" s="43"/>
      <c r="BY122" s="43"/>
      <c r="BZ122" s="43"/>
    </row>
    <row r="123" spans="1:78" s="96" customFormat="1" ht="17.100000000000001" customHeight="1" x14ac:dyDescent="0.15">
      <c r="A123" s="44"/>
      <c r="B123" s="284"/>
      <c r="C123" s="275">
        <v>2025</v>
      </c>
      <c r="D123" s="87" t="s">
        <v>52</v>
      </c>
      <c r="E123" s="255"/>
      <c r="F123" s="255"/>
      <c r="G123" s="256"/>
      <c r="H123" s="257"/>
      <c r="I123" s="258"/>
      <c r="J123" s="258"/>
      <c r="K123" s="64"/>
      <c r="L123" s="63"/>
      <c r="M123" s="65"/>
      <c r="N123" s="65"/>
      <c r="O123" s="43"/>
      <c r="P123" s="63"/>
      <c r="Q123" s="63"/>
      <c r="R123" s="64"/>
      <c r="S123" s="63"/>
      <c r="T123" s="65"/>
      <c r="U123" s="65"/>
      <c r="V123" s="43"/>
      <c r="W123" s="63"/>
      <c r="X123" s="63"/>
      <c r="Y123" s="64"/>
      <c r="Z123" s="63"/>
      <c r="AA123" s="65"/>
      <c r="AB123" s="65"/>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3"/>
      <c r="BA123" s="43"/>
      <c r="BB123" s="43"/>
      <c r="BC123" s="43"/>
      <c r="BD123" s="43"/>
      <c r="BE123" s="43"/>
      <c r="BF123" s="43"/>
      <c r="BG123" s="43"/>
      <c r="BH123" s="43"/>
      <c r="BI123" s="43"/>
      <c r="BJ123" s="43"/>
      <c r="BK123" s="43"/>
      <c r="BL123" s="43"/>
      <c r="BM123" s="43"/>
      <c r="BN123" s="43"/>
      <c r="BO123" s="43"/>
      <c r="BP123" s="43"/>
      <c r="BQ123" s="43"/>
      <c r="BR123" s="43"/>
      <c r="BS123" s="43"/>
      <c r="BT123" s="43"/>
      <c r="BU123" s="43"/>
      <c r="BV123" s="43"/>
      <c r="BW123" s="43"/>
      <c r="BX123" s="43"/>
      <c r="BY123" s="43"/>
      <c r="BZ123" s="43"/>
    </row>
    <row r="124" spans="1:78" s="96" customFormat="1" ht="17.100000000000001" customHeight="1" x14ac:dyDescent="0.15">
      <c r="A124" s="44"/>
      <c r="B124" s="284"/>
      <c r="C124" s="274"/>
      <c r="D124" s="87" t="s">
        <v>89</v>
      </c>
      <c r="E124" s="112">
        <f t="shared" ref="E124:J124" si="16">E123*E118</f>
        <v>0</v>
      </c>
      <c r="F124" s="112">
        <f t="shared" si="16"/>
        <v>0</v>
      </c>
      <c r="G124" s="112">
        <f t="shared" si="16"/>
        <v>0</v>
      </c>
      <c r="H124" s="112">
        <f t="shared" si="16"/>
        <v>0</v>
      </c>
      <c r="I124" s="112">
        <f t="shared" si="16"/>
        <v>0</v>
      </c>
      <c r="J124" s="112">
        <f t="shared" si="16"/>
        <v>0</v>
      </c>
      <c r="K124" s="64"/>
      <c r="L124" s="63"/>
      <c r="M124" s="65"/>
      <c r="N124" s="65"/>
      <c r="O124" s="43"/>
      <c r="P124" s="63"/>
      <c r="Q124" s="63"/>
      <c r="R124" s="64"/>
      <c r="S124" s="63"/>
      <c r="T124" s="65"/>
      <c r="U124" s="65"/>
      <c r="V124" s="43"/>
      <c r="W124" s="63"/>
      <c r="X124" s="63"/>
      <c r="Y124" s="64"/>
      <c r="Z124" s="63"/>
      <c r="AA124" s="65"/>
      <c r="AB124" s="65"/>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3"/>
      <c r="BA124" s="43"/>
      <c r="BB124" s="43"/>
      <c r="BC124" s="43"/>
      <c r="BD124" s="43"/>
      <c r="BE124" s="43"/>
      <c r="BF124" s="43"/>
      <c r="BG124" s="43"/>
      <c r="BH124" s="43"/>
      <c r="BI124" s="43"/>
      <c r="BJ124" s="43"/>
      <c r="BK124" s="43"/>
      <c r="BL124" s="43"/>
      <c r="BM124" s="43"/>
      <c r="BN124" s="43"/>
      <c r="BO124" s="43"/>
      <c r="BP124" s="43"/>
      <c r="BQ124" s="43"/>
      <c r="BR124" s="43"/>
      <c r="BS124" s="43"/>
      <c r="BT124" s="43"/>
      <c r="BU124" s="43"/>
      <c r="BV124" s="43"/>
      <c r="BW124" s="43"/>
      <c r="BX124" s="43"/>
      <c r="BY124" s="43"/>
      <c r="BZ124" s="43"/>
    </row>
    <row r="125" spans="1:78" s="96" customFormat="1" ht="17.100000000000001" customHeight="1" x14ac:dyDescent="0.15">
      <c r="A125" s="44"/>
      <c r="B125" s="284"/>
      <c r="C125" s="275">
        <v>2026</v>
      </c>
      <c r="D125" s="87" t="s">
        <v>52</v>
      </c>
      <c r="E125" s="255"/>
      <c r="F125" s="255"/>
      <c r="G125" s="256"/>
      <c r="H125" s="257"/>
      <c r="I125" s="258"/>
      <c r="J125" s="258"/>
      <c r="K125" s="64"/>
      <c r="L125" s="63"/>
      <c r="M125" s="65"/>
      <c r="N125" s="65"/>
      <c r="O125" s="43"/>
      <c r="P125" s="63"/>
      <c r="Q125" s="63"/>
      <c r="R125" s="64"/>
      <c r="S125" s="63"/>
      <c r="T125" s="65"/>
      <c r="U125" s="65"/>
      <c r="V125" s="43"/>
      <c r="W125" s="63"/>
      <c r="X125" s="63"/>
      <c r="Y125" s="64"/>
      <c r="Z125" s="63"/>
      <c r="AA125" s="65"/>
      <c r="AB125" s="65"/>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3"/>
      <c r="BA125" s="43"/>
      <c r="BB125" s="43"/>
      <c r="BC125" s="43"/>
      <c r="BD125" s="43"/>
      <c r="BE125" s="43"/>
      <c r="BF125" s="43"/>
      <c r="BG125" s="43"/>
      <c r="BH125" s="43"/>
      <c r="BI125" s="43"/>
      <c r="BJ125" s="43"/>
      <c r="BK125" s="43"/>
      <c r="BL125" s="43"/>
      <c r="BM125" s="43"/>
      <c r="BN125" s="43"/>
      <c r="BO125" s="43"/>
      <c r="BP125" s="43"/>
      <c r="BQ125" s="43"/>
      <c r="BR125" s="43"/>
      <c r="BS125" s="43"/>
      <c r="BT125" s="43"/>
      <c r="BU125" s="43"/>
      <c r="BV125" s="43"/>
      <c r="BW125" s="43"/>
      <c r="BX125" s="43"/>
      <c r="BY125" s="43"/>
      <c r="BZ125" s="43"/>
    </row>
    <row r="126" spans="1:78" s="96" customFormat="1" ht="17.100000000000001" customHeight="1" x14ac:dyDescent="0.15">
      <c r="A126" s="44"/>
      <c r="B126" s="284"/>
      <c r="C126" s="274"/>
      <c r="D126" s="87" t="s">
        <v>89</v>
      </c>
      <c r="E126" s="112">
        <f t="shared" ref="E126:J126" si="17">E125*E119</f>
        <v>0</v>
      </c>
      <c r="F126" s="112">
        <f t="shared" si="17"/>
        <v>0</v>
      </c>
      <c r="G126" s="112">
        <f t="shared" si="17"/>
        <v>0</v>
      </c>
      <c r="H126" s="112">
        <f t="shared" si="17"/>
        <v>0</v>
      </c>
      <c r="I126" s="112">
        <f t="shared" si="17"/>
        <v>0</v>
      </c>
      <c r="J126" s="112">
        <f t="shared" si="17"/>
        <v>0</v>
      </c>
      <c r="K126" s="64"/>
      <c r="L126" s="63"/>
      <c r="M126" s="65"/>
      <c r="N126" s="65"/>
      <c r="O126" s="43"/>
      <c r="P126" s="63"/>
      <c r="Q126" s="63"/>
      <c r="R126" s="64"/>
      <c r="S126" s="63"/>
      <c r="T126" s="65"/>
      <c r="U126" s="65"/>
      <c r="V126" s="43"/>
      <c r="W126" s="63"/>
      <c r="X126" s="63"/>
      <c r="Y126" s="64"/>
      <c r="Z126" s="63"/>
      <c r="AA126" s="65"/>
      <c r="AB126" s="65"/>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3"/>
      <c r="BA126" s="43"/>
      <c r="BB126" s="43"/>
      <c r="BC126" s="43"/>
      <c r="BD126" s="43"/>
      <c r="BE126" s="43"/>
      <c r="BF126" s="43"/>
      <c r="BG126" s="43"/>
      <c r="BH126" s="43"/>
      <c r="BI126" s="43"/>
      <c r="BJ126" s="43"/>
      <c r="BK126" s="43"/>
      <c r="BL126" s="43"/>
      <c r="BM126" s="43"/>
      <c r="BN126" s="43"/>
      <c r="BO126" s="43"/>
      <c r="BP126" s="43"/>
      <c r="BQ126" s="43"/>
      <c r="BR126" s="43"/>
      <c r="BS126" s="43"/>
      <c r="BT126" s="43"/>
      <c r="BU126" s="43"/>
      <c r="BV126" s="43"/>
      <c r="BW126" s="43"/>
      <c r="BX126" s="43"/>
      <c r="BY126" s="43"/>
      <c r="BZ126" s="43"/>
    </row>
    <row r="127" spans="1:78" s="96" customFormat="1" ht="17.100000000000001" customHeight="1" x14ac:dyDescent="0.15">
      <c r="A127" s="44"/>
      <c r="B127" s="284"/>
      <c r="C127" s="275">
        <v>2027</v>
      </c>
      <c r="D127" s="87" t="s">
        <v>52</v>
      </c>
      <c r="E127" s="255"/>
      <c r="F127" s="255"/>
      <c r="G127" s="256"/>
      <c r="H127" s="257"/>
      <c r="I127" s="258"/>
      <c r="J127" s="258"/>
      <c r="K127" s="64"/>
      <c r="L127" s="63"/>
      <c r="M127" s="65"/>
      <c r="N127" s="65"/>
      <c r="O127" s="43"/>
      <c r="P127" s="63"/>
      <c r="Q127" s="63"/>
      <c r="R127" s="64"/>
      <c r="S127" s="63"/>
      <c r="T127" s="65"/>
      <c r="U127" s="65"/>
      <c r="V127" s="43"/>
      <c r="W127" s="63"/>
      <c r="X127" s="63"/>
      <c r="Y127" s="64"/>
      <c r="Z127" s="63"/>
      <c r="AA127" s="65"/>
      <c r="AB127" s="65"/>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3"/>
      <c r="BA127" s="43"/>
      <c r="BB127" s="43"/>
      <c r="BC127" s="43"/>
      <c r="BD127" s="43"/>
      <c r="BE127" s="43"/>
      <c r="BF127" s="43"/>
      <c r="BG127" s="43"/>
      <c r="BH127" s="43"/>
      <c r="BI127" s="43"/>
      <c r="BJ127" s="43"/>
      <c r="BK127" s="43"/>
      <c r="BL127" s="43"/>
      <c r="BM127" s="43"/>
      <c r="BN127" s="43"/>
      <c r="BO127" s="43"/>
      <c r="BP127" s="43"/>
      <c r="BQ127" s="43"/>
      <c r="BR127" s="43"/>
      <c r="BS127" s="43"/>
      <c r="BT127" s="43"/>
      <c r="BU127" s="43"/>
      <c r="BV127" s="43"/>
      <c r="BW127" s="43"/>
      <c r="BX127" s="43"/>
      <c r="BY127" s="43"/>
      <c r="BZ127" s="43"/>
    </row>
    <row r="128" spans="1:78" s="96" customFormat="1" ht="17.100000000000001" customHeight="1" thickBot="1" x14ac:dyDescent="0.2">
      <c r="A128" s="44"/>
      <c r="B128" s="284"/>
      <c r="C128" s="301"/>
      <c r="D128" s="87" t="s">
        <v>89</v>
      </c>
      <c r="E128" s="112">
        <f t="shared" ref="E128:J128" si="18">E127*E120</f>
        <v>0</v>
      </c>
      <c r="F128" s="112">
        <f t="shared" si="18"/>
        <v>0</v>
      </c>
      <c r="G128" s="112">
        <f t="shared" si="18"/>
        <v>0</v>
      </c>
      <c r="H128" s="112">
        <f t="shared" si="18"/>
        <v>0</v>
      </c>
      <c r="I128" s="112">
        <f t="shared" si="18"/>
        <v>0</v>
      </c>
      <c r="J128" s="112">
        <f t="shared" si="18"/>
        <v>0</v>
      </c>
      <c r="K128" s="64"/>
      <c r="L128" s="63"/>
      <c r="M128" s="65"/>
      <c r="N128" s="65"/>
      <c r="O128" s="43"/>
      <c r="P128" s="63"/>
      <c r="Q128" s="63"/>
      <c r="R128" s="64"/>
      <c r="S128" s="63"/>
      <c r="T128" s="65"/>
      <c r="U128" s="65"/>
      <c r="V128" s="43"/>
      <c r="W128" s="63"/>
      <c r="X128" s="63"/>
      <c r="Y128" s="64"/>
      <c r="Z128" s="63"/>
      <c r="AA128" s="65"/>
      <c r="AB128" s="65"/>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3"/>
      <c r="BA128" s="43"/>
      <c r="BB128" s="43"/>
      <c r="BC128" s="43"/>
      <c r="BD128" s="43"/>
      <c r="BE128" s="43"/>
      <c r="BF128" s="43"/>
      <c r="BG128" s="43"/>
      <c r="BH128" s="43"/>
      <c r="BI128" s="43"/>
      <c r="BJ128" s="43"/>
      <c r="BK128" s="43"/>
      <c r="BL128" s="43"/>
      <c r="BM128" s="43"/>
      <c r="BN128" s="43"/>
      <c r="BO128" s="43"/>
      <c r="BP128" s="43"/>
      <c r="BQ128" s="43"/>
      <c r="BR128" s="43"/>
      <c r="BS128" s="43"/>
      <c r="BT128" s="43"/>
      <c r="BU128" s="43"/>
      <c r="BV128" s="43"/>
      <c r="BW128" s="43"/>
      <c r="BX128" s="43"/>
      <c r="BY128" s="43"/>
      <c r="BZ128" s="43"/>
    </row>
    <row r="129" spans="1:78" s="96" customFormat="1" ht="17.100000000000001" customHeight="1" x14ac:dyDescent="0.15">
      <c r="A129" s="44"/>
      <c r="B129" s="226" t="s">
        <v>88</v>
      </c>
      <c r="C129" s="227"/>
      <c r="D129" s="228"/>
      <c r="E129" s="82"/>
      <c r="F129" s="83"/>
      <c r="G129" s="84"/>
      <c r="H129" s="97"/>
      <c r="I129" s="85"/>
      <c r="J129" s="85"/>
      <c r="K129" s="103">
        <f>E122+F122+G122+H122+I122+J122+E124+F124+G124+H124+I124+J124+E126+F126+G126+H126+I126+J126+E128+F128+G128+H128+I128+J128</f>
        <v>0</v>
      </c>
      <c r="L129" s="63"/>
      <c r="M129" s="65"/>
      <c r="N129" s="65"/>
      <c r="O129" s="43"/>
      <c r="P129" s="63"/>
      <c r="Q129" s="63"/>
      <c r="R129" s="64"/>
      <c r="S129" s="63"/>
      <c r="T129" s="65"/>
      <c r="U129" s="65"/>
      <c r="V129" s="43"/>
      <c r="W129" s="63"/>
      <c r="X129" s="63"/>
      <c r="Y129" s="64"/>
      <c r="Z129" s="63"/>
      <c r="AA129" s="65"/>
      <c r="AB129" s="65"/>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3"/>
      <c r="BA129" s="43"/>
      <c r="BB129" s="43"/>
      <c r="BC129" s="43"/>
      <c r="BD129" s="43"/>
      <c r="BE129" s="43"/>
      <c r="BF129" s="43"/>
      <c r="BG129" s="43"/>
      <c r="BH129" s="43"/>
      <c r="BI129" s="43"/>
      <c r="BJ129" s="43"/>
      <c r="BK129" s="43"/>
      <c r="BL129" s="43"/>
      <c r="BM129" s="43"/>
      <c r="BN129" s="43"/>
      <c r="BO129" s="43"/>
      <c r="BP129" s="43"/>
      <c r="BQ129" s="43"/>
      <c r="BR129" s="43"/>
      <c r="BS129" s="43"/>
      <c r="BT129" s="43"/>
      <c r="BU129" s="43"/>
      <c r="BV129" s="43"/>
      <c r="BW129" s="43"/>
      <c r="BX129" s="43"/>
      <c r="BY129" s="43"/>
      <c r="BZ129" s="43"/>
    </row>
    <row r="130" spans="1:78" s="96" customFormat="1" ht="15.75" customHeight="1" x14ac:dyDescent="0.15">
      <c r="A130" s="44"/>
      <c r="B130" s="229" t="s">
        <v>126</v>
      </c>
      <c r="C130" s="230"/>
      <c r="D130" s="231"/>
      <c r="E130" s="92"/>
      <c r="F130" s="93"/>
      <c r="G130" s="94"/>
      <c r="H130" s="98"/>
      <c r="I130" s="95"/>
      <c r="J130" s="95"/>
      <c r="K130" s="103">
        <f>K129+B103</f>
        <v>0</v>
      </c>
      <c r="L130" s="63"/>
      <c r="M130" s="65"/>
      <c r="N130" s="65"/>
      <c r="O130" s="43"/>
      <c r="P130" s="63"/>
      <c r="Q130" s="63"/>
      <c r="R130" s="64"/>
      <c r="S130" s="63"/>
      <c r="T130" s="65"/>
      <c r="U130" s="65"/>
      <c r="V130" s="43"/>
      <c r="W130" s="63"/>
      <c r="X130" s="63"/>
      <c r="Y130" s="64"/>
      <c r="Z130" s="63"/>
      <c r="AA130" s="65"/>
      <c r="AB130" s="65"/>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43"/>
      <c r="AY130" s="43"/>
      <c r="AZ130" s="43"/>
      <c r="BA130" s="43"/>
      <c r="BB130" s="43"/>
      <c r="BC130" s="43"/>
      <c r="BD130" s="43"/>
      <c r="BE130" s="43"/>
      <c r="BF130" s="43"/>
      <c r="BG130" s="43"/>
      <c r="BH130" s="43"/>
      <c r="BI130" s="43"/>
      <c r="BJ130" s="43"/>
      <c r="BK130" s="43"/>
      <c r="BL130" s="43"/>
      <c r="BM130" s="43"/>
      <c r="BN130" s="43"/>
      <c r="BO130" s="43"/>
      <c r="BP130" s="43"/>
      <c r="BQ130" s="43"/>
      <c r="BR130" s="43"/>
      <c r="BS130" s="43"/>
      <c r="BT130" s="43"/>
      <c r="BU130" s="43"/>
      <c r="BV130" s="43"/>
      <c r="BW130" s="43"/>
      <c r="BX130" s="43"/>
      <c r="BY130" s="43"/>
      <c r="BZ130" s="43"/>
    </row>
    <row r="131" spans="1:78" s="96" customFormat="1" ht="12" customHeight="1" x14ac:dyDescent="0.15">
      <c r="A131" s="44"/>
      <c r="B131" s="67"/>
      <c r="C131" s="68"/>
      <c r="D131" s="68"/>
      <c r="E131" s="68"/>
      <c r="F131" s="68"/>
      <c r="G131" s="67"/>
      <c r="H131" s="99"/>
      <c r="I131" s="69"/>
      <c r="J131" s="63"/>
      <c r="K131" s="64"/>
      <c r="L131" s="63"/>
      <c r="M131" s="65"/>
      <c r="N131" s="65"/>
      <c r="O131" s="43"/>
      <c r="P131" s="63"/>
      <c r="Q131" s="63"/>
      <c r="R131" s="64"/>
      <c r="S131" s="63"/>
      <c r="T131" s="65"/>
      <c r="U131" s="65"/>
      <c r="V131" s="43"/>
      <c r="W131" s="63"/>
      <c r="X131" s="63"/>
      <c r="Y131" s="64"/>
      <c r="Z131" s="63"/>
      <c r="AA131" s="65"/>
      <c r="AB131" s="65"/>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3"/>
      <c r="BA131" s="43"/>
      <c r="BB131" s="43"/>
      <c r="BC131" s="43"/>
      <c r="BD131" s="43"/>
      <c r="BE131" s="43"/>
      <c r="BF131" s="43"/>
      <c r="BG131" s="43"/>
      <c r="BH131" s="43"/>
      <c r="BI131" s="43"/>
      <c r="BJ131" s="43"/>
      <c r="BK131" s="43"/>
      <c r="BL131" s="43"/>
      <c r="BM131" s="43"/>
      <c r="BN131" s="43"/>
      <c r="BO131" s="43"/>
      <c r="BP131" s="43"/>
      <c r="BQ131" s="43"/>
      <c r="BR131" s="43"/>
      <c r="BS131" s="43"/>
      <c r="BT131" s="43"/>
      <c r="BU131" s="43"/>
      <c r="BV131" s="43"/>
      <c r="BW131" s="43"/>
      <c r="BX131" s="43"/>
      <c r="BY131" s="43"/>
      <c r="BZ131" s="43"/>
    </row>
    <row r="132" spans="1:78" s="90" customFormat="1" ht="12" customHeight="1" x14ac:dyDescent="0.25">
      <c r="B132" s="39"/>
    </row>
    <row r="133" spans="1:78" s="90" customFormat="1" ht="12" customHeight="1" x14ac:dyDescent="0.25">
      <c r="B133" s="39"/>
    </row>
    <row r="134" spans="1:78" s="90" customFormat="1" ht="12" customHeight="1" x14ac:dyDescent="0.25">
      <c r="B134" s="39"/>
    </row>
    <row r="135" spans="1:78" s="90" customFormat="1" ht="12" customHeight="1" x14ac:dyDescent="0.25"/>
    <row r="136" spans="1:78" s="90" customFormat="1" ht="12" customHeight="1" x14ac:dyDescent="0.25"/>
    <row r="137" spans="1:78" s="90" customFormat="1" ht="12" customHeight="1" x14ac:dyDescent="0.25">
      <c r="B137" s="39"/>
    </row>
    <row r="138" spans="1:78" s="90" customFormat="1" ht="12" customHeight="1" x14ac:dyDescent="0.25">
      <c r="B138" s="39"/>
    </row>
    <row r="139" spans="1:78" s="90" customFormat="1" ht="12" customHeight="1" x14ac:dyDescent="0.25">
      <c r="B139" s="39"/>
    </row>
    <row r="140" spans="1:78" s="90" customFormat="1" ht="12" customHeight="1" x14ac:dyDescent="0.25">
      <c r="B140" s="39"/>
    </row>
    <row r="141" spans="1:78" s="90" customFormat="1" ht="12" customHeight="1" x14ac:dyDescent="0.25">
      <c r="B141" s="39"/>
    </row>
    <row r="142" spans="1:78" s="90" customFormat="1" ht="12" customHeight="1" x14ac:dyDescent="0.25"/>
    <row r="143" spans="1:78" s="90" customFormat="1" ht="12" customHeight="1" x14ac:dyDescent="0.25"/>
    <row r="144" spans="1:78" s="90" customFormat="1" ht="12" customHeight="1" x14ac:dyDescent="0.25"/>
    <row r="145" s="90" customFormat="1" ht="12" customHeight="1" x14ac:dyDescent="0.25"/>
    <row r="146" s="90" customFormat="1" ht="12" customHeight="1" x14ac:dyDescent="0.25"/>
    <row r="147" s="90" customFormat="1" ht="12" customHeight="1" x14ac:dyDescent="0.25"/>
    <row r="148" s="90" customFormat="1" ht="12" customHeight="1" x14ac:dyDescent="0.25"/>
    <row r="149" s="90" customFormat="1" ht="12" customHeight="1" x14ac:dyDescent="0.25"/>
    <row r="150" s="90" customFormat="1" ht="12" customHeight="1" x14ac:dyDescent="0.25"/>
    <row r="151" s="90" customFormat="1" ht="12" customHeight="1" x14ac:dyDescent="0.25"/>
    <row r="152" s="90" customFormat="1" ht="12" customHeight="1" x14ac:dyDescent="0.25"/>
    <row r="153" s="90" customFormat="1" ht="12" customHeight="1" x14ac:dyDescent="0.25"/>
    <row r="154" s="90" customFormat="1" ht="12" customHeight="1" x14ac:dyDescent="0.25"/>
    <row r="155" s="90" customFormat="1" ht="12" customHeight="1" x14ac:dyDescent="0.25"/>
    <row r="156" s="90" customFormat="1" ht="12" customHeight="1" x14ac:dyDescent="0.25"/>
    <row r="157" s="90" customFormat="1" ht="12" customHeight="1" x14ac:dyDescent="0.25"/>
    <row r="158" s="90" customFormat="1" ht="12" customHeight="1" x14ac:dyDescent="0.25"/>
    <row r="159" s="90" customFormat="1" ht="12" customHeight="1" x14ac:dyDescent="0.25"/>
    <row r="160" s="90" customFormat="1" ht="12" customHeight="1" x14ac:dyDescent="0.25"/>
    <row r="161" s="90" customFormat="1" ht="12" customHeight="1" x14ac:dyDescent="0.25"/>
    <row r="162" s="90" customFormat="1" ht="12" customHeight="1" x14ac:dyDescent="0.25"/>
    <row r="163" s="90" customFormat="1" ht="12" customHeight="1" x14ac:dyDescent="0.25"/>
    <row r="164" s="90" customFormat="1" ht="12" customHeight="1" x14ac:dyDescent="0.25"/>
    <row r="165" s="90" customFormat="1" ht="12" customHeight="1" x14ac:dyDescent="0.25"/>
    <row r="166" s="90" customFormat="1" ht="12" customHeight="1" x14ac:dyDescent="0.25"/>
    <row r="167" s="90" customFormat="1" ht="12" customHeight="1" x14ac:dyDescent="0.25"/>
    <row r="168" s="90" customFormat="1" ht="12" customHeight="1" x14ac:dyDescent="0.25"/>
    <row r="169" s="90" customFormat="1" ht="12" customHeight="1" x14ac:dyDescent="0.25"/>
    <row r="170" s="90" customFormat="1" ht="12" customHeight="1" x14ac:dyDescent="0.25"/>
    <row r="171" s="90" customFormat="1" ht="12" customHeight="1" x14ac:dyDescent="0.25"/>
    <row r="172" s="90" customFormat="1" ht="12" customHeight="1" x14ac:dyDescent="0.25"/>
    <row r="173" s="90" customFormat="1" ht="12" customHeight="1" x14ac:dyDescent="0.25"/>
    <row r="174" s="90" customFormat="1" ht="12" customHeight="1" x14ac:dyDescent="0.25"/>
    <row r="175" s="90" customFormat="1" ht="12" customHeight="1" x14ac:dyDescent="0.25"/>
    <row r="176" s="90" customFormat="1" ht="12" customHeight="1" x14ac:dyDescent="0.25"/>
    <row r="177" s="90" customFormat="1" ht="12" customHeight="1" x14ac:dyDescent="0.25"/>
    <row r="178" s="90" customFormat="1" ht="12" customHeight="1" x14ac:dyDescent="0.25"/>
    <row r="179" s="90" customFormat="1" ht="12" customHeight="1" x14ac:dyDescent="0.25"/>
    <row r="180" s="90" customFormat="1" ht="12" customHeight="1" x14ac:dyDescent="0.25"/>
    <row r="181" s="90" customFormat="1" ht="12" customHeight="1" x14ac:dyDescent="0.25"/>
    <row r="182" s="90" customFormat="1" ht="12" customHeight="1" x14ac:dyDescent="0.25"/>
    <row r="183" s="90" customFormat="1" ht="12" customHeight="1" x14ac:dyDescent="0.25"/>
    <row r="184" s="90" customFormat="1" ht="12" customHeight="1" x14ac:dyDescent="0.25"/>
    <row r="185" s="90" customFormat="1" ht="12" customHeight="1" x14ac:dyDescent="0.25"/>
    <row r="186" s="90" customFormat="1" ht="12" customHeight="1" x14ac:dyDescent="0.25"/>
    <row r="187" s="90" customFormat="1" ht="12" customHeight="1" x14ac:dyDescent="0.25"/>
    <row r="188" s="90" customFormat="1" ht="12" customHeight="1" x14ac:dyDescent="0.25"/>
    <row r="189" s="90" customFormat="1" ht="12" customHeight="1" x14ac:dyDescent="0.25"/>
    <row r="190" s="90" customFormat="1" ht="12" customHeight="1" x14ac:dyDescent="0.25"/>
    <row r="191" s="90" customFormat="1" ht="12" customHeight="1" x14ac:dyDescent="0.25"/>
    <row r="192" s="90" customFormat="1" ht="12" customHeight="1" x14ac:dyDescent="0.25"/>
    <row r="193" s="90" customFormat="1" ht="12" customHeight="1" x14ac:dyDescent="0.25"/>
    <row r="194" s="90" customFormat="1" ht="12" customHeight="1" x14ac:dyDescent="0.25"/>
    <row r="195" s="90" customFormat="1" ht="12" customHeight="1" x14ac:dyDescent="0.25"/>
    <row r="196" s="90" customFormat="1" ht="12" customHeight="1" x14ac:dyDescent="0.25"/>
    <row r="197" s="90" customFormat="1" ht="12" customHeight="1" x14ac:dyDescent="0.25"/>
    <row r="198" s="90" customFormat="1" ht="12" customHeight="1" x14ac:dyDescent="0.25"/>
    <row r="199" s="90" customFormat="1" ht="12" customHeight="1" x14ac:dyDescent="0.25"/>
    <row r="200" s="90" customFormat="1" ht="12" customHeight="1" x14ac:dyDescent="0.25"/>
    <row r="201" s="90" customFormat="1" ht="12" customHeight="1" x14ac:dyDescent="0.25"/>
    <row r="202" s="90" customFormat="1" ht="12" customHeight="1" x14ac:dyDescent="0.25"/>
    <row r="203" s="90" customFormat="1" ht="12" customHeight="1" x14ac:dyDescent="0.25"/>
    <row r="204" s="90" customFormat="1" ht="12" customHeight="1" x14ac:dyDescent="0.25"/>
    <row r="205" s="90" customFormat="1" ht="12" customHeight="1" x14ac:dyDescent="0.25"/>
    <row r="206" s="90" customFormat="1" ht="12" customHeight="1" x14ac:dyDescent="0.25"/>
    <row r="207" s="90" customFormat="1" ht="12" customHeight="1" x14ac:dyDescent="0.25"/>
    <row r="208" s="90" customFormat="1" ht="12" customHeight="1" x14ac:dyDescent="0.25"/>
    <row r="209" s="90" customFormat="1" ht="12" customHeight="1" x14ac:dyDescent="0.25"/>
    <row r="210" s="90" customFormat="1" ht="12" customHeight="1" x14ac:dyDescent="0.25"/>
    <row r="211" s="90" customFormat="1" ht="12" customHeight="1" x14ac:dyDescent="0.25"/>
    <row r="212" s="90" customFormat="1" ht="12" customHeight="1" x14ac:dyDescent="0.25"/>
    <row r="213" s="90" customFormat="1" ht="12" customHeight="1" x14ac:dyDescent="0.25"/>
    <row r="214" s="90" customFormat="1" ht="12" customHeight="1" x14ac:dyDescent="0.25"/>
    <row r="215" s="90" customFormat="1" ht="12" customHeight="1" x14ac:dyDescent="0.25"/>
    <row r="216" s="90" customFormat="1" ht="12" customHeight="1" x14ac:dyDescent="0.25"/>
    <row r="217" s="90" customFormat="1" ht="12" customHeight="1" x14ac:dyDescent="0.25"/>
    <row r="218" s="90" customFormat="1" ht="12" customHeight="1" x14ac:dyDescent="0.25"/>
    <row r="219" s="90" customFormat="1" ht="12" customHeight="1" x14ac:dyDescent="0.25"/>
    <row r="220" s="90" customFormat="1" ht="12" customHeight="1" x14ac:dyDescent="0.25"/>
    <row r="221" s="90" customFormat="1" ht="12" customHeight="1" x14ac:dyDescent="0.25"/>
    <row r="222" s="90" customFormat="1" ht="12" customHeight="1" x14ac:dyDescent="0.25"/>
    <row r="223" s="90" customFormat="1" ht="12" customHeight="1" x14ac:dyDescent="0.25"/>
    <row r="224" s="90" customFormat="1" ht="12" customHeight="1" x14ac:dyDescent="0.25"/>
    <row r="225" s="90" customFormat="1" ht="12" customHeight="1" x14ac:dyDescent="0.25"/>
    <row r="226" s="90" customFormat="1" ht="12" customHeight="1" x14ac:dyDescent="0.25"/>
    <row r="227" s="90" customFormat="1" ht="12" customHeight="1" x14ac:dyDescent="0.25"/>
    <row r="228" s="90" customFormat="1" ht="12" customHeight="1" x14ac:dyDescent="0.25"/>
    <row r="229" s="90" customFormat="1" ht="12" customHeight="1" x14ac:dyDescent="0.25"/>
    <row r="230" s="90" customFormat="1" ht="12" customHeight="1" x14ac:dyDescent="0.25"/>
    <row r="231" s="90" customFormat="1" ht="12" customHeight="1" x14ac:dyDescent="0.25"/>
    <row r="232" s="90" customFormat="1" ht="12" customHeight="1" x14ac:dyDescent="0.25"/>
    <row r="233" s="90" customFormat="1" ht="12" customHeight="1" x14ac:dyDescent="0.25"/>
    <row r="234" s="90" customFormat="1" ht="12" customHeight="1" x14ac:dyDescent="0.25"/>
    <row r="235" s="90" customFormat="1" ht="12" customHeight="1" x14ac:dyDescent="0.25"/>
    <row r="236" s="90" customFormat="1" ht="12" customHeight="1" x14ac:dyDescent="0.25"/>
    <row r="237" s="90" customFormat="1" ht="12" customHeight="1" x14ac:dyDescent="0.25"/>
    <row r="238" s="90" customFormat="1" ht="12" customHeight="1" x14ac:dyDescent="0.25"/>
    <row r="239" s="90" customFormat="1" ht="12" customHeight="1" x14ac:dyDescent="0.25"/>
    <row r="240" s="90" customFormat="1" ht="12" customHeight="1" x14ac:dyDescent="0.25"/>
    <row r="241" spans="1:87" s="90" customFormat="1" ht="12" customHeight="1" x14ac:dyDescent="0.25"/>
    <row r="242" spans="1:87" s="90" customFormat="1" ht="12" customHeight="1" x14ac:dyDescent="0.25"/>
    <row r="243" spans="1:87" s="3" customFormat="1" x14ac:dyDescent="0.25">
      <c r="A243" s="42"/>
      <c r="H243" s="40"/>
      <c r="I243" s="40"/>
      <c r="J243" s="26"/>
      <c r="K243" s="26"/>
      <c r="L243" s="26"/>
      <c r="M243" s="90"/>
      <c r="N243" s="90"/>
      <c r="O243" s="90"/>
      <c r="P243" s="90"/>
      <c r="Q243" s="90"/>
      <c r="R243" s="90"/>
      <c r="S243" s="90"/>
      <c r="T243" s="90"/>
      <c r="U243" s="90"/>
      <c r="V243" s="90"/>
      <c r="W243" s="90"/>
      <c r="X243" s="90"/>
      <c r="Y243" s="90"/>
      <c r="Z243" s="90"/>
      <c r="AA243" s="90"/>
      <c r="AB243" s="90"/>
      <c r="AC243" s="90"/>
      <c r="AD243" s="90"/>
      <c r="AE243" s="90"/>
      <c r="AF243" s="90"/>
      <c r="AG243" s="90"/>
      <c r="AH243" s="90"/>
      <c r="AI243" s="90"/>
      <c r="AJ243" s="90"/>
      <c r="AK243" s="90"/>
      <c r="AL243" s="90"/>
      <c r="AM243" s="90"/>
      <c r="AN243" s="90"/>
      <c r="AO243" s="90"/>
      <c r="AP243" s="90"/>
      <c r="AQ243" s="90"/>
      <c r="AR243" s="90"/>
      <c r="AS243" s="90"/>
      <c r="AT243" s="90"/>
      <c r="AU243" s="90"/>
      <c r="AV243" s="90"/>
      <c r="AW243" s="90"/>
      <c r="AX243" s="90"/>
      <c r="AY243" s="90"/>
      <c r="AZ243" s="90"/>
      <c r="BA243" s="90"/>
      <c r="BB243" s="90"/>
      <c r="BC243" s="90"/>
      <c r="BD243" s="90"/>
      <c r="BE243" s="90"/>
      <c r="BF243" s="90"/>
      <c r="BG243" s="90"/>
      <c r="BH243" s="90"/>
      <c r="BI243" s="90"/>
      <c r="BJ243" s="90"/>
      <c r="BK243" s="90"/>
      <c r="BL243" s="90"/>
      <c r="BM243" s="90"/>
      <c r="BN243" s="90"/>
      <c r="BO243" s="90"/>
      <c r="BP243" s="90"/>
      <c r="BQ243" s="90"/>
      <c r="BR243" s="90"/>
      <c r="BS243" s="90"/>
      <c r="BT243" s="90"/>
      <c r="BU243" s="90"/>
      <c r="BV243" s="90"/>
      <c r="BW243" s="90"/>
      <c r="BX243" s="90"/>
      <c r="BY243" s="90"/>
      <c r="BZ243" s="90"/>
      <c r="CA243" s="90"/>
      <c r="CB243" s="26"/>
      <c r="CC243" s="26"/>
      <c r="CD243" s="26"/>
      <c r="CE243" s="26"/>
      <c r="CF243" s="26"/>
      <c r="CG243" s="26"/>
      <c r="CH243" s="26"/>
      <c r="CI243" s="26"/>
    </row>
  </sheetData>
  <sheetProtection algorithmName="SHA-512" hashValue="lL5wfkhvE9Co4b7REyNW2U7ZeX/PFGjRwRQW4FudQHtFC2UxupJJmQBRvPK9eAxBSpDW4TkjgG6ubrNWD4xRsw==" saltValue="I+PoAjkyJmJihNZZxV32wQ==" spinCount="100000" sheet="1" objects="1" scenarios="1"/>
  <mergeCells count="59">
    <mergeCell ref="C125:C126"/>
    <mergeCell ref="C127:C128"/>
    <mergeCell ref="B121:B128"/>
    <mergeCell ref="C72:D72"/>
    <mergeCell ref="C73:D73"/>
    <mergeCell ref="C74:D74"/>
    <mergeCell ref="C75:D75"/>
    <mergeCell ref="C76:D76"/>
    <mergeCell ref="C77:D77"/>
    <mergeCell ref="C78:D78"/>
    <mergeCell ref="C79:D79"/>
    <mergeCell ref="C80:D80"/>
    <mergeCell ref="C81:D81"/>
    <mergeCell ref="C82:D82"/>
    <mergeCell ref="C83:D83"/>
    <mergeCell ref="C89:D89"/>
    <mergeCell ref="C58:D58"/>
    <mergeCell ref="K111:N111"/>
    <mergeCell ref="B108:J108"/>
    <mergeCell ref="B96:J96"/>
    <mergeCell ref="B102:D102"/>
    <mergeCell ref="B103:D103"/>
    <mergeCell ref="B100:D100"/>
    <mergeCell ref="B101:D101"/>
    <mergeCell ref="C90:D90"/>
    <mergeCell ref="C91:D91"/>
    <mergeCell ref="C92:D92"/>
    <mergeCell ref="C84:D84"/>
    <mergeCell ref="C85:D85"/>
    <mergeCell ref="C86:D86"/>
    <mergeCell ref="C87:D87"/>
    <mergeCell ref="C88:D88"/>
    <mergeCell ref="B63:B67"/>
    <mergeCell ref="B58:B62"/>
    <mergeCell ref="B78:B82"/>
    <mergeCell ref="B73:B77"/>
    <mergeCell ref="B68:B72"/>
    <mergeCell ref="C121:C122"/>
    <mergeCell ref="C123:C124"/>
    <mergeCell ref="B88:B92"/>
    <mergeCell ref="B83:B87"/>
    <mergeCell ref="B98:D98"/>
    <mergeCell ref="B99:D99"/>
    <mergeCell ref="B117:B120"/>
    <mergeCell ref="B112:B115"/>
    <mergeCell ref="K96:L96"/>
    <mergeCell ref="C62:D62"/>
    <mergeCell ref="C63:D63"/>
    <mergeCell ref="C59:D59"/>
    <mergeCell ref="C60:D60"/>
    <mergeCell ref="C61:D61"/>
    <mergeCell ref="C64:D64"/>
    <mergeCell ref="C65:D65"/>
    <mergeCell ref="C66:D66"/>
    <mergeCell ref="C67:D67"/>
    <mergeCell ref="C68:D68"/>
    <mergeCell ref="C69:D69"/>
    <mergeCell ref="C70:D70"/>
    <mergeCell ref="C71:D71"/>
  </mergeCells>
  <dataValidations count="2">
    <dataValidation allowBlank="1" showInputMessage="1" showErrorMessage="1" errorTitle="Kies een jaar" error="Kies een jaar uit de lijst." sqref="E111:J111" xr:uid="{AFA4F69F-E985-42F6-BA1E-A28F7DF3F603}"/>
    <dataValidation allowBlank="1" showInputMessage="1" showErrorMessage="1" errorTitle="Kies jaar" error="Kies het jaar waarin de (de)montagedagen zijn. " sqref="E115:J115 E112:J112" xr:uid="{C7C2895D-FAF4-4D15-B54E-11D75B305629}"/>
  </dataValidations>
  <pageMargins left="0.51181102362204722" right="0.51181102362204722" top="0.55118110236220474" bottom="0.55118110236220474" header="0.11811023622047245" footer="0.11811023622047245"/>
  <pageSetup paperSize="9" scale="38" orientation="landscape" r:id="rId1"/>
  <rowBreaks count="1" manualBreakCount="1">
    <brk id="50" min="1" max="11" man="1"/>
  </rowBreaks>
  <drawing r:id="rId2"/>
  <legacyDrawing r:id="rId3"/>
  <oleObjects>
    <mc:AlternateContent xmlns:mc="http://schemas.openxmlformats.org/markup-compatibility/2006">
      <mc:Choice Requires="x14">
        <oleObject progId="Word.Picture.8" shapeId="2049" r:id="rId4">
          <objectPr defaultSize="0" autoPict="0" altText="EU vlag" r:id="rId5">
            <anchor moveWithCells="1" sizeWithCells="1">
              <from>
                <xdr:col>5</xdr:col>
                <xdr:colOff>723900</xdr:colOff>
                <xdr:row>2</xdr:row>
                <xdr:rowOff>95250</xdr:rowOff>
              </from>
              <to>
                <xdr:col>6</xdr:col>
                <xdr:colOff>19050</xdr:colOff>
                <xdr:row>5</xdr:row>
                <xdr:rowOff>104775</xdr:rowOff>
              </to>
            </anchor>
          </objectPr>
        </oleObject>
      </mc:Choice>
      <mc:Fallback>
        <oleObject progId="Word.Picture.8" shapeId="2049" r:id="rId4"/>
      </mc:Fallback>
    </mc:AlternateContent>
  </oleObjects>
  <extLst>
    <ext xmlns:x14="http://schemas.microsoft.com/office/spreadsheetml/2009/9/main" uri="{78C0D931-6437-407d-A8EE-F0AAD7539E65}">
      <x14:conditionalFormattings>
        <x14:conditionalFormatting xmlns:xm="http://schemas.microsoft.com/office/excel/2006/main">
          <x14:cfRule type="containsText" priority="3" operator="containsText" id="{88253D1A-3130-40E8-AB12-5FF5980C27DC}">
            <xm:f>NOT(ISERROR(SEARCH(#REF!,E58)))</xm:f>
            <xm:f>#REF!</xm:f>
            <x14:dxf>
              <font>
                <b/>
                <i val="0"/>
              </font>
              <fill>
                <patternFill patternType="solid">
                  <fgColor theme="5" tint="0.79998168889431442"/>
                  <bgColor theme="5" tint="0.79998168889431442"/>
                </patternFill>
              </fill>
            </x14:dxf>
          </x14:cfRule>
          <xm:sqref>E58:E60 E63:E65 E68:E70 E73:E75 E78:E80 E83:E85 F58:J58 F83:J83 F78:J78 F73:J73 F68:J68 F63:J63</xm:sqref>
        </x14:conditionalFormatting>
        <x14:conditionalFormatting xmlns:xm="http://schemas.microsoft.com/office/excel/2006/main">
          <x14:cfRule type="containsText" priority="2" operator="containsText" id="{0F1DA10A-7A88-4C62-A0CA-F355526BADB8}">
            <xm:f>NOT(ISERROR(SEARCH(#REF!,E88)))</xm:f>
            <xm:f>#REF!</xm:f>
            <x14:dxf>
              <font>
                <b/>
                <i val="0"/>
              </font>
              <fill>
                <patternFill patternType="solid">
                  <fgColor theme="5" tint="0.79998168889431442"/>
                  <bgColor theme="5" tint="0.79998168889431442"/>
                </patternFill>
              </fill>
            </x14:dxf>
          </x14:cfRule>
          <xm:sqref>E88:E90 F88:J88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errorTitle="Kies een jaar" error="Kies een jaar uit de lijst." xr:uid="{6070F4C4-1669-4718-B7D8-E6505A7D9D5D}">
          <x14:formula1>
            <xm:f>'Macro''s'!$A$8:$A$12</xm:f>
          </x14:formula1>
          <xm:sqref>E63:J63 E88:J88 E83:J83 E78:J78 E73:J73 E68:J68 E58:J58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F5B38-4F20-4A9E-9C1F-A48E82C6EA18}">
  <dimension ref="A1:AG113"/>
  <sheetViews>
    <sheetView workbookViewId="0">
      <selection activeCell="D2" sqref="D2"/>
    </sheetView>
  </sheetViews>
  <sheetFormatPr defaultRowHeight="15" x14ac:dyDescent="0.25"/>
  <cols>
    <col min="1" max="1" width="8.85546875" style="27"/>
    <col min="2" max="3" width="37.5703125" customWidth="1"/>
    <col min="4" max="9" width="20.7109375" customWidth="1"/>
    <col min="10" max="10" width="17.140625" customWidth="1"/>
    <col min="19" max="33" width="8.85546875" style="27"/>
  </cols>
  <sheetData>
    <row r="1" spans="1:15" s="27" customFormat="1" x14ac:dyDescent="0.25"/>
    <row r="2" spans="1:15" s="27" customFormat="1" ht="63.75" customHeight="1" x14ac:dyDescent="0.25">
      <c r="N2" s="28" t="s">
        <v>35</v>
      </c>
      <c r="O2" s="28"/>
    </row>
    <row r="3" spans="1:15" s="27" customFormat="1" x14ac:dyDescent="0.25">
      <c r="B3" s="27" t="s">
        <v>32</v>
      </c>
    </row>
    <row r="4" spans="1:15" s="27" customFormat="1" x14ac:dyDescent="0.25">
      <c r="B4" s="27" t="s">
        <v>33</v>
      </c>
    </row>
    <row r="5" spans="1:15" s="27" customFormat="1" x14ac:dyDescent="0.25"/>
    <row r="6" spans="1:15" s="27" customFormat="1" x14ac:dyDescent="0.25"/>
    <row r="7" spans="1:15" s="27" customFormat="1" x14ac:dyDescent="0.25"/>
    <row r="8" spans="1:15" s="27" customFormat="1" x14ac:dyDescent="0.25"/>
    <row r="9" spans="1:15" s="27" customFormat="1" ht="15.75" thickBot="1" x14ac:dyDescent="0.3"/>
    <row r="10" spans="1:15" s="27" customFormat="1" x14ac:dyDescent="0.25">
      <c r="B10" s="15"/>
      <c r="C10" s="16" t="s">
        <v>12</v>
      </c>
      <c r="D10" s="17">
        <v>127.81</v>
      </c>
      <c r="E10" s="18"/>
    </row>
    <row r="11" spans="1:15" s="27" customFormat="1" x14ac:dyDescent="0.25">
      <c r="B11" s="4" t="s">
        <v>46</v>
      </c>
      <c r="C11" s="11" t="s">
        <v>19</v>
      </c>
      <c r="D11" s="9"/>
      <c r="E11" s="32"/>
    </row>
    <row r="12" spans="1:15" s="27" customFormat="1" x14ac:dyDescent="0.25">
      <c r="B12" s="4" t="s">
        <v>46</v>
      </c>
      <c r="C12" s="11" t="s">
        <v>20</v>
      </c>
      <c r="D12" s="9"/>
      <c r="E12" s="19"/>
    </row>
    <row r="13" spans="1:15" s="27" customFormat="1" x14ac:dyDescent="0.25">
      <c r="B13" s="4" t="s">
        <v>46</v>
      </c>
      <c r="C13" s="11" t="s">
        <v>21</v>
      </c>
      <c r="D13" s="9"/>
      <c r="E13" s="19"/>
    </row>
    <row r="14" spans="1:15" s="27" customFormat="1" x14ac:dyDescent="0.25">
      <c r="B14" s="4"/>
      <c r="C14" s="25"/>
      <c r="D14" s="25"/>
      <c r="E14" s="19"/>
    </row>
    <row r="15" spans="1:15" s="27" customFormat="1" x14ac:dyDescent="0.25">
      <c r="A15" s="27" t="s">
        <v>47</v>
      </c>
      <c r="B15" s="302" t="s">
        <v>43</v>
      </c>
      <c r="C15" s="303"/>
      <c r="D15" s="303"/>
      <c r="E15" s="304"/>
    </row>
    <row r="16" spans="1:15" s="27" customFormat="1" x14ac:dyDescent="0.25">
      <c r="B16" s="4"/>
      <c r="C16" s="25" t="s">
        <v>10</v>
      </c>
      <c r="D16" s="25"/>
      <c r="E16" s="19">
        <v>1</v>
      </c>
    </row>
    <row r="17" spans="2:18" s="27" customFormat="1" x14ac:dyDescent="0.25">
      <c r="B17" s="4"/>
      <c r="C17" s="25" t="s">
        <v>44</v>
      </c>
      <c r="D17" s="25" t="s">
        <v>16</v>
      </c>
      <c r="E17" s="20"/>
    </row>
    <row r="18" spans="2:18" s="27" customFormat="1" x14ac:dyDescent="0.25">
      <c r="B18" s="4"/>
      <c r="C18" s="25" t="s">
        <v>45</v>
      </c>
      <c r="D18" s="25" t="s">
        <v>17</v>
      </c>
      <c r="E18" s="20"/>
    </row>
    <row r="19" spans="2:18" s="27" customFormat="1" ht="15.75" thickBot="1" x14ac:dyDescent="0.3">
      <c r="B19" s="21"/>
      <c r="C19" s="22" t="s">
        <v>45</v>
      </c>
      <c r="D19" s="22" t="s">
        <v>18</v>
      </c>
      <c r="E19" s="23"/>
    </row>
    <row r="20" spans="2:18" s="27" customFormat="1" x14ac:dyDescent="0.25"/>
    <row r="21" spans="2:18" s="27" customFormat="1" x14ac:dyDescent="0.25"/>
    <row r="22" spans="2:18" x14ac:dyDescent="0.25">
      <c r="B22" s="33" t="s">
        <v>29</v>
      </c>
      <c r="C22" s="33"/>
      <c r="D22" s="33"/>
      <c r="E22" s="33"/>
      <c r="F22" s="33"/>
      <c r="G22" s="33"/>
      <c r="H22" s="33"/>
      <c r="I22" s="33"/>
      <c r="J22" s="33"/>
      <c r="K22" s="33"/>
      <c r="L22" s="33"/>
      <c r="M22" s="33"/>
      <c r="N22" s="33"/>
      <c r="O22" s="33"/>
      <c r="P22" s="33"/>
      <c r="Q22" s="33"/>
      <c r="R22" s="33"/>
    </row>
    <row r="23" spans="2:18" ht="45" x14ac:dyDescent="0.25">
      <c r="B23" s="7"/>
      <c r="C23" s="7" t="s">
        <v>26</v>
      </c>
      <c r="D23" s="7" t="s">
        <v>28</v>
      </c>
      <c r="E23" s="7" t="s">
        <v>15</v>
      </c>
      <c r="F23" s="7" t="s">
        <v>14</v>
      </c>
      <c r="G23" s="7" t="s">
        <v>27</v>
      </c>
      <c r="H23" s="7" t="s">
        <v>25</v>
      </c>
      <c r="I23" s="7" t="s">
        <v>24</v>
      </c>
      <c r="J23" s="7" t="s">
        <v>23</v>
      </c>
      <c r="K23" s="7" t="s">
        <v>22</v>
      </c>
    </row>
    <row r="24" spans="2:18" x14ac:dyDescent="0.25">
      <c r="B24" s="7" t="s">
        <v>0</v>
      </c>
      <c r="C24" s="8" t="e">
        <f>#REF!</f>
        <v>#REF!</v>
      </c>
      <c r="D24" s="14">
        <f>$D9</f>
        <v>0</v>
      </c>
      <c r="E24" s="14">
        <f>E10</f>
        <v>0</v>
      </c>
      <c r="F24" s="14">
        <f>E20</f>
        <v>0</v>
      </c>
      <c r="G24" s="14" t="e">
        <f>#REF!</f>
        <v>#REF!</v>
      </c>
      <c r="H24" s="24" t="e">
        <f>C24*D24</f>
        <v>#REF!</v>
      </c>
      <c r="I24" s="24" t="e">
        <f>C24*E24</f>
        <v>#REF!</v>
      </c>
      <c r="J24" s="24" t="e">
        <f>C24*F24</f>
        <v>#REF!</v>
      </c>
      <c r="K24" s="24" t="e">
        <f>C24*G24</f>
        <v>#REF!</v>
      </c>
    </row>
    <row r="25" spans="2:18" x14ac:dyDescent="0.25">
      <c r="B25" s="7" t="s">
        <v>7</v>
      </c>
      <c r="C25" s="8" t="e">
        <f>#REF!</f>
        <v>#REF!</v>
      </c>
      <c r="D25" s="14">
        <f>E9</f>
        <v>0</v>
      </c>
      <c r="E25" s="14">
        <f>E10</f>
        <v>0</v>
      </c>
      <c r="F25" s="14">
        <f>E20</f>
        <v>0</v>
      </c>
      <c r="G25" s="14" t="e">
        <f>#REF!</f>
        <v>#REF!</v>
      </c>
      <c r="H25" s="24" t="e">
        <f t="shared" ref="H25:H29" si="0">C25*D25</f>
        <v>#REF!</v>
      </c>
      <c r="I25" s="24" t="e">
        <f t="shared" ref="I25:I29" si="1">C25*E25</f>
        <v>#REF!</v>
      </c>
      <c r="J25" s="24" t="e">
        <f t="shared" ref="J25:J29" si="2">C25*F25</f>
        <v>#REF!</v>
      </c>
      <c r="K25" s="24" t="e">
        <f t="shared" ref="K25:K29" si="3">C25*G25</f>
        <v>#REF!</v>
      </c>
    </row>
    <row r="26" spans="2:18" x14ac:dyDescent="0.25">
      <c r="B26" s="7" t="s">
        <v>9</v>
      </c>
      <c r="C26" s="8" t="e">
        <f>#REF!</f>
        <v>#REF!</v>
      </c>
      <c r="D26" s="14">
        <f>E9</f>
        <v>0</v>
      </c>
      <c r="E26" s="14">
        <f>E10</f>
        <v>0</v>
      </c>
      <c r="F26" s="14">
        <f>E20</f>
        <v>0</v>
      </c>
      <c r="G26" s="14" t="e">
        <f>#REF!</f>
        <v>#REF!</v>
      </c>
      <c r="H26" s="24" t="e">
        <f t="shared" si="0"/>
        <v>#REF!</v>
      </c>
      <c r="I26" s="24" t="e">
        <f t="shared" si="1"/>
        <v>#REF!</v>
      </c>
      <c r="J26" s="24" t="e">
        <f t="shared" si="2"/>
        <v>#REF!</v>
      </c>
      <c r="K26" s="24" t="e">
        <f t="shared" si="3"/>
        <v>#REF!</v>
      </c>
    </row>
    <row r="27" spans="2:18" x14ac:dyDescent="0.25">
      <c r="B27" s="7" t="s">
        <v>1</v>
      </c>
      <c r="C27" s="8" t="e">
        <f>#REF!</f>
        <v>#REF!</v>
      </c>
      <c r="D27" s="14">
        <f>E9</f>
        <v>0</v>
      </c>
      <c r="E27" s="14">
        <f>E10</f>
        <v>0</v>
      </c>
      <c r="F27" s="14">
        <f>E20</f>
        <v>0</v>
      </c>
      <c r="G27" s="14" t="e">
        <f>#REF!</f>
        <v>#REF!</v>
      </c>
      <c r="H27" s="24" t="e">
        <f t="shared" si="0"/>
        <v>#REF!</v>
      </c>
      <c r="I27" s="24" t="e">
        <f t="shared" si="1"/>
        <v>#REF!</v>
      </c>
      <c r="J27" s="24" t="e">
        <f t="shared" si="2"/>
        <v>#REF!</v>
      </c>
      <c r="K27" s="24" t="e">
        <f t="shared" si="3"/>
        <v>#REF!</v>
      </c>
    </row>
    <row r="28" spans="2:18" x14ac:dyDescent="0.25">
      <c r="B28" s="7" t="s">
        <v>2</v>
      </c>
      <c r="C28" s="8" t="e">
        <f>#REF!</f>
        <v>#REF!</v>
      </c>
      <c r="D28" s="14">
        <f>E9</f>
        <v>0</v>
      </c>
      <c r="E28" s="14">
        <f>E10</f>
        <v>0</v>
      </c>
      <c r="F28" s="14">
        <f>E20</f>
        <v>0</v>
      </c>
      <c r="G28" s="14" t="e">
        <f>#REF!</f>
        <v>#REF!</v>
      </c>
      <c r="H28" s="24" t="e">
        <f t="shared" si="0"/>
        <v>#REF!</v>
      </c>
      <c r="I28" s="24" t="e">
        <f t="shared" si="1"/>
        <v>#REF!</v>
      </c>
      <c r="J28" s="24" t="e">
        <f t="shared" si="2"/>
        <v>#REF!</v>
      </c>
      <c r="K28" s="24" t="e">
        <f t="shared" si="3"/>
        <v>#REF!</v>
      </c>
    </row>
    <row r="29" spans="2:18" x14ac:dyDescent="0.25">
      <c r="B29" s="7" t="s">
        <v>3</v>
      </c>
      <c r="C29" s="8" t="e">
        <f>#REF!</f>
        <v>#REF!</v>
      </c>
      <c r="D29" s="14">
        <f>E9</f>
        <v>0</v>
      </c>
      <c r="E29" s="14">
        <f>E10</f>
        <v>0</v>
      </c>
      <c r="F29" s="14" t="e">
        <f>#REF!</f>
        <v>#REF!</v>
      </c>
      <c r="G29" s="14" t="e">
        <f>#REF!</f>
        <v>#REF!</v>
      </c>
      <c r="H29" s="24" t="e">
        <f t="shared" si="0"/>
        <v>#REF!</v>
      </c>
      <c r="I29" s="24" t="e">
        <f t="shared" si="1"/>
        <v>#REF!</v>
      </c>
      <c r="J29" s="24" t="e">
        <f t="shared" si="2"/>
        <v>#REF!</v>
      </c>
      <c r="K29" s="24" t="e">
        <f t="shared" si="3"/>
        <v>#REF!</v>
      </c>
    </row>
    <row r="30" spans="2:18" x14ac:dyDescent="0.25">
      <c r="B30" s="12" t="s">
        <v>30</v>
      </c>
      <c r="C30" s="25"/>
      <c r="D30" s="25"/>
      <c r="E30" s="25"/>
      <c r="F30" s="25"/>
      <c r="G30" s="25"/>
    </row>
    <row r="31" spans="2:18" x14ac:dyDescent="0.25">
      <c r="B31" s="27"/>
      <c r="C31" s="27"/>
      <c r="D31" s="27"/>
      <c r="E31" s="27"/>
      <c r="F31" s="27"/>
      <c r="G31" s="27"/>
    </row>
    <row r="32" spans="2:18" x14ac:dyDescent="0.25">
      <c r="B32" s="306"/>
      <c r="C32" s="306"/>
      <c r="D32" s="306"/>
      <c r="E32" s="306"/>
      <c r="F32" s="306"/>
      <c r="G32" s="306"/>
      <c r="H32" s="306"/>
      <c r="I32" s="306"/>
      <c r="J32" s="306"/>
      <c r="K32" s="306"/>
      <c r="L32" s="306"/>
      <c r="M32" s="306"/>
      <c r="N32" s="306"/>
      <c r="O32" s="306"/>
      <c r="P32" s="306"/>
      <c r="Q32" s="306"/>
      <c r="R32" s="306"/>
    </row>
    <row r="33" spans="1:18" x14ac:dyDescent="0.25">
      <c r="B33" s="307" t="s">
        <v>29</v>
      </c>
      <c r="C33" s="307"/>
      <c r="D33" s="307"/>
      <c r="E33" s="307"/>
      <c r="F33" s="307"/>
      <c r="G33" s="307"/>
      <c r="H33" s="307"/>
      <c r="I33" s="307"/>
      <c r="J33" s="307"/>
      <c r="K33" s="307"/>
      <c r="L33" s="307"/>
      <c r="M33" s="307"/>
      <c r="N33" s="307"/>
      <c r="O33" s="307"/>
      <c r="P33" s="307"/>
      <c r="Q33" s="307"/>
      <c r="R33" s="307"/>
    </row>
    <row r="34" spans="1:18" x14ac:dyDescent="0.25">
      <c r="B34" t="s">
        <v>42</v>
      </c>
      <c r="C34" s="305" t="s">
        <v>31</v>
      </c>
      <c r="D34" s="305"/>
      <c r="E34" s="305"/>
    </row>
    <row r="35" spans="1:18" ht="45" x14ac:dyDescent="0.25">
      <c r="B35" s="25"/>
      <c r="C35" s="25" t="s">
        <v>36</v>
      </c>
      <c r="D35" s="25" t="s">
        <v>39</v>
      </c>
      <c r="E35" s="25" t="s">
        <v>40</v>
      </c>
      <c r="F35" s="7" t="s">
        <v>41</v>
      </c>
      <c r="G35" s="25" t="s">
        <v>39</v>
      </c>
      <c r="H35" s="25" t="s">
        <v>40</v>
      </c>
      <c r="I35" s="7" t="s">
        <v>41</v>
      </c>
      <c r="J35" s="25" t="s">
        <v>39</v>
      </c>
      <c r="K35" s="25" t="s">
        <v>40</v>
      </c>
      <c r="L35" s="7" t="s">
        <v>41</v>
      </c>
      <c r="M35" s="25" t="s">
        <v>39</v>
      </c>
      <c r="N35" s="25" t="s">
        <v>40</v>
      </c>
      <c r="O35" s="7" t="s">
        <v>41</v>
      </c>
      <c r="P35" s="30"/>
      <c r="Q35" s="30"/>
      <c r="R35" s="30"/>
    </row>
    <row r="36" spans="1:18" x14ac:dyDescent="0.25">
      <c r="B36" s="7" t="s">
        <v>0</v>
      </c>
      <c r="C36" s="7"/>
      <c r="D36" s="29">
        <v>2024</v>
      </c>
      <c r="E36" s="29">
        <v>5</v>
      </c>
      <c r="F36" s="10"/>
      <c r="G36" s="29"/>
      <c r="H36" s="29"/>
      <c r="I36" s="10"/>
      <c r="J36" s="29"/>
      <c r="K36" s="29"/>
      <c r="L36" s="10"/>
      <c r="M36" s="29"/>
      <c r="N36" s="29"/>
      <c r="O36" s="10"/>
      <c r="P36" s="30"/>
      <c r="Q36" s="30"/>
      <c r="R36" s="30"/>
    </row>
    <row r="37" spans="1:18" x14ac:dyDescent="0.25">
      <c r="B37" s="7" t="s">
        <v>7</v>
      </c>
      <c r="C37" s="7"/>
      <c r="D37" s="29"/>
      <c r="E37" s="29"/>
      <c r="F37" s="10"/>
      <c r="G37" s="29"/>
      <c r="H37" s="29"/>
      <c r="I37" s="10"/>
      <c r="J37" s="29"/>
      <c r="K37" s="29"/>
      <c r="L37" s="10"/>
      <c r="M37" s="29"/>
      <c r="N37" s="29"/>
      <c r="O37" s="10"/>
      <c r="P37" s="30"/>
      <c r="Q37" s="30"/>
      <c r="R37" s="30"/>
    </row>
    <row r="38" spans="1:18" x14ac:dyDescent="0.25">
      <c r="B38" s="7" t="s">
        <v>9</v>
      </c>
      <c r="C38" s="7"/>
      <c r="D38" s="29"/>
      <c r="E38" s="29"/>
      <c r="F38" s="10"/>
      <c r="G38" s="29"/>
      <c r="H38" s="29"/>
      <c r="I38" s="10"/>
      <c r="J38" s="29"/>
      <c r="K38" s="29"/>
      <c r="L38" s="10"/>
      <c r="M38" s="29"/>
      <c r="N38" s="29"/>
      <c r="O38" s="10"/>
      <c r="P38" s="30"/>
      <c r="Q38" s="30"/>
      <c r="R38" s="30"/>
    </row>
    <row r="39" spans="1:18" x14ac:dyDescent="0.25">
      <c r="B39" s="7" t="s">
        <v>1</v>
      </c>
      <c r="C39" s="7"/>
      <c r="D39" s="29"/>
      <c r="E39" s="29"/>
      <c r="F39" s="10"/>
      <c r="G39" s="29"/>
      <c r="H39" s="29"/>
      <c r="I39" s="10"/>
      <c r="J39" s="29"/>
      <c r="K39" s="29"/>
      <c r="L39" s="10"/>
      <c r="M39" s="29"/>
      <c r="N39" s="29"/>
      <c r="O39" s="10"/>
      <c r="P39" s="30"/>
      <c r="Q39" s="30"/>
      <c r="R39" s="30"/>
    </row>
    <row r="40" spans="1:18" x14ac:dyDescent="0.25">
      <c r="B40" s="7" t="s">
        <v>2</v>
      </c>
      <c r="C40" s="7"/>
      <c r="D40" s="29"/>
      <c r="E40" s="29"/>
      <c r="F40" s="10"/>
      <c r="G40" s="29"/>
      <c r="H40" s="29"/>
      <c r="I40" s="10"/>
      <c r="J40" s="29"/>
      <c r="K40" s="29"/>
      <c r="L40" s="10"/>
      <c r="M40" s="29"/>
      <c r="N40" s="29"/>
      <c r="O40" s="10"/>
      <c r="P40" s="30"/>
      <c r="Q40" s="30"/>
      <c r="R40" s="30"/>
    </row>
    <row r="41" spans="1:18" x14ac:dyDescent="0.25">
      <c r="B41" s="7" t="s">
        <v>3</v>
      </c>
      <c r="C41" s="7"/>
      <c r="D41" s="29"/>
      <c r="E41" s="29"/>
      <c r="F41" s="10"/>
      <c r="G41" s="29"/>
      <c r="H41" s="29"/>
      <c r="I41" s="10"/>
      <c r="J41" s="29"/>
      <c r="K41" s="29"/>
      <c r="L41" s="10"/>
      <c r="M41" s="29"/>
      <c r="N41" s="29"/>
      <c r="O41" s="10"/>
      <c r="P41" s="27"/>
      <c r="Q41" s="27"/>
      <c r="R41" s="27"/>
    </row>
    <row r="42" spans="1:18" s="27" customFormat="1" x14ac:dyDescent="0.25">
      <c r="B42" s="25" t="s">
        <v>30</v>
      </c>
      <c r="C42" s="25"/>
      <c r="D42" s="25"/>
      <c r="E42" s="25"/>
      <c r="F42" s="305"/>
      <c r="G42" s="305"/>
      <c r="H42" s="305"/>
      <c r="I42" s="12"/>
      <c r="J42" s="12"/>
      <c r="K42" s="12"/>
      <c r="L42" s="12"/>
      <c r="M42" s="12"/>
      <c r="N42" s="12"/>
    </row>
    <row r="43" spans="1:18" s="27" customFormat="1" x14ac:dyDescent="0.25"/>
    <row r="44" spans="1:18" s="27" customFormat="1" x14ac:dyDescent="0.25"/>
    <row r="45" spans="1:18" s="27" customFormat="1" x14ac:dyDescent="0.25">
      <c r="B45" s="27" t="s">
        <v>37</v>
      </c>
    </row>
    <row r="46" spans="1:18" s="27" customFormat="1" x14ac:dyDescent="0.25">
      <c r="A46" s="27">
        <v>1</v>
      </c>
    </row>
    <row r="47" spans="1:18" s="27" customFormat="1" x14ac:dyDescent="0.25">
      <c r="A47" s="27">
        <v>2</v>
      </c>
    </row>
    <row r="48" spans="1:18" s="27" customFormat="1" x14ac:dyDescent="0.25">
      <c r="A48" s="27">
        <v>3</v>
      </c>
    </row>
    <row r="49" spans="1:1" s="27" customFormat="1" x14ac:dyDescent="0.25">
      <c r="A49" s="27" t="s">
        <v>34</v>
      </c>
    </row>
    <row r="50" spans="1:1" s="27" customFormat="1" x14ac:dyDescent="0.25"/>
    <row r="51" spans="1:1" s="27" customFormat="1" x14ac:dyDescent="0.25"/>
    <row r="52" spans="1:1" s="27" customFormat="1" x14ac:dyDescent="0.25"/>
    <row r="53" spans="1:1" s="27" customFormat="1" x14ac:dyDescent="0.25"/>
    <row r="54" spans="1:1" s="27" customFormat="1" x14ac:dyDescent="0.25"/>
    <row r="55" spans="1:1" s="27" customFormat="1" x14ac:dyDescent="0.25"/>
    <row r="56" spans="1:1" s="27" customFormat="1" x14ac:dyDescent="0.25"/>
    <row r="57" spans="1:1" s="27" customFormat="1" x14ac:dyDescent="0.25"/>
    <row r="58" spans="1:1" s="27" customFormat="1" x14ac:dyDescent="0.25"/>
    <row r="59" spans="1:1" s="27" customFormat="1" x14ac:dyDescent="0.25"/>
    <row r="60" spans="1:1" s="27" customFormat="1" x14ac:dyDescent="0.25"/>
    <row r="61" spans="1:1" s="27" customFormat="1" x14ac:dyDescent="0.25"/>
    <row r="62" spans="1:1" s="27" customFormat="1" x14ac:dyDescent="0.25"/>
    <row r="63" spans="1:1" s="27" customFormat="1" x14ac:dyDescent="0.25"/>
    <row r="64" spans="1:1" s="27" customFormat="1" x14ac:dyDescent="0.25"/>
    <row r="65" s="27" customFormat="1" x14ac:dyDescent="0.25"/>
    <row r="66" s="27" customFormat="1" x14ac:dyDescent="0.25"/>
    <row r="67" s="27" customFormat="1" x14ac:dyDescent="0.25"/>
    <row r="68" s="27" customFormat="1" x14ac:dyDescent="0.25"/>
    <row r="69" s="27" customFormat="1" x14ac:dyDescent="0.25"/>
    <row r="70" s="27" customFormat="1" x14ac:dyDescent="0.25"/>
    <row r="71" s="27" customFormat="1" x14ac:dyDescent="0.25"/>
    <row r="72" s="27" customFormat="1" x14ac:dyDescent="0.25"/>
    <row r="73" s="27" customFormat="1" x14ac:dyDescent="0.25"/>
    <row r="74" s="27" customFormat="1" x14ac:dyDescent="0.25"/>
    <row r="75" s="27" customFormat="1" x14ac:dyDescent="0.25"/>
    <row r="76" s="27" customFormat="1" x14ac:dyDescent="0.25"/>
    <row r="77" s="27" customFormat="1" x14ac:dyDescent="0.25"/>
    <row r="78" s="27" customFormat="1" x14ac:dyDescent="0.25"/>
    <row r="79" s="27" customFormat="1" x14ac:dyDescent="0.25"/>
    <row r="80" s="27" customFormat="1" x14ac:dyDescent="0.25"/>
    <row r="81" s="27" customFormat="1" x14ac:dyDescent="0.25"/>
    <row r="82" s="27" customFormat="1" x14ac:dyDescent="0.25"/>
    <row r="83" s="27" customFormat="1" x14ac:dyDescent="0.25"/>
    <row r="84" s="27" customFormat="1" x14ac:dyDescent="0.25"/>
    <row r="85" s="27" customFormat="1" x14ac:dyDescent="0.25"/>
    <row r="86" s="27" customFormat="1" x14ac:dyDescent="0.25"/>
    <row r="87" s="27" customFormat="1" x14ac:dyDescent="0.25"/>
    <row r="88" s="27" customFormat="1" x14ac:dyDescent="0.25"/>
    <row r="89" s="27" customFormat="1" x14ac:dyDescent="0.25"/>
    <row r="90" s="27" customFormat="1" x14ac:dyDescent="0.25"/>
    <row r="91" s="27" customFormat="1" x14ac:dyDescent="0.25"/>
    <row r="92" s="27" customFormat="1" x14ac:dyDescent="0.25"/>
    <row r="93" s="27" customFormat="1" x14ac:dyDescent="0.25"/>
    <row r="94" s="27" customFormat="1" x14ac:dyDescent="0.25"/>
    <row r="95" s="27" customFormat="1" x14ac:dyDescent="0.25"/>
    <row r="96" s="27" customFormat="1" x14ac:dyDescent="0.25"/>
    <row r="97" s="27" customFormat="1" x14ac:dyDescent="0.25"/>
    <row r="98" s="27" customFormat="1" x14ac:dyDescent="0.25"/>
    <row r="99" s="27" customFormat="1" x14ac:dyDescent="0.25"/>
    <row r="100" s="27" customFormat="1" x14ac:dyDescent="0.25"/>
    <row r="101" s="27" customFormat="1" x14ac:dyDescent="0.25"/>
    <row r="102" s="27" customFormat="1" x14ac:dyDescent="0.25"/>
    <row r="103" s="27" customFormat="1" x14ac:dyDescent="0.25"/>
    <row r="104" s="27" customFormat="1" x14ac:dyDescent="0.25"/>
    <row r="105" s="27" customFormat="1" x14ac:dyDescent="0.25"/>
    <row r="106" s="27" customFormat="1" x14ac:dyDescent="0.25"/>
    <row r="107" s="27" customFormat="1" x14ac:dyDescent="0.25"/>
    <row r="108" s="27" customFormat="1" x14ac:dyDescent="0.25"/>
    <row r="109" s="27" customFormat="1" x14ac:dyDescent="0.25"/>
    <row r="110" s="27" customFormat="1" x14ac:dyDescent="0.25"/>
    <row r="111" s="27" customFormat="1" x14ac:dyDescent="0.25"/>
    <row r="112" s="27" customFormat="1" x14ac:dyDescent="0.25"/>
    <row r="113" s="27" customFormat="1" x14ac:dyDescent="0.25"/>
  </sheetData>
  <mergeCells count="5">
    <mergeCell ref="B15:E15"/>
    <mergeCell ref="F42:H42"/>
    <mergeCell ref="B32:R32"/>
    <mergeCell ref="B33:R33"/>
    <mergeCell ref="C34:E34"/>
  </mergeCells>
  <pageMargins left="0.7" right="0.7" top="0.75" bottom="0.75" header="0.3" footer="0.3"/>
  <drawing r:id="rId1"/>
  <legacyDrawing r:id="rId2"/>
  <oleObjects>
    <mc:AlternateContent xmlns:mc="http://schemas.openxmlformats.org/markup-compatibility/2006">
      <mc:Choice Requires="x14">
        <oleObject progId="Word.Picture.8" shapeId="1025" r:id="rId3">
          <objectPr defaultSize="0" autoPict="0" altText="EU vlag" r:id="rId4">
            <anchor moveWithCells="1" sizeWithCells="1">
              <from>
                <xdr:col>14</xdr:col>
                <xdr:colOff>609600</xdr:colOff>
                <xdr:row>0</xdr:row>
                <xdr:rowOff>95250</xdr:rowOff>
              </from>
              <to>
                <xdr:col>14</xdr:col>
                <xdr:colOff>1323975</xdr:colOff>
                <xdr:row>1</xdr:row>
                <xdr:rowOff>342900</xdr:rowOff>
              </to>
            </anchor>
          </objectPr>
        </oleObject>
      </mc:Choice>
      <mc:Fallback>
        <oleObject progId="Word.Picture.8" shapeId="1025" r:id="rId3"/>
      </mc:Fallback>
    </mc:AlternateContent>
    <mc:AlternateContent xmlns:mc="http://schemas.openxmlformats.org/markup-compatibility/2006">
      <mc:Choice Requires="x14">
        <oleObject progId="Word.Picture.8" shapeId="1026" r:id="rId5">
          <objectPr defaultSize="0" autoPict="0" altText="EU vlag" r:id="rId4">
            <anchor moveWithCells="1" sizeWithCells="1">
              <from>
                <xdr:col>17</xdr:col>
                <xdr:colOff>200025</xdr:colOff>
                <xdr:row>1</xdr:row>
                <xdr:rowOff>9525</xdr:rowOff>
              </from>
              <to>
                <xdr:col>18</xdr:col>
                <xdr:colOff>304800</xdr:colOff>
                <xdr:row>1</xdr:row>
                <xdr:rowOff>438150</xdr:rowOff>
              </to>
            </anchor>
          </objectPr>
        </oleObject>
      </mc:Choice>
      <mc:Fallback>
        <oleObject progId="Word.Picture.8" shapeId="1026" r:id="rId5"/>
      </mc:Fallback>
    </mc:AlternateContent>
    <mc:AlternateContent xmlns:mc="http://schemas.openxmlformats.org/markup-compatibility/2006">
      <mc:Choice Requires="x14">
        <oleObject progId="Word.Picture.8" shapeId="1027" r:id="rId6">
          <objectPr defaultSize="0" autoPict="0" altText="EU vlag" r:id="rId4">
            <anchor moveWithCells="1" sizeWithCells="1">
              <from>
                <xdr:col>4</xdr:col>
                <xdr:colOff>561975</xdr:colOff>
                <xdr:row>1</xdr:row>
                <xdr:rowOff>238125</xdr:rowOff>
              </from>
              <to>
                <xdr:col>4</xdr:col>
                <xdr:colOff>1276350</xdr:colOff>
                <xdr:row>1</xdr:row>
                <xdr:rowOff>666750</xdr:rowOff>
              </to>
            </anchor>
          </objectPr>
        </oleObject>
      </mc:Choice>
      <mc:Fallback>
        <oleObject progId="Word.Picture.8" shapeId="1027" r:id="rId6"/>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13F6B-2FD7-4A12-BFCE-DC7C153D370F}">
  <dimension ref="A1:CH199"/>
  <sheetViews>
    <sheetView showGridLines="0" showRowColHeaders="0" zoomScaleNormal="100" workbookViewId="0">
      <selection activeCell="F31" sqref="F31"/>
    </sheetView>
  </sheetViews>
  <sheetFormatPr defaultColWidth="9.140625" defaultRowHeight="11.25" x14ac:dyDescent="0.25"/>
  <cols>
    <col min="1" max="1" width="3.28515625" style="49" customWidth="1"/>
    <col min="2" max="2" width="50.42578125" style="2" customWidth="1"/>
    <col min="3" max="3" width="24.140625" style="2" customWidth="1"/>
    <col min="4" max="7" width="20.7109375" style="2" customWidth="1"/>
    <col min="8" max="8" width="20.7109375" style="5" customWidth="1"/>
    <col min="9" max="9" width="6.42578125" style="41" customWidth="1"/>
    <col min="10" max="11" width="17.85546875" style="41" customWidth="1"/>
    <col min="12" max="52" width="9.140625" style="41"/>
    <col min="53" max="86" width="9.140625" style="6"/>
    <col min="87" max="16384" width="9.140625" style="2"/>
  </cols>
  <sheetData>
    <row r="1" spans="1:86" x14ac:dyDescent="0.25">
      <c r="A1" s="126"/>
      <c r="B1" s="26"/>
      <c r="C1" s="26"/>
      <c r="D1" s="26"/>
      <c r="E1" s="26"/>
      <c r="F1" s="26"/>
      <c r="G1" s="26"/>
      <c r="H1" s="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c r="AX1" s="126"/>
      <c r="AY1" s="126"/>
      <c r="AZ1" s="1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row>
    <row r="2" spans="1:86" ht="24" customHeight="1" x14ac:dyDescent="0.2">
      <c r="A2" s="41"/>
      <c r="B2" s="222" t="s">
        <v>69</v>
      </c>
      <c r="C2" s="223"/>
      <c r="D2" s="223"/>
      <c r="E2" s="223"/>
      <c r="F2" s="223"/>
      <c r="G2" s="223"/>
      <c r="H2" s="223"/>
      <c r="I2" s="55"/>
      <c r="J2" s="48"/>
      <c r="K2" s="126"/>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1"/>
      <c r="CB2" s="51"/>
      <c r="CC2" s="51"/>
      <c r="CD2" s="51"/>
      <c r="CE2" s="51"/>
      <c r="CF2" s="51"/>
      <c r="CG2" s="51"/>
      <c r="CH2" s="51"/>
    </row>
    <row r="3" spans="1:86" ht="17.100000000000001" customHeight="1" x14ac:dyDescent="0.25">
      <c r="A3" s="41"/>
      <c r="B3" s="221" t="s">
        <v>132</v>
      </c>
      <c r="C3" s="221"/>
      <c r="D3" s="221"/>
      <c r="E3" s="221"/>
      <c r="F3" s="221"/>
      <c r="G3" s="221"/>
      <c r="H3" s="50"/>
      <c r="I3" s="308"/>
      <c r="J3" s="308"/>
      <c r="K3" s="308"/>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1"/>
      <c r="CB3" s="51"/>
      <c r="CC3" s="51"/>
      <c r="CD3" s="51"/>
      <c r="CE3" s="51"/>
      <c r="CF3" s="51"/>
      <c r="CG3" s="51"/>
      <c r="CH3" s="51"/>
    </row>
    <row r="4" spans="1:86" s="13" customFormat="1" ht="17.100000000000001" customHeight="1" x14ac:dyDescent="0.25">
      <c r="A4" s="90"/>
      <c r="B4" s="91"/>
      <c r="C4" s="91"/>
      <c r="D4" s="91"/>
      <c r="E4" s="91"/>
      <c r="F4" s="91"/>
      <c r="G4" s="91"/>
      <c r="H4" s="91"/>
      <c r="I4" s="130"/>
      <c r="J4" s="130"/>
      <c r="K4" s="13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51"/>
      <c r="CB4" s="51"/>
      <c r="CC4" s="51"/>
      <c r="CD4" s="51"/>
      <c r="CE4" s="51"/>
      <c r="CF4" s="51"/>
      <c r="CG4" s="51"/>
      <c r="CH4" s="51"/>
    </row>
    <row r="5" spans="1:86" s="13" customFormat="1" ht="17.100000000000001" customHeight="1" x14ac:dyDescent="0.25">
      <c r="A5" s="41"/>
      <c r="B5" s="50"/>
      <c r="C5" s="50"/>
      <c r="D5" s="50"/>
      <c r="E5" s="50"/>
      <c r="F5" s="50"/>
      <c r="G5" s="50"/>
      <c r="H5" s="50"/>
      <c r="I5" s="126"/>
      <c r="J5" s="126"/>
      <c r="K5" s="126"/>
      <c r="L5" s="41"/>
      <c r="M5" s="41"/>
      <c r="N5" s="48"/>
      <c r="O5" s="48"/>
      <c r="P5" s="48"/>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1"/>
      <c r="CB5" s="51"/>
      <c r="CC5" s="51"/>
      <c r="CD5" s="51"/>
      <c r="CE5" s="51"/>
      <c r="CF5" s="51"/>
      <c r="CG5" s="51"/>
      <c r="CH5" s="51"/>
    </row>
    <row r="6" spans="1:86" s="13" customFormat="1" ht="17.100000000000001" customHeight="1" x14ac:dyDescent="0.25">
      <c r="A6" s="41"/>
      <c r="B6" s="149" t="s">
        <v>74</v>
      </c>
      <c r="C6" s="149"/>
      <c r="D6" s="149"/>
      <c r="E6" s="149"/>
      <c r="F6" s="149"/>
      <c r="G6" s="149"/>
      <c r="H6" s="149"/>
      <c r="I6" s="48"/>
      <c r="J6" s="126"/>
      <c r="K6" s="126"/>
      <c r="L6" s="41"/>
      <c r="M6" s="41"/>
      <c r="N6" s="48"/>
      <c r="O6" s="48"/>
      <c r="P6" s="48"/>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1"/>
      <c r="CB6" s="51"/>
      <c r="CC6" s="51"/>
      <c r="CD6" s="51"/>
      <c r="CE6" s="51"/>
      <c r="CF6" s="51"/>
      <c r="CG6" s="51"/>
      <c r="CH6" s="51"/>
    </row>
    <row r="7" spans="1:86" s="38" customFormat="1" ht="17.100000000000001" customHeight="1" x14ac:dyDescent="0.25">
      <c r="A7" s="41"/>
      <c r="B7" s="132" t="s">
        <v>114</v>
      </c>
      <c r="C7" s="67"/>
      <c r="D7" s="67"/>
      <c r="E7" s="67"/>
      <c r="F7" s="67"/>
      <c r="G7" s="67"/>
      <c r="H7" s="67"/>
      <c r="I7" s="126"/>
      <c r="J7" s="126"/>
      <c r="K7" s="126"/>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row>
    <row r="8" spans="1:86" s="38" customFormat="1" ht="17.100000000000001" customHeight="1" x14ac:dyDescent="0.25">
      <c r="A8" s="126"/>
      <c r="B8" s="132" t="s">
        <v>115</v>
      </c>
      <c r="C8" s="67"/>
      <c r="D8" s="67"/>
      <c r="E8" s="67"/>
      <c r="F8" s="67"/>
      <c r="G8" s="67"/>
      <c r="H8" s="67"/>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row>
    <row r="9" spans="1:86" s="38" customFormat="1" ht="17.100000000000001" customHeight="1" x14ac:dyDescent="0.25">
      <c r="A9" s="126"/>
      <c r="B9" s="132" t="s">
        <v>116</v>
      </c>
      <c r="C9" s="67"/>
      <c r="D9" s="67"/>
      <c r="E9" s="67"/>
      <c r="F9" s="67"/>
      <c r="G9" s="67"/>
      <c r="H9" s="67"/>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row>
    <row r="10" spans="1:86" s="38" customFormat="1" ht="17.100000000000001" customHeight="1" x14ac:dyDescent="0.25">
      <c r="A10" s="126"/>
      <c r="B10" s="48"/>
      <c r="C10" s="48"/>
      <c r="D10" s="48"/>
      <c r="E10" s="48"/>
      <c r="F10" s="48"/>
      <c r="G10" s="48"/>
      <c r="H10" s="48"/>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row>
    <row r="11" spans="1:86" s="1" customFormat="1" ht="36.75" customHeight="1" x14ac:dyDescent="0.25">
      <c r="A11" s="31"/>
      <c r="B11" s="146" t="s">
        <v>8</v>
      </c>
      <c r="C11" s="147" t="s">
        <v>76</v>
      </c>
      <c r="D11" s="147" t="s">
        <v>63</v>
      </c>
      <c r="E11" s="147" t="s">
        <v>64</v>
      </c>
      <c r="F11" s="147" t="s">
        <v>1</v>
      </c>
      <c r="G11" s="147" t="s">
        <v>80</v>
      </c>
      <c r="H11" s="147" t="s">
        <v>3</v>
      </c>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row>
    <row r="12" spans="1:86" ht="17.100000000000001" customHeight="1" x14ac:dyDescent="0.25">
      <c r="A12" s="41"/>
      <c r="B12" s="133" t="s">
        <v>4</v>
      </c>
      <c r="C12" s="138">
        <v>544</v>
      </c>
      <c r="D12" s="138">
        <v>775</v>
      </c>
      <c r="E12" s="138">
        <v>896</v>
      </c>
      <c r="F12" s="138">
        <v>1160</v>
      </c>
      <c r="G12" s="138">
        <v>1288</v>
      </c>
      <c r="H12" s="138">
        <v>1910</v>
      </c>
      <c r="I12" s="126"/>
      <c r="J12" s="126"/>
      <c r="K12" s="126"/>
      <c r="L12" s="120"/>
      <c r="M12" s="120"/>
      <c r="N12" s="120"/>
    </row>
    <row r="13" spans="1:86" ht="17.100000000000001" customHeight="1" x14ac:dyDescent="0.25">
      <c r="A13" s="41"/>
      <c r="B13" s="133" t="s">
        <v>5</v>
      </c>
      <c r="C13" s="138">
        <v>658</v>
      </c>
      <c r="D13" s="138">
        <v>880</v>
      </c>
      <c r="E13" s="138">
        <v>1339</v>
      </c>
      <c r="F13" s="138">
        <v>159</v>
      </c>
      <c r="G13" s="138">
        <v>2377</v>
      </c>
      <c r="H13" s="138">
        <v>2644</v>
      </c>
      <c r="I13" s="126"/>
      <c r="J13" s="126"/>
      <c r="K13" s="126"/>
      <c r="L13" s="120"/>
      <c r="M13" s="120"/>
      <c r="N13" s="120"/>
    </row>
    <row r="14" spans="1:86" ht="17.100000000000001" customHeight="1" thickBot="1" x14ac:dyDescent="0.3">
      <c r="A14" s="90"/>
      <c r="B14" s="134" t="s">
        <v>90</v>
      </c>
      <c r="C14" s="139">
        <f>C13+C12</f>
        <v>1202</v>
      </c>
      <c r="D14" s="139">
        <f t="shared" ref="D14:H14" si="0">D13+D12</f>
        <v>1655</v>
      </c>
      <c r="E14" s="139">
        <f t="shared" si="0"/>
        <v>2235</v>
      </c>
      <c r="F14" s="139">
        <f t="shared" si="0"/>
        <v>1319</v>
      </c>
      <c r="G14" s="139">
        <f t="shared" si="0"/>
        <v>3665</v>
      </c>
      <c r="H14" s="139">
        <f t="shared" si="0"/>
        <v>4554</v>
      </c>
      <c r="I14" s="126"/>
      <c r="J14" s="126"/>
      <c r="K14" s="126"/>
      <c r="L14" s="120"/>
      <c r="M14" s="120"/>
      <c r="N14" s="12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row>
    <row r="15" spans="1:86" ht="17.100000000000001" customHeight="1" x14ac:dyDescent="0.25">
      <c r="A15" s="41"/>
      <c r="B15" s="135" t="s">
        <v>6</v>
      </c>
      <c r="C15" s="140">
        <v>743</v>
      </c>
      <c r="D15" s="140">
        <v>1140</v>
      </c>
      <c r="E15" s="140">
        <v>1739</v>
      </c>
      <c r="F15" s="140">
        <v>2213</v>
      </c>
      <c r="G15" s="140">
        <v>3777</v>
      </c>
      <c r="H15" s="140">
        <v>3523</v>
      </c>
      <c r="I15" s="126"/>
      <c r="J15" s="126"/>
      <c r="K15" s="126"/>
      <c r="L15" s="120"/>
      <c r="M15" s="120"/>
      <c r="N15" s="120"/>
    </row>
    <row r="16" spans="1:86" ht="17.100000000000001" customHeight="1" thickBot="1" x14ac:dyDescent="0.3">
      <c r="A16" s="90"/>
      <c r="B16" s="134" t="s">
        <v>91</v>
      </c>
      <c r="C16" s="139">
        <f t="shared" ref="C16:H16" si="1">C15+C14</f>
        <v>1945</v>
      </c>
      <c r="D16" s="139">
        <f t="shared" si="1"/>
        <v>2795</v>
      </c>
      <c r="E16" s="139">
        <f t="shared" si="1"/>
        <v>3974</v>
      </c>
      <c r="F16" s="139">
        <f t="shared" si="1"/>
        <v>3532</v>
      </c>
      <c r="G16" s="139">
        <f t="shared" si="1"/>
        <v>7442</v>
      </c>
      <c r="H16" s="139">
        <f t="shared" si="1"/>
        <v>8077</v>
      </c>
      <c r="I16" s="126"/>
      <c r="J16" s="126"/>
      <c r="K16" s="126"/>
      <c r="L16" s="120"/>
      <c r="M16" s="120"/>
      <c r="N16" s="120"/>
    </row>
    <row r="17" spans="1:86" ht="17.100000000000001" customHeight="1" x14ac:dyDescent="0.25">
      <c r="A17" s="90"/>
      <c r="B17" s="135" t="s">
        <v>92</v>
      </c>
      <c r="C17" s="141">
        <f>C14*D31</f>
        <v>1465.1989559164733</v>
      </c>
      <c r="D17" s="141">
        <f>D14*D31</f>
        <v>2017.3912412993038</v>
      </c>
      <c r="E17" s="141">
        <f>E14*D31</f>
        <v>2724.3924013921114</v>
      </c>
      <c r="F17" s="141">
        <f>F14*D31</f>
        <v>1607.8181554524363</v>
      </c>
      <c r="G17" s="141">
        <f>G14*D31</f>
        <v>4467.515951276102</v>
      </c>
      <c r="H17" s="141">
        <f>H14*D31</f>
        <v>5551.1780742459396</v>
      </c>
      <c r="I17" s="70"/>
      <c r="J17" s="70"/>
      <c r="K17" s="70"/>
      <c r="L17" s="70"/>
      <c r="M17" s="70"/>
      <c r="N17" s="7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row>
    <row r="18" spans="1:86" ht="17.100000000000001" customHeight="1" thickBot="1" x14ac:dyDescent="0.3">
      <c r="A18" s="90"/>
      <c r="B18" s="134" t="s">
        <v>95</v>
      </c>
      <c r="C18" s="139">
        <f>C16*D31</f>
        <v>2370.8918213457077</v>
      </c>
      <c r="D18" s="139">
        <f>D16*D31</f>
        <v>3407.0142111368909</v>
      </c>
      <c r="E18" s="139">
        <f>E16*D31</f>
        <v>4844.1769141531322</v>
      </c>
      <c r="F18" s="139">
        <f>F16*D31</f>
        <v>4305.3932714617167</v>
      </c>
      <c r="G18" s="139">
        <f>G16*D31</f>
        <v>9071.5562645011596</v>
      </c>
      <c r="H18" s="139">
        <f>H16*D31</f>
        <v>9845.6006380510444</v>
      </c>
      <c r="I18" s="70"/>
      <c r="J18" s="70"/>
      <c r="K18" s="70"/>
      <c r="L18" s="70"/>
      <c r="M18" s="70"/>
      <c r="N18" s="7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row>
    <row r="19" spans="1:86" ht="17.100000000000001" customHeight="1" x14ac:dyDescent="0.25">
      <c r="A19" s="90"/>
      <c r="B19" s="135" t="s">
        <v>81</v>
      </c>
      <c r="C19" s="140">
        <v>344.86</v>
      </c>
      <c r="D19" s="140">
        <v>344.86</v>
      </c>
      <c r="E19" s="140">
        <v>344.86</v>
      </c>
      <c r="F19" s="140">
        <v>288.76</v>
      </c>
      <c r="G19" s="140">
        <v>680.72</v>
      </c>
      <c r="H19" s="140">
        <v>892.61</v>
      </c>
      <c r="I19" s="70"/>
      <c r="J19" s="70"/>
      <c r="K19" s="70"/>
      <c r="L19" s="70"/>
      <c r="M19" s="70"/>
      <c r="N19" s="70"/>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row>
    <row r="20" spans="1:86" ht="28.5" customHeight="1" x14ac:dyDescent="0.25">
      <c r="A20" s="90"/>
      <c r="B20" s="136" t="s">
        <v>93</v>
      </c>
      <c r="C20" s="142">
        <f>C17+C19</f>
        <v>1810.0589559164732</v>
      </c>
      <c r="D20" s="142">
        <f t="shared" ref="D20:H20" si="2">D17+D19</f>
        <v>2362.2512412993037</v>
      </c>
      <c r="E20" s="142">
        <f t="shared" si="2"/>
        <v>3069.2524013921116</v>
      </c>
      <c r="F20" s="142">
        <f t="shared" si="2"/>
        <v>1896.5781554524362</v>
      </c>
      <c r="G20" s="142">
        <f t="shared" si="2"/>
        <v>5148.2359512761022</v>
      </c>
      <c r="H20" s="142">
        <f t="shared" si="2"/>
        <v>6443.7880742459392</v>
      </c>
      <c r="I20" s="70"/>
      <c r="J20" s="70"/>
      <c r="K20" s="70"/>
      <c r="L20" s="70"/>
      <c r="M20" s="70"/>
      <c r="N20" s="7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row>
    <row r="21" spans="1:86" ht="17.100000000000001" customHeight="1" x14ac:dyDescent="0.25">
      <c r="A21" s="90"/>
      <c r="B21" s="133" t="s">
        <v>94</v>
      </c>
      <c r="C21" s="143">
        <f>C18+C19</f>
        <v>2715.7518213457079</v>
      </c>
      <c r="D21" s="143">
        <f t="shared" ref="D21:H21" si="3">D18+D19</f>
        <v>3751.8742111368911</v>
      </c>
      <c r="E21" s="143">
        <f t="shared" si="3"/>
        <v>5189.0369141531319</v>
      </c>
      <c r="F21" s="143">
        <f t="shared" si="3"/>
        <v>4594.1532714617169</v>
      </c>
      <c r="G21" s="143">
        <f t="shared" si="3"/>
        <v>9752.2762645011589</v>
      </c>
      <c r="H21" s="143">
        <f t="shared" si="3"/>
        <v>10738.210638051045</v>
      </c>
      <c r="I21" s="70"/>
      <c r="J21" s="70"/>
      <c r="K21" s="70"/>
      <c r="L21" s="70"/>
      <c r="M21" s="70"/>
      <c r="N21" s="70"/>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row>
    <row r="22" spans="1:86" ht="17.100000000000001" customHeight="1" x14ac:dyDescent="0.25">
      <c r="A22" s="90"/>
      <c r="B22" s="100"/>
      <c r="C22" s="101"/>
      <c r="D22" s="101"/>
      <c r="E22" s="101"/>
      <c r="F22" s="101"/>
      <c r="G22" s="101"/>
      <c r="H22" s="101"/>
      <c r="I22" s="70"/>
      <c r="J22" s="70"/>
      <c r="K22" s="70"/>
      <c r="L22" s="70"/>
      <c r="M22" s="70"/>
      <c r="N22" s="7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row>
    <row r="23" spans="1:86" s="38" customFormat="1" ht="17.100000000000001" customHeight="1" x14ac:dyDescent="0.25">
      <c r="A23" s="41"/>
      <c r="B23" s="34"/>
      <c r="C23" s="34"/>
      <c r="D23" s="34"/>
      <c r="E23" s="34"/>
      <c r="F23" s="34"/>
      <c r="G23" s="34"/>
      <c r="H23" s="34"/>
      <c r="I23" s="126"/>
      <c r="J23" s="126"/>
      <c r="K23" s="126"/>
      <c r="L23" s="120"/>
      <c r="M23" s="120"/>
      <c r="N23" s="120"/>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row>
    <row r="24" spans="1:86" s="38" customFormat="1" ht="17.100000000000001" customHeight="1" x14ac:dyDescent="0.25">
      <c r="A24" s="126"/>
      <c r="B24" s="34"/>
      <c r="C24" s="34"/>
      <c r="D24" s="34"/>
      <c r="E24" s="34"/>
      <c r="F24" s="34"/>
      <c r="G24" s="34"/>
      <c r="H24" s="34"/>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26"/>
      <c r="AU24" s="126"/>
      <c r="AV24" s="126"/>
      <c r="AW24" s="126"/>
      <c r="AX24" s="126"/>
      <c r="AY24" s="126"/>
      <c r="AZ24" s="126"/>
      <c r="BA24" s="126"/>
      <c r="BB24" s="126"/>
      <c r="BC24" s="126"/>
      <c r="BD24" s="126"/>
      <c r="BE24" s="126"/>
      <c r="BF24" s="126"/>
      <c r="BG24" s="126"/>
      <c r="BH24" s="126"/>
      <c r="BI24" s="126"/>
      <c r="BJ24" s="126"/>
      <c r="BK24" s="126"/>
      <c r="BL24" s="126"/>
      <c r="BM24" s="126"/>
      <c r="BN24" s="126"/>
      <c r="BO24" s="126"/>
      <c r="BP24" s="126"/>
      <c r="BQ24" s="126"/>
      <c r="BR24" s="126"/>
      <c r="BS24" s="126"/>
      <c r="BT24" s="126"/>
      <c r="BU24" s="126"/>
      <c r="BV24" s="126"/>
      <c r="BW24" s="126"/>
      <c r="BX24" s="126"/>
      <c r="BY24" s="126"/>
      <c r="BZ24" s="126"/>
      <c r="CA24" s="126"/>
      <c r="CB24" s="126"/>
      <c r="CC24" s="126"/>
      <c r="CD24" s="126"/>
      <c r="CE24" s="126"/>
      <c r="CF24" s="126"/>
      <c r="CG24" s="126"/>
      <c r="CH24" s="126"/>
    </row>
    <row r="25" spans="1:86" s="38" customFormat="1" ht="17.100000000000001" customHeight="1" x14ac:dyDescent="0.25">
      <c r="A25" s="41"/>
      <c r="B25" s="149" t="s">
        <v>75</v>
      </c>
      <c r="C25" s="149"/>
      <c r="D25" s="149"/>
      <c r="E25" s="149"/>
      <c r="F25" s="149"/>
      <c r="G25" s="149"/>
      <c r="H25" s="149"/>
      <c r="I25" s="48"/>
      <c r="J25" s="126"/>
      <c r="K25" s="126"/>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row>
    <row r="26" spans="1:86" s="38" customFormat="1" ht="6" customHeight="1" x14ac:dyDescent="0.25">
      <c r="A26" s="126"/>
      <c r="B26" s="148"/>
      <c r="C26" s="148"/>
      <c r="D26" s="148"/>
      <c r="E26" s="148"/>
      <c r="F26" s="148"/>
      <c r="G26" s="148"/>
      <c r="H26" s="148"/>
      <c r="I26" s="48"/>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c r="BJ26" s="126"/>
      <c r="BK26" s="126"/>
      <c r="BL26" s="126"/>
      <c r="BM26" s="126"/>
      <c r="BN26" s="126"/>
      <c r="BO26" s="126"/>
      <c r="BP26" s="126"/>
      <c r="BQ26" s="126"/>
      <c r="BR26" s="126"/>
      <c r="BS26" s="126"/>
      <c r="BT26" s="126"/>
      <c r="BU26" s="126"/>
      <c r="BV26" s="126"/>
      <c r="BW26" s="126"/>
      <c r="BX26" s="126"/>
      <c r="BY26" s="126"/>
      <c r="BZ26" s="126"/>
      <c r="CA26" s="126"/>
      <c r="CB26" s="126"/>
      <c r="CC26" s="126"/>
      <c r="CD26" s="126"/>
      <c r="CE26" s="126"/>
      <c r="CF26" s="126"/>
      <c r="CG26" s="126"/>
      <c r="CH26" s="126"/>
    </row>
    <row r="27" spans="1:86" s="38" customFormat="1" ht="21.75" customHeight="1" x14ac:dyDescent="0.25">
      <c r="A27" s="41"/>
      <c r="B27" s="309" t="s">
        <v>78</v>
      </c>
      <c r="C27" s="309"/>
      <c r="D27" s="309"/>
      <c r="E27" s="309"/>
      <c r="F27" s="309"/>
      <c r="G27" s="309"/>
      <c r="H27" s="309"/>
      <c r="I27" s="126"/>
      <c r="J27" s="126"/>
      <c r="K27" s="126"/>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row>
    <row r="28" spans="1:86" ht="17.100000000000001" customHeight="1" x14ac:dyDescent="0.25">
      <c r="A28" s="41"/>
      <c r="B28" s="133" t="s">
        <v>10</v>
      </c>
      <c r="C28" s="137"/>
      <c r="D28" s="144" t="s">
        <v>11</v>
      </c>
      <c r="E28" s="56"/>
      <c r="F28" s="56"/>
      <c r="G28" s="54"/>
      <c r="H28" s="34"/>
      <c r="I28" s="126"/>
      <c r="J28" s="126"/>
      <c r="K28" s="126"/>
    </row>
    <row r="29" spans="1:86" ht="23.25" customHeight="1" x14ac:dyDescent="0.25">
      <c r="A29" s="41"/>
      <c r="B29" s="133"/>
      <c r="C29" s="137" t="s">
        <v>72</v>
      </c>
      <c r="D29" s="145">
        <v>126.09</v>
      </c>
      <c r="E29" s="53"/>
      <c r="F29" s="53"/>
      <c r="G29" s="54"/>
      <c r="H29" s="54"/>
      <c r="I29" s="126"/>
      <c r="J29" s="126"/>
      <c r="K29" s="126"/>
    </row>
    <row r="30" spans="1:86" ht="23.25" customHeight="1" x14ac:dyDescent="0.25">
      <c r="A30" s="41"/>
      <c r="B30" s="133"/>
      <c r="C30" s="137" t="s">
        <v>73</v>
      </c>
      <c r="D30" s="144">
        <v>103.44</v>
      </c>
      <c r="E30" s="53"/>
      <c r="F30" s="53"/>
      <c r="G30" s="54"/>
      <c r="H30" s="54"/>
      <c r="I30" s="126"/>
      <c r="J30" s="126"/>
      <c r="K30" s="126"/>
    </row>
    <row r="31" spans="1:86" ht="17.100000000000001" customHeight="1" x14ac:dyDescent="0.25">
      <c r="A31" s="41"/>
      <c r="B31" s="133" t="s">
        <v>13</v>
      </c>
      <c r="C31" s="137"/>
      <c r="D31" s="144">
        <f>D29/D30</f>
        <v>1.2189675174013921</v>
      </c>
      <c r="E31" s="53"/>
      <c r="F31" s="53"/>
      <c r="G31" s="54"/>
      <c r="H31" s="34"/>
      <c r="I31" s="126"/>
      <c r="J31" s="126"/>
      <c r="K31" s="126"/>
    </row>
    <row r="32" spans="1:86" s="38" customFormat="1" ht="17.100000000000001" customHeight="1" x14ac:dyDescent="0.25">
      <c r="A32" s="41"/>
      <c r="B32" s="52"/>
      <c r="C32" s="52"/>
      <c r="D32" s="53"/>
      <c r="E32" s="53"/>
      <c r="F32" s="53"/>
      <c r="G32" s="54"/>
      <c r="H32" s="34"/>
      <c r="I32" s="126"/>
      <c r="J32" s="126"/>
      <c r="K32" s="126"/>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row>
    <row r="33" spans="2:2" s="41" customFormat="1" ht="12" customHeight="1" x14ac:dyDescent="0.25"/>
    <row r="34" spans="2:2" s="41" customFormat="1" ht="12" customHeight="1" x14ac:dyDescent="0.25"/>
    <row r="35" spans="2:2" s="41" customFormat="1" ht="12" customHeight="1" x14ac:dyDescent="0.25"/>
    <row r="36" spans="2:2" s="41" customFormat="1" ht="12" customHeight="1" x14ac:dyDescent="0.25"/>
    <row r="37" spans="2:2" s="41" customFormat="1" ht="12" customHeight="1" x14ac:dyDescent="0.25"/>
    <row r="38" spans="2:2" s="41" customFormat="1" ht="12" customHeight="1" x14ac:dyDescent="0.25"/>
    <row r="39" spans="2:2" s="41" customFormat="1" ht="12" customHeight="1" x14ac:dyDescent="0.25">
      <c r="B39" s="39"/>
    </row>
    <row r="40" spans="2:2" s="41" customFormat="1" ht="12" customHeight="1" x14ac:dyDescent="0.25">
      <c r="B40" s="39"/>
    </row>
    <row r="41" spans="2:2" s="41" customFormat="1" ht="12" customHeight="1" x14ac:dyDescent="0.25">
      <c r="B41" s="39"/>
    </row>
    <row r="42" spans="2:2" s="41" customFormat="1" ht="12" customHeight="1" x14ac:dyDescent="0.25"/>
    <row r="43" spans="2:2" s="41" customFormat="1" ht="12" customHeight="1" x14ac:dyDescent="0.25"/>
    <row r="44" spans="2:2" s="41" customFormat="1" ht="12" customHeight="1" x14ac:dyDescent="0.25"/>
    <row r="45" spans="2:2" s="41" customFormat="1" ht="12" customHeight="1" x14ac:dyDescent="0.25"/>
    <row r="46" spans="2:2" s="41" customFormat="1" ht="12" customHeight="1" x14ac:dyDescent="0.25">
      <c r="B46" s="39"/>
    </row>
    <row r="47" spans="2:2" s="41" customFormat="1" ht="12" customHeight="1" x14ac:dyDescent="0.25">
      <c r="B47" s="39"/>
    </row>
    <row r="48" spans="2:2" s="41" customFormat="1" ht="12" customHeight="1" x14ac:dyDescent="0.25">
      <c r="B48" s="39"/>
    </row>
    <row r="49" spans="2:2" s="41" customFormat="1" ht="12" customHeight="1" x14ac:dyDescent="0.25">
      <c r="B49" s="39"/>
    </row>
    <row r="50" spans="2:2" s="41" customFormat="1" ht="12" customHeight="1" x14ac:dyDescent="0.25">
      <c r="B50" s="39"/>
    </row>
    <row r="51" spans="2:2" s="41" customFormat="1" ht="12" customHeight="1" x14ac:dyDescent="0.25">
      <c r="B51" s="39"/>
    </row>
    <row r="52" spans="2:2" s="41" customFormat="1" ht="12" customHeight="1" x14ac:dyDescent="0.25"/>
    <row r="53" spans="2:2" s="41" customFormat="1" ht="12" customHeight="1" x14ac:dyDescent="0.25">
      <c r="B53" s="39"/>
    </row>
    <row r="54" spans="2:2" s="41" customFormat="1" ht="12" customHeight="1" x14ac:dyDescent="0.25">
      <c r="B54" s="39"/>
    </row>
    <row r="55" spans="2:2" s="41" customFormat="1" ht="12" customHeight="1" x14ac:dyDescent="0.25">
      <c r="B55" s="39"/>
    </row>
    <row r="56" spans="2:2" s="41" customFormat="1" ht="12" customHeight="1" x14ac:dyDescent="0.25">
      <c r="B56" s="39"/>
    </row>
    <row r="57" spans="2:2" s="41" customFormat="1" ht="12" customHeight="1" x14ac:dyDescent="0.25">
      <c r="B57" s="39"/>
    </row>
    <row r="58" spans="2:2" s="41" customFormat="1" ht="12" customHeight="1" x14ac:dyDescent="0.25">
      <c r="B58" s="39"/>
    </row>
    <row r="59" spans="2:2" s="41" customFormat="1" ht="12" customHeight="1" x14ac:dyDescent="0.25"/>
    <row r="60" spans="2:2" s="41" customFormat="1" ht="12" customHeight="1" x14ac:dyDescent="0.25">
      <c r="B60" s="39"/>
    </row>
    <row r="61" spans="2:2" s="41" customFormat="1" ht="12" customHeight="1" x14ac:dyDescent="0.25">
      <c r="B61" s="39"/>
    </row>
    <row r="62" spans="2:2" s="41" customFormat="1" ht="12" customHeight="1" x14ac:dyDescent="0.25">
      <c r="B62" s="39"/>
    </row>
    <row r="63" spans="2:2" s="41" customFormat="1" ht="12" customHeight="1" x14ac:dyDescent="0.25">
      <c r="B63" s="39"/>
    </row>
    <row r="64" spans="2:2" s="41" customFormat="1" ht="12" customHeight="1" x14ac:dyDescent="0.25">
      <c r="B64" s="39"/>
    </row>
    <row r="65" spans="2:2" s="41" customFormat="1" ht="12" customHeight="1" x14ac:dyDescent="0.25">
      <c r="B65" s="39"/>
    </row>
    <row r="66" spans="2:2" s="41" customFormat="1" ht="12" customHeight="1" x14ac:dyDescent="0.25"/>
    <row r="67" spans="2:2" s="41" customFormat="1" ht="12" customHeight="1" x14ac:dyDescent="0.25"/>
    <row r="68" spans="2:2" s="41" customFormat="1" ht="12" customHeight="1" x14ac:dyDescent="0.25">
      <c r="B68" s="39"/>
    </row>
    <row r="69" spans="2:2" s="41" customFormat="1" ht="12" customHeight="1" x14ac:dyDescent="0.25">
      <c r="B69" s="39"/>
    </row>
    <row r="70" spans="2:2" s="41" customFormat="1" ht="12" customHeight="1" x14ac:dyDescent="0.25">
      <c r="B70" s="39"/>
    </row>
    <row r="71" spans="2:2" s="41" customFormat="1" ht="12" customHeight="1" x14ac:dyDescent="0.25">
      <c r="B71" s="39"/>
    </row>
    <row r="72" spans="2:2" s="41" customFormat="1" ht="12" customHeight="1" x14ac:dyDescent="0.25">
      <c r="B72" s="39"/>
    </row>
    <row r="73" spans="2:2" s="41" customFormat="1" ht="12" customHeight="1" x14ac:dyDescent="0.25">
      <c r="B73" s="39"/>
    </row>
    <row r="74" spans="2:2" s="41" customFormat="1" ht="12" customHeight="1" x14ac:dyDescent="0.25"/>
    <row r="75" spans="2:2" s="41" customFormat="1" ht="12" customHeight="1" x14ac:dyDescent="0.25"/>
    <row r="76" spans="2:2" s="41" customFormat="1" ht="12" customHeight="1" x14ac:dyDescent="0.25"/>
    <row r="77" spans="2:2" s="41" customFormat="1" ht="12" customHeight="1" x14ac:dyDescent="0.25"/>
    <row r="78" spans="2:2" s="41" customFormat="1" ht="12" customHeight="1" x14ac:dyDescent="0.25">
      <c r="B78" s="39"/>
    </row>
    <row r="79" spans="2:2" s="41" customFormat="1" ht="12" customHeight="1" x14ac:dyDescent="0.25">
      <c r="B79" s="39"/>
    </row>
    <row r="80" spans="2:2" s="41" customFormat="1" ht="12" customHeight="1" x14ac:dyDescent="0.25">
      <c r="B80" s="39"/>
    </row>
    <row r="81" spans="2:2" s="41" customFormat="1" ht="12" customHeight="1" x14ac:dyDescent="0.25"/>
    <row r="82" spans="2:2" s="41" customFormat="1" ht="12" customHeight="1" x14ac:dyDescent="0.25"/>
    <row r="83" spans="2:2" s="41" customFormat="1" ht="12" customHeight="1" x14ac:dyDescent="0.25"/>
    <row r="84" spans="2:2" s="41" customFormat="1" ht="12" customHeight="1" x14ac:dyDescent="0.25">
      <c r="B84" s="39"/>
    </row>
    <row r="85" spans="2:2" s="41" customFormat="1" ht="12" customHeight="1" x14ac:dyDescent="0.25">
      <c r="B85" s="39"/>
    </row>
    <row r="86" spans="2:2" s="41" customFormat="1" ht="12" customHeight="1" x14ac:dyDescent="0.25">
      <c r="B86" s="39"/>
    </row>
    <row r="87" spans="2:2" s="41" customFormat="1" ht="12" customHeight="1" x14ac:dyDescent="0.25">
      <c r="B87" s="39"/>
    </row>
    <row r="88" spans="2:2" s="41" customFormat="1" ht="12" customHeight="1" x14ac:dyDescent="0.25"/>
    <row r="89" spans="2:2" s="41" customFormat="1" ht="12" customHeight="1" x14ac:dyDescent="0.25"/>
    <row r="90" spans="2:2" s="41" customFormat="1" ht="12" customHeight="1" x14ac:dyDescent="0.25">
      <c r="B90" s="39"/>
    </row>
    <row r="91" spans="2:2" s="41" customFormat="1" ht="12" customHeight="1" x14ac:dyDescent="0.25">
      <c r="B91" s="39"/>
    </row>
    <row r="92" spans="2:2" s="41" customFormat="1" ht="12" customHeight="1" x14ac:dyDescent="0.25">
      <c r="B92" s="39"/>
    </row>
    <row r="93" spans="2:2" s="41" customFormat="1" ht="12" customHeight="1" x14ac:dyDescent="0.25">
      <c r="B93" s="39"/>
    </row>
    <row r="94" spans="2:2" s="41" customFormat="1" ht="12" customHeight="1" x14ac:dyDescent="0.25">
      <c r="B94" s="39"/>
    </row>
    <row r="95" spans="2:2" s="41" customFormat="1" ht="12" customHeight="1" x14ac:dyDescent="0.25"/>
    <row r="96" spans="2:2" s="41" customFormat="1" ht="12" customHeight="1" x14ac:dyDescent="0.25"/>
    <row r="97" s="41" customFormat="1" ht="12" customHeight="1" x14ac:dyDescent="0.25"/>
    <row r="98" s="41" customFormat="1" ht="12" customHeight="1" x14ac:dyDescent="0.25"/>
    <row r="99" s="41" customFormat="1" ht="12" customHeight="1" x14ac:dyDescent="0.25"/>
    <row r="100" s="41" customFormat="1" ht="12" customHeight="1" x14ac:dyDescent="0.25"/>
    <row r="101" s="41" customFormat="1" ht="12" customHeight="1" x14ac:dyDescent="0.25"/>
    <row r="102" s="41" customFormat="1" ht="12" customHeight="1" x14ac:dyDescent="0.25"/>
    <row r="103" s="41" customFormat="1" ht="12" customHeight="1" x14ac:dyDescent="0.25"/>
    <row r="104" s="41" customFormat="1" ht="12" customHeight="1" x14ac:dyDescent="0.25"/>
    <row r="105" s="41" customFormat="1" ht="12" customHeight="1" x14ac:dyDescent="0.25"/>
    <row r="106" s="41" customFormat="1" ht="12" customHeight="1" x14ac:dyDescent="0.25"/>
    <row r="107" s="41" customFormat="1" ht="12" customHeight="1" x14ac:dyDescent="0.25"/>
    <row r="108" s="41" customFormat="1" ht="12" customHeight="1" x14ac:dyDescent="0.25"/>
    <row r="109" s="41" customFormat="1" ht="12" customHeight="1" x14ac:dyDescent="0.25"/>
    <row r="110" s="41" customFormat="1" ht="12" customHeight="1" x14ac:dyDescent="0.25"/>
    <row r="111" s="41" customFormat="1" ht="12" customHeight="1" x14ac:dyDescent="0.25"/>
    <row r="112" s="41" customFormat="1" ht="12" customHeight="1" x14ac:dyDescent="0.25"/>
    <row r="113" s="41" customFormat="1" ht="12" customHeight="1" x14ac:dyDescent="0.25"/>
    <row r="114" s="41" customFormat="1" ht="12" customHeight="1" x14ac:dyDescent="0.25"/>
    <row r="115" s="41" customFormat="1" ht="12" customHeight="1" x14ac:dyDescent="0.25"/>
    <row r="116" s="41" customFormat="1" ht="12" customHeight="1" x14ac:dyDescent="0.25"/>
    <row r="117" s="41" customFormat="1" ht="12" customHeight="1" x14ac:dyDescent="0.25"/>
    <row r="118" s="41" customFormat="1" ht="12" customHeight="1" x14ac:dyDescent="0.25"/>
    <row r="119" s="41" customFormat="1" ht="12" customHeight="1" x14ac:dyDescent="0.25"/>
    <row r="120" s="41" customFormat="1" ht="12" customHeight="1" x14ac:dyDescent="0.25"/>
    <row r="121" s="41" customFormat="1" ht="12" customHeight="1" x14ac:dyDescent="0.25"/>
    <row r="122" s="41" customFormat="1" ht="12" customHeight="1" x14ac:dyDescent="0.25"/>
    <row r="123" s="41" customFormat="1" ht="12" customHeight="1" x14ac:dyDescent="0.25"/>
    <row r="124" s="41" customFormat="1" ht="12" customHeight="1" x14ac:dyDescent="0.25"/>
    <row r="125" s="41" customFormat="1" ht="12" customHeight="1" x14ac:dyDescent="0.25"/>
    <row r="126" s="41" customFormat="1" ht="12" customHeight="1" x14ac:dyDescent="0.25"/>
    <row r="127" s="41" customFormat="1" ht="12" customHeight="1" x14ac:dyDescent="0.25"/>
    <row r="128" s="41" customFormat="1" ht="12" customHeight="1" x14ac:dyDescent="0.25"/>
    <row r="129" s="41" customFormat="1" ht="12" customHeight="1" x14ac:dyDescent="0.25"/>
    <row r="130" s="41" customFormat="1" ht="12" customHeight="1" x14ac:dyDescent="0.25"/>
    <row r="131" s="41" customFormat="1" ht="12" customHeight="1" x14ac:dyDescent="0.25"/>
    <row r="132" s="41" customFormat="1" ht="12" customHeight="1" x14ac:dyDescent="0.25"/>
    <row r="133" s="41" customFormat="1" ht="12" customHeight="1" x14ac:dyDescent="0.25"/>
    <row r="134" s="41" customFormat="1" ht="12" customHeight="1" x14ac:dyDescent="0.25"/>
    <row r="135" s="41" customFormat="1" ht="12" customHeight="1" x14ac:dyDescent="0.25"/>
    <row r="136" s="41" customFormat="1" ht="12" customHeight="1" x14ac:dyDescent="0.25"/>
    <row r="137" s="41" customFormat="1" ht="12" customHeight="1" x14ac:dyDescent="0.25"/>
    <row r="138" s="41" customFormat="1" ht="12" customHeight="1" x14ac:dyDescent="0.25"/>
    <row r="139" s="41" customFormat="1" ht="12" customHeight="1" x14ac:dyDescent="0.25"/>
    <row r="140" s="41" customFormat="1" ht="12" customHeight="1" x14ac:dyDescent="0.25"/>
    <row r="141" s="41" customFormat="1" ht="12" customHeight="1" x14ac:dyDescent="0.25"/>
    <row r="142" s="41" customFormat="1" ht="12" customHeight="1" x14ac:dyDescent="0.25"/>
    <row r="143" s="41" customFormat="1" ht="12" customHeight="1" x14ac:dyDescent="0.25"/>
    <row r="144" s="41" customFormat="1" ht="12" customHeight="1" x14ac:dyDescent="0.25"/>
    <row r="145" s="41" customFormat="1" ht="12" customHeight="1" x14ac:dyDescent="0.25"/>
    <row r="146" s="41" customFormat="1" ht="12" customHeight="1" x14ac:dyDescent="0.25"/>
    <row r="147" s="41" customFormat="1" ht="12" customHeight="1" x14ac:dyDescent="0.25"/>
    <row r="148" s="41" customFormat="1" ht="12" customHeight="1" x14ac:dyDescent="0.25"/>
    <row r="149" s="41" customFormat="1" ht="12" customHeight="1" x14ac:dyDescent="0.25"/>
    <row r="150" s="41" customFormat="1" ht="12" customHeight="1" x14ac:dyDescent="0.25"/>
    <row r="151" s="41" customFormat="1" ht="12" customHeight="1" x14ac:dyDescent="0.25"/>
    <row r="152" s="41" customFormat="1" ht="12" customHeight="1" x14ac:dyDescent="0.25"/>
    <row r="153" s="41" customFormat="1" ht="12" customHeight="1" x14ac:dyDescent="0.25"/>
    <row r="154" s="41" customFormat="1" ht="12" customHeight="1" x14ac:dyDescent="0.25"/>
    <row r="155" s="41" customFormat="1" ht="12" customHeight="1" x14ac:dyDescent="0.25"/>
    <row r="156" s="41" customFormat="1" ht="12" customHeight="1" x14ac:dyDescent="0.25"/>
    <row r="157" s="41" customFormat="1" ht="12" customHeight="1" x14ac:dyDescent="0.25"/>
    <row r="158" s="41" customFormat="1" ht="12" customHeight="1" x14ac:dyDescent="0.25"/>
    <row r="159" s="41" customFormat="1" ht="12" customHeight="1" x14ac:dyDescent="0.25"/>
    <row r="160" s="41" customFormat="1" ht="12" customHeight="1" x14ac:dyDescent="0.25"/>
    <row r="161" s="41" customFormat="1" ht="12" customHeight="1" x14ac:dyDescent="0.25"/>
    <row r="162" s="41" customFormat="1" ht="12" customHeight="1" x14ac:dyDescent="0.25"/>
    <row r="163" s="41" customFormat="1" ht="12" customHeight="1" x14ac:dyDescent="0.25"/>
    <row r="164" s="41" customFormat="1" ht="12" customHeight="1" x14ac:dyDescent="0.25"/>
    <row r="165" s="41" customFormat="1" ht="12" customHeight="1" x14ac:dyDescent="0.25"/>
    <row r="166" s="41" customFormat="1" ht="12" customHeight="1" x14ac:dyDescent="0.25"/>
    <row r="167" s="41" customFormat="1" ht="12" customHeight="1" x14ac:dyDescent="0.25"/>
    <row r="168" s="41" customFormat="1" ht="12" customHeight="1" x14ac:dyDescent="0.25"/>
    <row r="169" s="41" customFormat="1" ht="12" customHeight="1" x14ac:dyDescent="0.25"/>
    <row r="170" s="41" customFormat="1" ht="12" customHeight="1" x14ac:dyDescent="0.25"/>
    <row r="171" s="41" customFormat="1" ht="12" customHeight="1" x14ac:dyDescent="0.25"/>
    <row r="172" s="41" customFormat="1" ht="12" customHeight="1" x14ac:dyDescent="0.25"/>
    <row r="173" s="41" customFormat="1" ht="12" customHeight="1" x14ac:dyDescent="0.25"/>
    <row r="174" s="41" customFormat="1" ht="12" customHeight="1" x14ac:dyDescent="0.25"/>
    <row r="175" s="41" customFormat="1" ht="12" customHeight="1" x14ac:dyDescent="0.25"/>
    <row r="176" s="41" customFormat="1" ht="12" customHeight="1" x14ac:dyDescent="0.25"/>
    <row r="177" s="41" customFormat="1" ht="12" customHeight="1" x14ac:dyDescent="0.25"/>
    <row r="178" s="41" customFormat="1" ht="12" customHeight="1" x14ac:dyDescent="0.25"/>
    <row r="179" s="41" customFormat="1" ht="12" customHeight="1" x14ac:dyDescent="0.25"/>
    <row r="180" s="41" customFormat="1" ht="12" customHeight="1" x14ac:dyDescent="0.25"/>
    <row r="181" s="41" customFormat="1" ht="12" customHeight="1" x14ac:dyDescent="0.25"/>
    <row r="182" s="41" customFormat="1" ht="12" customHeight="1" x14ac:dyDescent="0.25"/>
    <row r="183" s="41" customFormat="1" ht="12" customHeight="1" x14ac:dyDescent="0.25"/>
    <row r="184" s="41" customFormat="1" ht="12" customHeight="1" x14ac:dyDescent="0.25"/>
    <row r="185" s="41" customFormat="1" ht="12" customHeight="1" x14ac:dyDescent="0.25"/>
    <row r="186" s="41" customFormat="1" ht="12" customHeight="1" x14ac:dyDescent="0.25"/>
    <row r="187" s="41" customFormat="1" ht="12" customHeight="1" x14ac:dyDescent="0.25"/>
    <row r="188" s="41" customFormat="1" ht="12" customHeight="1" x14ac:dyDescent="0.25"/>
    <row r="189" s="41" customFormat="1" ht="12" customHeight="1" x14ac:dyDescent="0.25"/>
    <row r="190" s="41" customFormat="1" ht="12" customHeight="1" x14ac:dyDescent="0.25"/>
    <row r="191" s="41" customFormat="1" ht="12" customHeight="1" x14ac:dyDescent="0.25"/>
    <row r="192" s="41" customFormat="1" ht="12" customHeight="1" x14ac:dyDescent="0.25"/>
    <row r="193" s="41" customFormat="1" ht="12" customHeight="1" x14ac:dyDescent="0.25"/>
    <row r="194" s="41" customFormat="1" ht="12" customHeight="1" x14ac:dyDescent="0.25"/>
    <row r="195" s="41" customFormat="1" ht="12" customHeight="1" x14ac:dyDescent="0.25"/>
    <row r="196" s="41" customFormat="1" ht="12" customHeight="1" x14ac:dyDescent="0.25"/>
    <row r="197" s="41" customFormat="1" ht="12" customHeight="1" x14ac:dyDescent="0.25"/>
    <row r="198" s="41" customFormat="1" ht="12" customHeight="1" x14ac:dyDescent="0.25"/>
    <row r="199" s="41" customFormat="1" ht="12" customHeight="1" x14ac:dyDescent="0.25"/>
  </sheetData>
  <sheetProtection algorithmName="SHA-512" hashValue="3mn8fWB16gk4VAUhwjubYhUxfeAchWUIVSPjHit42GFZm4UVCP8vJ3Idoxvz5YCG19OCsVs9g38zTVME72gzHg==" saltValue="BTGdyjlkn53N8fKNge6AWQ==" spinCount="100000" sheet="1" objects="1" scenarios="1"/>
  <mergeCells count="2">
    <mergeCell ref="I3:K3"/>
    <mergeCell ref="B27:H27"/>
  </mergeCells>
  <hyperlinks>
    <hyperlink ref="B27:H27" r:id="rId1" location="/CBS/nl/dataset/83131NED/table?ts=1707919938701" display="De CPI is de consumentenprijsindexcijfers van het Centraal Bureau voor de Statistiek (CBS). U vindt deze cijfers op de website van het CBS." xr:uid="{84283980-C386-427F-9B84-A9C4DB8CB5F9}"/>
  </hyperlinks>
  <pageMargins left="0.70866141732283472" right="0.70866141732283472" top="0.74803149606299213" bottom="0.74803149606299213" header="0.31496062992125984" footer="0.31496062992125984"/>
  <pageSetup paperSize="9" scale="70" orientation="landscape" r:id="rId2"/>
  <headerFooter>
    <oddFooter>&amp;LBerekening garantiebesomming met minimale kosten&amp;C&amp;A&amp;R&amp;P van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39DBC-7469-4937-9CB1-D275B72AE930}">
  <dimension ref="A3:A12"/>
  <sheetViews>
    <sheetView workbookViewId="0">
      <selection activeCell="A9" sqref="A9:A12"/>
    </sheetView>
  </sheetViews>
  <sheetFormatPr defaultRowHeight="15" x14ac:dyDescent="0.25"/>
  <sheetData>
    <row r="3" spans="1:1" x14ac:dyDescent="0.25">
      <c r="A3" t="s">
        <v>67</v>
      </c>
    </row>
    <row r="4" spans="1:1" x14ac:dyDescent="0.25">
      <c r="A4" s="131" t="s">
        <v>68</v>
      </c>
    </row>
    <row r="5" spans="1:1" x14ac:dyDescent="0.25">
      <c r="A5" s="131" t="s">
        <v>53</v>
      </c>
    </row>
    <row r="8" spans="1:1" x14ac:dyDescent="0.25">
      <c r="A8" t="s">
        <v>67</v>
      </c>
    </row>
    <row r="9" spans="1:1" x14ac:dyDescent="0.25">
      <c r="A9" s="131">
        <v>2024</v>
      </c>
    </row>
    <row r="10" spans="1:1" x14ac:dyDescent="0.25">
      <c r="A10" s="131">
        <v>2025</v>
      </c>
    </row>
    <row r="11" spans="1:1" x14ac:dyDescent="0.25">
      <c r="A11" s="131">
        <v>2026</v>
      </c>
    </row>
    <row r="12" spans="1:1" x14ac:dyDescent="0.25">
      <c r="A12" s="131">
        <v>2027</v>
      </c>
    </row>
  </sheetData>
  <pageMargins left="0.7" right="0.7" top="0.75" bottom="0.75" header="0.3" footer="0.3"/>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3</vt:i4>
      </vt:variant>
    </vt:vector>
  </HeadingPairs>
  <TitlesOfParts>
    <vt:vector size="7" baseType="lpstr">
      <vt:lpstr>Berekening</vt:lpstr>
      <vt:lpstr>Blad1</vt:lpstr>
      <vt:lpstr>Toelichting cijfers</vt:lpstr>
      <vt:lpstr>Macro's</vt:lpstr>
      <vt:lpstr>Berekening!_GoBack</vt:lpstr>
      <vt:lpstr>Berekening!Afdrukbereik</vt:lpstr>
      <vt:lpstr>'Toelichting cijfers'!Afdrukbereik</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 Berekening garantiebesomming met minimale kosten</dc:title>
  <dc:creator>Rijksdienst voor Ondernemend Nederland</dc:creator>
  <cp:lastModifiedBy>Sikkema, K. (Kelly)</cp:lastModifiedBy>
  <cp:lastPrinted>2024-02-27T10:19:54Z</cp:lastPrinted>
  <dcterms:created xsi:type="dcterms:W3CDTF">2023-12-04T11:09:15Z</dcterms:created>
  <dcterms:modified xsi:type="dcterms:W3CDTF">2024-02-28T12:01:35Z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