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ROF_P_CW_odc.cicwp.nl\userdata_cifs_p_cw_odc_001\ToetenelS\Desktop\"/>
    </mc:Choice>
  </mc:AlternateContent>
  <xr:revisionPtr revIDLastSave="0" documentId="8_{5E06D60A-7290-4BDB-B2AB-4D17D29F81EC}" xr6:coauthVersionLast="47" xr6:coauthVersionMax="47" xr10:uidLastSave="{00000000-0000-0000-0000-000000000000}"/>
  <bookViews>
    <workbookView xWindow="-108" yWindow="-108" windowWidth="41496" windowHeight="16896" tabRatio="770" xr2:uid="{A226ACBB-1A57-4E28-8DFA-F3669720E0EC}"/>
  </bookViews>
  <sheets>
    <sheet name="Toelichting projectkosten" sheetId="14" r:id="rId1"/>
    <sheet name="Basisgegevens Begroting" sheetId="9" r:id="rId2"/>
    <sheet name="Totaal" sheetId="6" r:id="rId3"/>
    <sheet name="Kosten Deelnemer 1" sheetId="11" r:id="rId4"/>
    <sheet name="Kosten Deelnemer 2" sheetId="10" r:id="rId5"/>
    <sheet name="Kosten Deelnemer 3" sheetId="15" r:id="rId6"/>
    <sheet name="Kosten Deelnemer 4" sheetId="16" r:id="rId7"/>
  </sheets>
  <externalReferences>
    <externalReference r:id="rId8"/>
  </externalReferences>
  <definedNames>
    <definedName name="_xlnm.Print_Area" localSheetId="4">'Kosten Deelnemer 2'!$A$1:$J$54</definedName>
    <definedName name="_xlnm.Print_Area" localSheetId="2">Totaal!$A$1:$O$55</definedName>
    <definedName name="Gegevens_deelnemers">Deelnemers[#All]</definedName>
    <definedName name="Kostensystematiek">'[1]Penvoerder-aanvrager 1'!$Q$12:$Q$17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" l="1"/>
  <c r="G15" i="6"/>
  <c r="G21" i="6" s="1"/>
  <c r="H15" i="6"/>
  <c r="E28" i="6"/>
  <c r="B26" i="6"/>
  <c r="B27" i="6" s="1"/>
  <c r="B29" i="6"/>
  <c r="E22" i="6"/>
  <c r="B20" i="6"/>
  <c r="B23" i="6"/>
  <c r="B21" i="6"/>
  <c r="A1" i="16"/>
  <c r="A1" i="15"/>
  <c r="E44" i="16"/>
  <c r="G26" i="16"/>
  <c r="F26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F5" i="16"/>
  <c r="E44" i="15"/>
  <c r="G26" i="15"/>
  <c r="F26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F5" i="15"/>
  <c r="E23" i="9"/>
  <c r="F14" i="16" l="1"/>
  <c r="F7" i="16"/>
  <c r="F11" i="16"/>
  <c r="F8" i="16"/>
  <c r="F16" i="16"/>
  <c r="F9" i="16"/>
  <c r="F17" i="16"/>
  <c r="G17" i="16" s="1"/>
  <c r="F10" i="16"/>
  <c r="F18" i="16"/>
  <c r="F12" i="16"/>
  <c r="F20" i="16"/>
  <c r="F13" i="16"/>
  <c r="F21" i="16"/>
  <c r="F15" i="16"/>
  <c r="G15" i="16" s="1"/>
  <c r="F19" i="16"/>
  <c r="G19" i="16" s="1"/>
  <c r="F38" i="16"/>
  <c r="G38" i="16" s="1"/>
  <c r="F30" i="16"/>
  <c r="G30" i="16" s="1"/>
  <c r="F29" i="16"/>
  <c r="G29" i="16" s="1"/>
  <c r="F33" i="16"/>
  <c r="G33" i="16" s="1"/>
  <c r="F46" i="16"/>
  <c r="F36" i="16"/>
  <c r="G36" i="16" s="1"/>
  <c r="F28" i="16"/>
  <c r="G28" i="16" s="1"/>
  <c r="F35" i="16"/>
  <c r="G35" i="16" s="1"/>
  <c r="F27" i="16"/>
  <c r="G27" i="16" s="1"/>
  <c r="F42" i="16"/>
  <c r="G42" i="16" s="1"/>
  <c r="F34" i="16"/>
  <c r="G34" i="16" s="1"/>
  <c r="F40" i="16"/>
  <c r="G40" i="16" s="1"/>
  <c r="F32" i="16"/>
  <c r="G32" i="16" s="1"/>
  <c r="F46" i="15"/>
  <c r="F39" i="16"/>
  <c r="G39" i="16" s="1"/>
  <c r="F31" i="16"/>
  <c r="G31" i="16" s="1"/>
  <c r="F37" i="16"/>
  <c r="G37" i="16" s="1"/>
  <c r="F41" i="16"/>
  <c r="G41" i="16" s="1"/>
  <c r="F37" i="15"/>
  <c r="G37" i="15" s="1"/>
  <c r="F29" i="15"/>
  <c r="G29" i="15" s="1"/>
  <c r="F13" i="15"/>
  <c r="F21" i="15"/>
  <c r="F28" i="15"/>
  <c r="G28" i="15" s="1"/>
  <c r="F40" i="15"/>
  <c r="G40" i="15" s="1"/>
  <c r="F18" i="15"/>
  <c r="G18" i="15" s="1"/>
  <c r="F35" i="15"/>
  <c r="G35" i="15" s="1"/>
  <c r="F27" i="15"/>
  <c r="G27" i="15" s="1"/>
  <c r="F15" i="15"/>
  <c r="F42" i="15"/>
  <c r="G42" i="15" s="1"/>
  <c r="F34" i="15"/>
  <c r="G34" i="15" s="1"/>
  <c r="F8" i="15"/>
  <c r="F16" i="15"/>
  <c r="F41" i="15"/>
  <c r="G41" i="15" s="1"/>
  <c r="F33" i="15"/>
  <c r="G33" i="15" s="1"/>
  <c r="F9" i="15"/>
  <c r="F17" i="15"/>
  <c r="F10" i="15"/>
  <c r="F39" i="15"/>
  <c r="G39" i="15" s="1"/>
  <c r="F31" i="15"/>
  <c r="G31" i="15" s="1"/>
  <c r="F11" i="15"/>
  <c r="F19" i="15"/>
  <c r="G19" i="15" s="1"/>
  <c r="F38" i="15"/>
  <c r="G38" i="15" s="1"/>
  <c r="F30" i="15"/>
  <c r="G30" i="15" s="1"/>
  <c r="F12" i="15"/>
  <c r="F20" i="15"/>
  <c r="F36" i="15"/>
  <c r="G36" i="15" s="1"/>
  <c r="F14" i="15"/>
  <c r="G14" i="15" s="1"/>
  <c r="F7" i="15"/>
  <c r="G7" i="15" s="1"/>
  <c r="F32" i="15"/>
  <c r="G32" i="15" s="1"/>
  <c r="G10" i="15"/>
  <c r="G14" i="16"/>
  <c r="G18" i="16"/>
  <c r="G11" i="16"/>
  <c r="G8" i="15"/>
  <c r="G16" i="15"/>
  <c r="G12" i="16"/>
  <c r="G20" i="16"/>
  <c r="G9" i="15"/>
  <c r="G17" i="15"/>
  <c r="G13" i="16"/>
  <c r="G21" i="16"/>
  <c r="G11" i="15"/>
  <c r="G12" i="15"/>
  <c r="G20" i="15"/>
  <c r="G8" i="16"/>
  <c r="G16" i="16"/>
  <c r="G13" i="15"/>
  <c r="G21" i="15"/>
  <c r="G9" i="16"/>
  <c r="G10" i="16"/>
  <c r="G15" i="15"/>
  <c r="H33" i="6"/>
  <c r="H21" i="6"/>
  <c r="H27" i="6" s="1"/>
  <c r="E22" i="16"/>
  <c r="G7" i="16"/>
  <c r="E46" i="16"/>
  <c r="E22" i="15"/>
  <c r="E46" i="15"/>
  <c r="K15" i="9"/>
  <c r="E29" i="6" l="1"/>
  <c r="G22" i="15"/>
  <c r="G22" i="16"/>
  <c r="G44" i="16"/>
  <c r="G46" i="16" s="1"/>
  <c r="G44" i="15"/>
  <c r="G46" i="15" s="1"/>
  <c r="G23" i="6" s="1"/>
  <c r="F15" i="6"/>
  <c r="H38" i="6"/>
  <c r="G29" i="6" l="1"/>
  <c r="F21" i="6"/>
  <c r="F27" i="6" s="1"/>
  <c r="E9" i="10"/>
  <c r="E10" i="10"/>
  <c r="E8" i="10"/>
  <c r="E39" i="6"/>
  <c r="E44" i="6" s="1"/>
  <c r="E10" i="6"/>
  <c r="C2" i="6"/>
  <c r="F5" i="11"/>
  <c r="E38" i="6"/>
  <c r="A1" i="10"/>
  <c r="E44" i="10"/>
  <c r="G26" i="10"/>
  <c r="F26" i="10"/>
  <c r="E21" i="10"/>
  <c r="E20" i="10"/>
  <c r="E19" i="10"/>
  <c r="E18" i="10"/>
  <c r="E17" i="10"/>
  <c r="E16" i="10"/>
  <c r="E15" i="10"/>
  <c r="E14" i="10"/>
  <c r="E13" i="10"/>
  <c r="E12" i="10"/>
  <c r="E11" i="10"/>
  <c r="F5" i="10"/>
  <c r="E15" i="6"/>
  <c r="E21" i="6" s="1"/>
  <c r="E27" i="6" s="1"/>
  <c r="A1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G26" i="11"/>
  <c r="F26" i="11"/>
  <c r="E44" i="11"/>
  <c r="E16" i="6"/>
  <c r="B17" i="6" s="1"/>
  <c r="B14" i="6"/>
  <c r="B15" i="6" s="1"/>
  <c r="B8" i="6"/>
  <c r="E22" i="11" l="1"/>
  <c r="B9" i="6"/>
  <c r="B11" i="6"/>
  <c r="F46" i="10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8" i="10"/>
  <c r="G8" i="10" s="1"/>
  <c r="F9" i="10"/>
  <c r="G9" i="10" s="1"/>
  <c r="F10" i="10"/>
  <c r="G10" i="10" s="1"/>
  <c r="F11" i="10"/>
  <c r="F12" i="10"/>
  <c r="G12" i="10" s="1"/>
  <c r="F13" i="10"/>
  <c r="G13" i="10" s="1"/>
  <c r="F14" i="10"/>
  <c r="F15" i="10"/>
  <c r="F16" i="10"/>
  <c r="G16" i="10" s="1"/>
  <c r="F17" i="10"/>
  <c r="G17" i="10" s="1"/>
  <c r="F18" i="10"/>
  <c r="G18" i="10" s="1"/>
  <c r="F19" i="10"/>
  <c r="F20" i="10"/>
  <c r="G20" i="10" s="1"/>
  <c r="F21" i="10"/>
  <c r="G21" i="10" s="1"/>
  <c r="F7" i="10"/>
  <c r="G7" i="10" s="1"/>
  <c r="G11" i="10"/>
  <c r="G14" i="10"/>
  <c r="G15" i="10"/>
  <c r="G19" i="10"/>
  <c r="E22" i="10"/>
  <c r="E46" i="10"/>
  <c r="F46" i="11"/>
  <c r="F42" i="11"/>
  <c r="G42" i="11" s="1"/>
  <c r="F41" i="11"/>
  <c r="G41" i="11" s="1"/>
  <c r="F40" i="11"/>
  <c r="G40" i="11" s="1"/>
  <c r="F39" i="11"/>
  <c r="G39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21" i="11"/>
  <c r="G21" i="11" s="1"/>
  <c r="F8" i="11"/>
  <c r="G8" i="11" s="1"/>
  <c r="F9" i="11"/>
  <c r="G9" i="11" s="1"/>
  <c r="F10" i="11"/>
  <c r="G10" i="11" s="1"/>
  <c r="F7" i="11"/>
  <c r="G7" i="11" s="1"/>
  <c r="C4" i="6"/>
  <c r="C3" i="6"/>
  <c r="E17" i="6" l="1"/>
  <c r="G22" i="10"/>
  <c r="G44" i="10"/>
  <c r="G44" i="11"/>
  <c r="G22" i="11"/>
  <c r="E43" i="6"/>
  <c r="E45" i="6" s="1"/>
  <c r="G46" i="11" l="1"/>
  <c r="G11" i="6" s="1"/>
  <c r="G46" i="10"/>
  <c r="G17" i="6" s="1"/>
  <c r="F44" i="6"/>
  <c r="F43" i="6"/>
  <c r="F29" i="6" l="1" a="1"/>
  <c r="F29" i="6" s="1"/>
  <c r="F17" i="6" a="1"/>
  <c r="F17" i="6" s="1"/>
  <c r="F45" i="6"/>
  <c r="H43" i="6" l="1" a="1"/>
  <c r="H43" i="6" s="1"/>
  <c r="H29" i="6" l="1"/>
  <c r="H23" i="6"/>
  <c r="H17" i="6"/>
  <c r="H11" i="6"/>
  <c r="H3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Krul, J. (Jeffrey)</author>
  </authors>
  <commentList>
    <comment ref="S33" authorId="0" shapeId="0" xr:uid="{0392152B-B67F-4C4B-9FEC-E8B48F1ADCC5}">
      <text>
        <r>
          <rPr>
            <b/>
            <sz val="9"/>
            <color indexed="81"/>
            <rFont val="Tahoma"/>
            <family val="2"/>
          </rPr>
          <t>Krul, J. (Jeffrey):</t>
        </r>
        <r>
          <rPr>
            <sz val="9"/>
            <color indexed="81"/>
            <rFont val="Tahoma"/>
            <family val="2"/>
          </rPr>
          <t xml:space="preserve">
65% van subsidiabele kosten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<sst xmlns="http://schemas.openxmlformats.org/spreadsheetml/2006/main" count="214" uniqueCount="122">
  <si>
    <t>Basisgegevens begroting</t>
  </si>
  <si>
    <t>Projectgegevens</t>
  </si>
  <si>
    <t>Havenbedrijf</t>
  </si>
  <si>
    <t>Regeling</t>
  </si>
  <si>
    <t>Tijdelijke subsidieregeling haalbaarheidsstudies Green Corridors NL-VK</t>
  </si>
  <si>
    <t>Rederij</t>
  </si>
  <si>
    <t xml:space="preserve">Projecttitel </t>
  </si>
  <si>
    <t>Brandstofleverancier</t>
  </si>
  <si>
    <t>Kennisinstelling</t>
  </si>
  <si>
    <t>Overig</t>
  </si>
  <si>
    <t>Gegevens deelnemers Nederland</t>
  </si>
  <si>
    <t>Naam organisatie</t>
  </si>
  <si>
    <t>Soort onderneming  (MKB/Grote onderneming)</t>
  </si>
  <si>
    <t>Soort organisatie</t>
  </si>
  <si>
    <t>Subsidie-Percentage</t>
  </si>
  <si>
    <t>Projectkosten per deelnemer</t>
  </si>
  <si>
    <t xml:space="preserve">totale projectkosten per deelnerm net als onder bij het VK </t>
  </si>
  <si>
    <t>Aanvrager / deelnemer 1</t>
  </si>
  <si>
    <t>Kleine onderneming</t>
  </si>
  <si>
    <t>Soort onderneming</t>
  </si>
  <si>
    <t>Deelnemer 2</t>
  </si>
  <si>
    <t>Middelgrote onderneming</t>
  </si>
  <si>
    <t>Deelnemer 3</t>
  </si>
  <si>
    <t>Deelnemer 4</t>
  </si>
  <si>
    <t>Grote onderneming</t>
  </si>
  <si>
    <t>Anders</t>
  </si>
  <si>
    <t>Gegevens deelnemers aanvraag VK</t>
  </si>
  <si>
    <t>Totale projectkosten per deelnemer</t>
  </si>
  <si>
    <t>Totaal VK</t>
  </si>
  <si>
    <t>Projecttitel:</t>
  </si>
  <si>
    <t>Penvoerder (aanvrager) :</t>
  </si>
  <si>
    <t>Kosten en subsidieberekening Nederlandse organisaties</t>
  </si>
  <si>
    <t>1.</t>
  </si>
  <si>
    <t>Kosten</t>
  </si>
  <si>
    <t>Subs. Kosten</t>
  </si>
  <si>
    <t>Subsidie conf. %</t>
  </si>
  <si>
    <t xml:space="preserve">Subsidie </t>
  </si>
  <si>
    <t>2.</t>
  </si>
  <si>
    <t>3.</t>
  </si>
  <si>
    <t>Overzicht projectkosten en gevraagde subsidie</t>
  </si>
  <si>
    <t>Totale projectkosten en subsidie</t>
  </si>
  <si>
    <t>Kosten deelnemers VK</t>
  </si>
  <si>
    <t>Kosten van niet-Nederlandse deelnemers</t>
  </si>
  <si>
    <t>NVT</t>
  </si>
  <si>
    <t xml:space="preserve">wat is hun eigen aandeel? Ze moeten ook aangeven hoe ze hun eigen aandeel gaan financieren. </t>
  </si>
  <si>
    <t>Totaal</t>
  </si>
  <si>
    <t>Verhouding</t>
  </si>
  <si>
    <t>Totaal kosten Nederland</t>
  </si>
  <si>
    <t>Totaal kosten Verenigd Koninkrijk</t>
  </si>
  <si>
    <t>[Ruimte voor toelichting]</t>
  </si>
  <si>
    <t>Kolom1</t>
  </si>
  <si>
    <t>Kolom2</t>
  </si>
  <si>
    <t>Kolom3</t>
  </si>
  <si>
    <t>Kolom5</t>
  </si>
  <si>
    <t>Kolom6</t>
  </si>
  <si>
    <t>Kolom8</t>
  </si>
  <si>
    <t>Kolom9</t>
  </si>
  <si>
    <t>Personeelskosten</t>
  </si>
  <si>
    <t>Aantal FTE</t>
  </si>
  <si>
    <t>Functie</t>
  </si>
  <si>
    <t>Uurtarief</t>
  </si>
  <si>
    <t>Uren/FTE</t>
  </si>
  <si>
    <t>Uren x tarief x FTE</t>
  </si>
  <si>
    <t>Subsidie %</t>
  </si>
  <si>
    <t>Subsidie</t>
  </si>
  <si>
    <t>Subtotaal:</t>
  </si>
  <si>
    <t>Projectspecifieke overige subsidiabele kosten (kosten derden)</t>
  </si>
  <si>
    <t>Omschrijving</t>
  </si>
  <si>
    <t>Leverancier</t>
  </si>
  <si>
    <t>Offertenr</t>
  </si>
  <si>
    <t>Offertedatum</t>
  </si>
  <si>
    <t>kok</t>
  </si>
  <si>
    <t>Totaal toe te kennen Subsidiebedrag (maximaal € 500.000)</t>
  </si>
  <si>
    <t xml:space="preserve">Vul voor de begroting van de subsidieaanvraag voor de Tijdelijke subsidieregeling haalbaarheidsstudies </t>
  </si>
  <si>
    <t>Green Corridors NL-VK, de volgende velden in:</t>
  </si>
  <si>
    <t>Tabblad “Basisgegevens Begroting”</t>
  </si>
  <si>
    <t>Vul hier de groengekleurde velden in:</t>
  </si>
  <si>
    <t>- Projecttitel: naam van het project</t>
  </si>
  <si>
    <t>- In de tabel “Gegevens deelnemers Nederland” vult u in de daarvoor bestemde kolom de namen van de</t>
  </si>
  <si>
    <t xml:space="preserve">  deelnemende Nederlandse organisaties in. Bij “soort onderneming” kiest u in het rolmenu of de betreffende </t>
  </si>
  <si>
    <t xml:space="preserve">  onderneming een kleine, middelgrote of een grote onderneming is. In geval van een kennisinstelling kiest u </t>
  </si>
  <si>
    <t xml:space="preserve">  voor “Anders.” </t>
  </si>
  <si>
    <t>-Bij “Soort organisatie” geeft u via het rolmenu aan in welke branche de betrokken organisatie actief is.</t>
  </si>
  <si>
    <t xml:space="preserve">  De penvoerder moet in ieder geval een Havenbedrijf of een Rederij zijn.</t>
  </si>
  <si>
    <t xml:space="preserve">  In de tabel “Gegevens deelnemers Verenigd Koninkrijk” geeft u in de juiste kolom de naam van de deelnemende</t>
  </si>
  <si>
    <t xml:space="preserve">  organisatie, soort organisatie en de kosten per deelnemer.</t>
  </si>
  <si>
    <t>Tabblad “Totaal”</t>
  </si>
  <si>
    <t xml:space="preserve">De totaalkosten en de subsidietotalen staan in dit tabblad. De bedragen worden bepaald aan de hand van wat </t>
  </si>
  <si>
    <t>er in de volgende tabbladen wordt ingevuld.</t>
  </si>
  <si>
    <t>Tabbladen “Kosten Deelnemer 1 tm 4”</t>
  </si>
  <si>
    <t>In deze tabbladen zet u de projectkosten per deelnemer neer.</t>
  </si>
  <si>
    <t>Projectkosten</t>
  </si>
  <si>
    <t>Als projectkosten worden uitsluitend die kostenposten in aanmerking genomen die in deze modelbegroting zijn</t>
  </si>
  <si>
    <t>opgenomen. De kosten van Nederlandse aanvragers dienen per deelnemer te worden opgenomen.</t>
  </si>
  <si>
    <t>In het totaaloverzicht worden de totale subsidiabele projectkosten weergegeven.</t>
  </si>
  <si>
    <t>Voer alleen kosten op die :</t>
  </si>
  <si>
    <t>- Rechtstreeks zijn toe te rekenen aan het project;</t>
  </si>
  <si>
    <t>- Worden gemaakt ná indiening van de aanvraag en vóór het einde van het project.</t>
  </si>
  <si>
    <t>De kosten worden in aanmerking genomen exclusief omzetbelasting, tenzij u de omzetbelasting niet in aftrek</t>
  </si>
  <si>
    <t>kunt brengen.</t>
  </si>
  <si>
    <t>Vergoedingspercentages</t>
  </si>
  <si>
    <t>De subsidie bedraagt ten hoogste 50% van de subsidiabele kosten.</t>
  </si>
  <si>
    <t xml:space="preserve">De steunintensiteit wordt met 10 procentpunten verhoogd voor subsidie aan een middelgrote onderneming en </t>
  </si>
  <si>
    <t>met 20 procentpunten voor kleine ondernemingen. De subsidiabele kosten voor de Nederlandse partners</t>
  </si>
  <si>
    <t>bedragen niet meer dan 65% van de totale kosten van de haalbaarheidsstudie.</t>
  </si>
  <si>
    <t>Als standaardberekeningswijzen voor de berekening van uurtarieven worden gehanteerd:</t>
  </si>
  <si>
    <t>a. berekening op basis van integrale kostensystematiek;</t>
  </si>
  <si>
    <t xml:space="preserve">b. berekening op basis van kosten per kostendrager vermeerderd met een forfaitair vastgestelde opslag voor </t>
  </si>
  <si>
    <t>indirecte kosten, of</t>
  </si>
  <si>
    <t>c. een forfaitair vastgesteld uurtarief van maximaal € 80,-.</t>
  </si>
  <si>
    <t xml:space="preserve">Afhankelijk van de gekozen systematiek, voert u hier per medewerker het uurtarief en aantal uren op. </t>
  </si>
  <si>
    <t>Overige subsidiabele kosten</t>
  </si>
  <si>
    <t xml:space="preserve">Voor subsidie komen in aanmerking de kosten die direct verbonden zijn met de uitvoering van het project. </t>
  </si>
  <si>
    <t>Niet-subsidiabel</t>
  </si>
  <si>
    <t>De volgende kosten zijn in ieder geval niet subsidiabel:</t>
  </si>
  <si>
    <t xml:space="preserve"> - kosten accountant om de controleverklaring op te stellen. </t>
  </si>
  <si>
    <t xml:space="preserve"> - kosten voor (administratief) projectmanagement, zoals voortgang monitoring, contracten opstellen tussen </t>
  </si>
  <si>
    <t xml:space="preserve">samenwerkingspartijen, de voortgangsrapportages voor RVO, planning, budgettering, escaleren naar stuurgroep, </t>
  </si>
  <si>
    <t>projectbesturing, projectbewaking.     </t>
  </si>
  <si>
    <t xml:space="preserve"> - kosten voor binnenlandse reiskosten.  </t>
  </si>
  <si>
    <t xml:space="preserve"> - kosten voor kennisverspreidingsactiviteiten, omdat kennisverspreiding niet past binnen de definitie van </t>
  </si>
  <si>
    <t>experimentele ontwikkeling.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</si>
</sst>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_-;_-* #,##0\-;_-* &quot;-&quot;??_-;_-@_-"/>
    <numFmt numFmtId="165" formatCode="&quot;€&quot;\ #,##0.00_-"/>
    <numFmt numFmtId="166" formatCode="_ &quot;€&quot;\ * #,##0_ ;_ &quot;€&quot;\ * \-#,##0_ ;_ &quot;€&quot;\ * &quot;-&quot;??_ ;_ @_ "/>
    <numFmt numFmtId="167" formatCode="_ [$€-413]\ * #,##0.00_ ;_ [$€-413]\ * \-#,##0.00_ ;_ [$€-413]\ * &quot;-&quot;??_ ;_ @_ "/>
    <numFmt numFmtId="168" formatCode="_-* #,##0.00_-;_-* #,##0.00\-;_-* &quot;-&quot;??_-;_-@_-"/>
    <numFmt numFmtId="169" formatCode="&quot;€&quot;\ #,##0.00"/>
    <numFmt numFmtId="170" formatCode="_-* #,##0.0000_-;_-* #,##0.0000\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indexed="8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BF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0" borderId="0" xfId="0" applyFont="1" applyAlignment="1">
      <alignment vertical="center"/>
    </xf>
    <xf numFmtId="164" fontId="3" fillId="3" borderId="0" xfId="1" applyNumberFormat="1" applyFont="1" applyFill="1" applyBorder="1" applyAlignment="1" applyProtection="1">
      <alignment vertical="center"/>
    </xf>
    <xf numFmtId="0" fontId="6" fillId="3" borderId="0" xfId="0" applyFont="1" applyFill="1" applyAlignment="1">
      <alignment vertical="center" wrapText="1"/>
    </xf>
    <xf numFmtId="0" fontId="0" fillId="0" borderId="0" xfId="0" applyProtection="1">
      <protection locked="0"/>
    </xf>
    <xf numFmtId="165" fontId="8" fillId="0" borderId="0" xfId="1" applyNumberFormat="1" applyFont="1" applyFill="1" applyBorder="1" applyAlignment="1" applyProtection="1">
      <alignment horizontal="center" vertical="center"/>
      <protection locked="0"/>
    </xf>
    <xf numFmtId="165" fontId="9" fillId="0" borderId="0" xfId="1" applyNumberFormat="1" applyFont="1" applyFill="1" applyBorder="1" applyAlignment="1" applyProtection="1">
      <alignment vertical="center"/>
      <protection locked="0"/>
    </xf>
    <xf numFmtId="164" fontId="9" fillId="0" borderId="0" xfId="1" applyNumberFormat="1" applyFont="1" applyFill="1" applyBorder="1" applyAlignment="1" applyProtection="1">
      <alignment vertical="center"/>
      <protection locked="0"/>
    </xf>
    <xf numFmtId="164" fontId="9" fillId="3" borderId="0" xfId="1" applyNumberFormat="1" applyFont="1" applyFill="1" applyBorder="1" applyAlignment="1" applyProtection="1">
      <alignment horizontal="left" vertical="center"/>
      <protection locked="0"/>
    </xf>
    <xf numFmtId="165" fontId="7" fillId="3" borderId="9" xfId="1" applyNumberFormat="1" applyFont="1" applyFill="1" applyBorder="1" applyAlignment="1" applyProtection="1">
      <alignment vertical="center"/>
    </xf>
    <xf numFmtId="166" fontId="7" fillId="0" borderId="0" xfId="2" applyNumberFormat="1" applyFont="1" applyFill="1" applyBorder="1" applyAlignment="1" applyProtection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164" fontId="7" fillId="3" borderId="0" xfId="1" applyNumberFormat="1" applyFont="1" applyFill="1" applyBorder="1" applyAlignment="1" applyProtection="1">
      <alignment vertical="center"/>
    </xf>
    <xf numFmtId="165" fontId="7" fillId="3" borderId="0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165" fontId="3" fillId="3" borderId="0" xfId="1" applyNumberFormat="1" applyFont="1" applyFill="1" applyBorder="1" applyAlignment="1" applyProtection="1">
      <alignment vertical="center"/>
    </xf>
    <xf numFmtId="166" fontId="7" fillId="4" borderId="15" xfId="2" applyNumberFormat="1" applyFont="1" applyFill="1" applyBorder="1" applyAlignment="1" applyProtection="1">
      <alignment vertical="center"/>
    </xf>
    <xf numFmtId="164" fontId="3" fillId="3" borderId="9" xfId="1" applyNumberFormat="1" applyFont="1" applyFill="1" applyBorder="1" applyAlignment="1" applyProtection="1">
      <alignment horizontal="right" vertical="center"/>
    </xf>
    <xf numFmtId="164" fontId="7" fillId="3" borderId="9" xfId="1" applyNumberFormat="1" applyFont="1" applyFill="1" applyBorder="1" applyAlignment="1" applyProtection="1">
      <alignment vertical="center"/>
    </xf>
    <xf numFmtId="166" fontId="3" fillId="5" borderId="16" xfId="2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7" fillId="3" borderId="5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vertical="center"/>
    </xf>
    <xf numFmtId="3" fontId="3" fillId="3" borderId="0" xfId="1" applyNumberFormat="1" applyFont="1" applyFill="1" applyBorder="1" applyAlignment="1" applyProtection="1">
      <alignment horizontal="left" vertical="center"/>
    </xf>
    <xf numFmtId="166" fontId="3" fillId="3" borderId="0" xfId="2" applyNumberFormat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horizontal="right" vertical="center"/>
    </xf>
    <xf numFmtId="2" fontId="3" fillId="3" borderId="0" xfId="1" applyNumberFormat="1" applyFont="1" applyFill="1" applyBorder="1" applyAlignment="1" applyProtection="1">
      <alignment vertical="center"/>
    </xf>
    <xf numFmtId="3" fontId="3" fillId="5" borderId="16" xfId="1" applyNumberFormat="1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vertical="center"/>
      <protection locked="0"/>
    </xf>
    <xf numFmtId="164" fontId="3" fillId="5" borderId="16" xfId="1" applyNumberFormat="1" applyFont="1" applyFill="1" applyBorder="1" applyAlignment="1" applyProtection="1">
      <alignment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top"/>
    </xf>
    <xf numFmtId="164" fontId="3" fillId="2" borderId="0" xfId="1" applyNumberFormat="1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vertical="center"/>
    </xf>
    <xf numFmtId="164" fontId="7" fillId="3" borderId="20" xfId="1" applyNumberFormat="1" applyFont="1" applyFill="1" applyBorder="1" applyAlignment="1" applyProtection="1">
      <alignment vertical="center"/>
    </xf>
    <xf numFmtId="164" fontId="7" fillId="3" borderId="4" xfId="1" applyNumberFormat="1" applyFont="1" applyFill="1" applyBorder="1" applyAlignment="1" applyProtection="1">
      <alignment vertical="center"/>
    </xf>
    <xf numFmtId="164" fontId="3" fillId="5" borderId="21" xfId="1" applyNumberFormat="1" applyFont="1" applyFill="1" applyBorder="1" applyAlignment="1" applyProtection="1">
      <alignment vertical="center"/>
      <protection locked="0"/>
    </xf>
    <xf numFmtId="164" fontId="7" fillId="3" borderId="10" xfId="1" applyNumberFormat="1" applyFont="1" applyFill="1" applyBorder="1" applyAlignment="1" applyProtection="1">
      <alignment vertical="center" wrapText="1"/>
    </xf>
    <xf numFmtId="0" fontId="12" fillId="2" borderId="0" xfId="0" applyFont="1" applyFill="1"/>
    <xf numFmtId="0" fontId="6" fillId="3" borderId="25" xfId="1" applyNumberFormat="1" applyFont="1" applyFill="1" applyBorder="1" applyAlignment="1" applyProtection="1">
      <alignment horizontal="right" vertical="center"/>
    </xf>
    <xf numFmtId="164" fontId="7" fillId="0" borderId="26" xfId="1" applyNumberFormat="1" applyFont="1" applyFill="1" applyBorder="1" applyAlignment="1" applyProtection="1">
      <alignment vertical="center"/>
    </xf>
    <xf numFmtId="164" fontId="7" fillId="0" borderId="27" xfId="1" applyNumberFormat="1" applyFont="1" applyFill="1" applyBorder="1" applyAlignment="1" applyProtection="1">
      <alignment vertical="center"/>
    </xf>
    <xf numFmtId="0" fontId="13" fillId="2" borderId="0" xfId="0" applyFont="1" applyFill="1"/>
    <xf numFmtId="0" fontId="14" fillId="0" borderId="0" xfId="0" applyFont="1"/>
    <xf numFmtId="0" fontId="14" fillId="2" borderId="0" xfId="0" applyFont="1" applyFill="1"/>
    <xf numFmtId="14" fontId="5" fillId="5" borderId="16" xfId="0" applyNumberFormat="1" applyFont="1" applyFill="1" applyBorder="1" applyAlignment="1" applyProtection="1">
      <alignment vertical="center"/>
      <protection locked="0"/>
    </xf>
    <xf numFmtId="164" fontId="7" fillId="3" borderId="13" xfId="1" applyNumberFormat="1" applyFont="1" applyFill="1" applyBorder="1" applyAlignment="1" applyProtection="1">
      <alignment vertical="center"/>
    </xf>
    <xf numFmtId="0" fontId="5" fillId="3" borderId="12" xfId="0" applyFont="1" applyFill="1" applyBorder="1" applyAlignment="1">
      <alignment vertical="center"/>
    </xf>
    <xf numFmtId="0" fontId="13" fillId="0" borderId="0" xfId="0" applyFont="1"/>
    <xf numFmtId="9" fontId="13" fillId="2" borderId="0" xfId="0" applyNumberFormat="1" applyFont="1" applyFill="1"/>
    <xf numFmtId="9" fontId="0" fillId="0" borderId="0" xfId="0" applyNumberFormat="1"/>
    <xf numFmtId="166" fontId="3" fillId="3" borderId="29" xfId="2" applyNumberFormat="1" applyFont="1" applyFill="1" applyBorder="1" applyAlignment="1">
      <alignment vertical="center"/>
    </xf>
    <xf numFmtId="165" fontId="0" fillId="0" borderId="0" xfId="0" applyNumberFormat="1"/>
    <xf numFmtId="9" fontId="3" fillId="2" borderId="16" xfId="3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165" fontId="7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 wrapText="1"/>
    </xf>
    <xf numFmtId="0" fontId="5" fillId="3" borderId="11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4" fontId="7" fillId="3" borderId="3" xfId="1" applyNumberFormat="1" applyFont="1" applyFill="1" applyBorder="1" applyAlignment="1" applyProtection="1">
      <alignment vertical="center"/>
    </xf>
    <xf numFmtId="164" fontId="3" fillId="3" borderId="4" xfId="1" applyNumberFormat="1" applyFont="1" applyFill="1" applyBorder="1" applyAlignment="1" applyProtection="1">
      <alignment vertical="center"/>
    </xf>
    <xf numFmtId="164" fontId="3" fillId="3" borderId="9" xfId="1" applyNumberFormat="1" applyFont="1" applyFill="1" applyBorder="1" applyAlignment="1" applyProtection="1">
      <alignment vertical="center"/>
    </xf>
    <xf numFmtId="165" fontId="3" fillId="3" borderId="9" xfId="1" applyNumberFormat="1" applyFont="1" applyFill="1" applyBorder="1" applyAlignment="1" applyProtection="1">
      <alignment vertical="center"/>
    </xf>
    <xf numFmtId="3" fontId="3" fillId="3" borderId="3" xfId="1" applyNumberFormat="1" applyFont="1" applyFill="1" applyBorder="1" applyAlignment="1" applyProtection="1">
      <alignment horizontal="left" vertical="center"/>
    </xf>
    <xf numFmtId="9" fontId="3" fillId="2" borderId="16" xfId="3" applyFont="1" applyFill="1" applyBorder="1" applyAlignment="1">
      <alignment horizontal="center" vertical="center"/>
    </xf>
    <xf numFmtId="0" fontId="6" fillId="3" borderId="28" xfId="1" applyNumberFormat="1" applyFont="1" applyFill="1" applyBorder="1" applyAlignment="1">
      <alignment horizontal="right" vertical="center"/>
    </xf>
    <xf numFmtId="0" fontId="16" fillId="0" borderId="0" xfId="0" applyFont="1"/>
    <xf numFmtId="166" fontId="0" fillId="0" borderId="0" xfId="0" applyNumberFormat="1"/>
    <xf numFmtId="0" fontId="6" fillId="3" borderId="10" xfId="0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 applyProtection="1">
      <alignment vertical="center"/>
    </xf>
    <xf numFmtId="164" fontId="3" fillId="3" borderId="10" xfId="1" applyNumberFormat="1" applyFont="1" applyFill="1" applyBorder="1" applyAlignment="1" applyProtection="1">
      <alignment vertical="center"/>
    </xf>
    <xf numFmtId="165" fontId="7" fillId="3" borderId="10" xfId="1" applyNumberFormat="1" applyFont="1" applyFill="1" applyBorder="1" applyAlignment="1" applyProtection="1">
      <alignment vertical="center"/>
    </xf>
    <xf numFmtId="165" fontId="7" fillId="3" borderId="10" xfId="1" applyNumberFormat="1" applyFont="1" applyFill="1" applyBorder="1" applyAlignment="1" applyProtection="1">
      <alignment horizontal="center" vertical="center"/>
    </xf>
    <xf numFmtId="9" fontId="0" fillId="0" borderId="0" xfId="3" applyFont="1" applyProtection="1">
      <protection locked="0"/>
    </xf>
    <xf numFmtId="9" fontId="7" fillId="6" borderId="0" xfId="3" applyFont="1" applyFill="1" applyBorder="1" applyAlignment="1" applyProtection="1">
      <alignment horizontal="right" vertical="center"/>
    </xf>
    <xf numFmtId="166" fontId="7" fillId="6" borderId="0" xfId="2" applyNumberFormat="1" applyFont="1" applyFill="1" applyBorder="1" applyAlignment="1" applyProtection="1">
      <alignment vertical="center"/>
    </xf>
    <xf numFmtId="164" fontId="9" fillId="3" borderId="4" xfId="1" applyNumberFormat="1" applyFont="1" applyFill="1" applyBorder="1" applyAlignment="1" applyProtection="1">
      <alignment horizontal="left" vertical="center"/>
      <protection locked="0"/>
    </xf>
    <xf numFmtId="164" fontId="9" fillId="3" borderId="9" xfId="1" applyNumberFormat="1" applyFont="1" applyFill="1" applyBorder="1" applyAlignment="1" applyProtection="1">
      <alignment horizontal="left" vertical="center"/>
      <protection locked="0"/>
    </xf>
    <xf numFmtId="164" fontId="9" fillId="3" borderId="3" xfId="1" applyNumberFormat="1" applyFont="1" applyFill="1" applyBorder="1" applyAlignment="1" applyProtection="1">
      <alignment horizontal="left" vertical="center"/>
      <protection locked="0"/>
    </xf>
    <xf numFmtId="164" fontId="3" fillId="3" borderId="6" xfId="1" applyNumberFormat="1" applyFont="1" applyFill="1" applyBorder="1" applyAlignment="1" applyProtection="1">
      <alignment horizontal="left" vertical="center"/>
      <protection locked="0"/>
    </xf>
    <xf numFmtId="164" fontId="3" fillId="3" borderId="0" xfId="1" applyNumberFormat="1" applyFont="1" applyFill="1" applyBorder="1" applyAlignment="1" applyProtection="1">
      <alignment horizontal="left" vertical="center"/>
      <protection locked="0"/>
    </xf>
    <xf numFmtId="164" fontId="3" fillId="3" borderId="5" xfId="1" applyNumberFormat="1" applyFont="1" applyFill="1" applyBorder="1" applyAlignment="1" applyProtection="1">
      <alignment horizontal="left" vertical="center"/>
      <protection locked="0"/>
    </xf>
    <xf numFmtId="164" fontId="9" fillId="3" borderId="6" xfId="1" applyNumberFormat="1" applyFont="1" applyFill="1" applyBorder="1" applyAlignment="1" applyProtection="1">
      <alignment horizontal="left" vertical="center"/>
      <protection locked="0"/>
    </xf>
    <xf numFmtId="164" fontId="9" fillId="3" borderId="5" xfId="1" applyNumberFormat="1" applyFont="1" applyFill="1" applyBorder="1" applyAlignment="1" applyProtection="1">
      <alignment horizontal="left" vertical="center"/>
      <protection locked="0"/>
    </xf>
    <xf numFmtId="164" fontId="3" fillId="3" borderId="8" xfId="1" applyNumberFormat="1" applyFont="1" applyFill="1" applyBorder="1" applyAlignment="1" applyProtection="1">
      <alignment horizontal="left" vertical="center"/>
      <protection locked="0"/>
    </xf>
    <xf numFmtId="164" fontId="3" fillId="3" borderId="10" xfId="1" applyNumberFormat="1" applyFont="1" applyFill="1" applyBorder="1" applyAlignment="1" applyProtection="1">
      <alignment horizontal="left" vertical="center"/>
      <protection locked="0"/>
    </xf>
    <xf numFmtId="164" fontId="3" fillId="3" borderId="7" xfId="1" applyNumberFormat="1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9" fillId="3" borderId="10" xfId="1" applyNumberFormat="1" applyFont="1" applyFill="1" applyBorder="1" applyAlignment="1" applyProtection="1">
      <alignment vertical="center" wrapText="1"/>
    </xf>
    <xf numFmtId="0" fontId="20" fillId="3" borderId="10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164" fontId="7" fillId="3" borderId="6" xfId="1" applyNumberFormat="1" applyFont="1" applyFill="1" applyBorder="1" applyAlignment="1" applyProtection="1">
      <alignment vertical="center" wrapText="1"/>
    </xf>
    <xf numFmtId="164" fontId="7" fillId="3" borderId="0" xfId="1" applyNumberFormat="1" applyFont="1" applyFill="1" applyBorder="1" applyAlignment="1" applyProtection="1">
      <alignment vertical="center" wrapText="1"/>
    </xf>
    <xf numFmtId="164" fontId="3" fillId="3" borderId="12" xfId="1" applyNumberFormat="1" applyFont="1" applyFill="1" applyBorder="1" applyAlignment="1" applyProtection="1">
      <alignment vertical="center"/>
    </xf>
    <xf numFmtId="164" fontId="3" fillId="3" borderId="11" xfId="1" applyNumberFormat="1" applyFont="1" applyFill="1" applyBorder="1" applyAlignment="1" applyProtection="1">
      <alignment vertical="center"/>
    </xf>
    <xf numFmtId="167" fontId="21" fillId="2" borderId="17" xfId="0" applyNumberFormat="1" applyFont="1" applyFill="1" applyBorder="1"/>
    <xf numFmtId="165" fontId="6" fillId="3" borderId="0" xfId="0" applyNumberFormat="1" applyFont="1" applyFill="1" applyAlignment="1">
      <alignment horizontal="center" vertical="center" wrapText="1"/>
    </xf>
    <xf numFmtId="165" fontId="8" fillId="0" borderId="10" xfId="1" applyNumberFormat="1" applyFont="1" applyFill="1" applyBorder="1" applyAlignment="1" applyProtection="1">
      <alignment horizontal="center" vertical="center"/>
      <protection locked="0"/>
    </xf>
    <xf numFmtId="166" fontId="3" fillId="5" borderId="32" xfId="2" applyNumberFormat="1" applyFont="1" applyFill="1" applyBorder="1" applyAlignment="1" applyProtection="1">
      <alignment vertical="center"/>
      <protection locked="0"/>
    </xf>
    <xf numFmtId="164" fontId="7" fillId="3" borderId="10" xfId="1" applyNumberFormat="1" applyFont="1" applyFill="1" applyBorder="1" applyAlignment="1" applyProtection="1">
      <alignment vertical="center"/>
    </xf>
    <xf numFmtId="165" fontId="7" fillId="3" borderId="7" xfId="1" applyNumberFormat="1" applyFont="1" applyFill="1" applyBorder="1" applyAlignment="1" applyProtection="1">
      <alignment vertical="center"/>
    </xf>
    <xf numFmtId="0" fontId="11" fillId="2" borderId="33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3" fillId="7" borderId="1" xfId="1" applyNumberFormat="1" applyFont="1" applyFill="1" applyBorder="1" applyAlignment="1" applyProtection="1">
      <alignment horizontal="center" vertical="center"/>
      <protection locked="0"/>
    </xf>
    <xf numFmtId="164" fontId="3" fillId="7" borderId="13" xfId="1" applyNumberFormat="1" applyFont="1" applyFill="1" applyBorder="1" applyAlignment="1" applyProtection="1">
      <alignment horizontal="center" vertical="center"/>
      <protection locked="0"/>
    </xf>
    <xf numFmtId="167" fontId="3" fillId="7" borderId="31" xfId="1" applyNumberFormat="1" applyFont="1" applyFill="1" applyBorder="1" applyAlignment="1">
      <alignment horizontal="left" vertical="center"/>
    </xf>
    <xf numFmtId="9" fontId="12" fillId="2" borderId="17" xfId="3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7" borderId="13" xfId="1" applyNumberFormat="1" applyFont="1" applyFill="1" applyBorder="1" applyAlignment="1">
      <alignment horizontal="center" vertical="center"/>
    </xf>
    <xf numFmtId="14" fontId="3" fillId="5" borderId="16" xfId="1" applyNumberFormat="1" applyFont="1" applyFill="1" applyBorder="1" applyAlignment="1" applyProtection="1">
      <alignment horizontal="center" vertical="center"/>
      <protection locked="0"/>
    </xf>
    <xf numFmtId="14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166" fontId="3" fillId="5" borderId="34" xfId="2" applyNumberFormat="1" applyFont="1" applyFill="1" applyBorder="1" applyAlignment="1" applyProtection="1">
      <alignment vertical="center"/>
      <protection locked="0"/>
    </xf>
    <xf numFmtId="164" fontId="7" fillId="3" borderId="6" xfId="1" applyNumberFormat="1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/>
      <protection locked="0"/>
    </xf>
    <xf numFmtId="164" fontId="3" fillId="3" borderId="0" xfId="1" applyNumberFormat="1" applyFont="1" applyFill="1" applyBorder="1" applyAlignment="1" applyProtection="1">
      <alignment horizontal="right" vertical="center"/>
    </xf>
    <xf numFmtId="4" fontId="7" fillId="3" borderId="0" xfId="1" applyNumberFormat="1" applyFont="1" applyFill="1" applyBorder="1" applyAlignment="1" applyProtection="1">
      <alignment vertical="center"/>
    </xf>
    <xf numFmtId="4" fontId="7" fillId="3" borderId="9" xfId="1" applyNumberFormat="1" applyFont="1" applyFill="1" applyBorder="1" applyAlignment="1" applyProtection="1">
      <alignment vertical="center"/>
    </xf>
    <xf numFmtId="164" fontId="7" fillId="0" borderId="36" xfId="1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7" fillId="2" borderId="17" xfId="1" applyNumberFormat="1" applyFont="1" applyFill="1" applyBorder="1" applyAlignment="1" applyProtection="1">
      <alignment horizontal="center" vertical="center"/>
      <protection locked="0"/>
    </xf>
    <xf numFmtId="164" fontId="3" fillId="7" borderId="24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164" fontId="3" fillId="7" borderId="1" xfId="1" applyNumberFormat="1" applyFont="1" applyFill="1" applyBorder="1" applyAlignment="1">
      <alignment horizontal="center" vertical="center"/>
    </xf>
    <xf numFmtId="167" fontId="3" fillId="7" borderId="1" xfId="1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wrapText="1"/>
    </xf>
    <xf numFmtId="0" fontId="11" fillId="2" borderId="37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164" fontId="3" fillId="7" borderId="17" xfId="1" applyNumberFormat="1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166" fontId="3" fillId="5" borderId="32" xfId="2" applyNumberFormat="1" applyFont="1" applyFill="1" applyBorder="1" applyAlignment="1" applyProtection="1">
      <alignment horizontal="center" vertical="center"/>
      <protection locked="0"/>
    </xf>
    <xf numFmtId="165" fontId="6" fillId="3" borderId="10" xfId="0" applyNumberFormat="1" applyFont="1" applyFill="1" applyBorder="1" applyAlignment="1">
      <alignment horizontal="center" vertical="center" wrapText="1"/>
    </xf>
    <xf numFmtId="168" fontId="3" fillId="0" borderId="0" xfId="1" applyNumberFormat="1" applyFon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10" fontId="0" fillId="0" borderId="0" xfId="3" applyNumberFormat="1" applyFont="1" applyProtection="1">
      <protection locked="0"/>
    </xf>
    <xf numFmtId="164" fontId="0" fillId="0" borderId="0" xfId="0" applyNumberFormat="1" applyProtection="1">
      <protection locked="0"/>
    </xf>
    <xf numFmtId="44" fontId="0" fillId="0" borderId="0" xfId="2" applyFont="1" applyProtection="1">
      <protection locked="0"/>
    </xf>
    <xf numFmtId="168" fontId="9" fillId="0" borderId="0" xfId="1" applyNumberFormat="1" applyFont="1" applyFill="1" applyBorder="1" applyAlignment="1" applyProtection="1">
      <alignment vertical="center"/>
      <protection locked="0"/>
    </xf>
    <xf numFmtId="170" fontId="3" fillId="0" borderId="0" xfId="1" applyNumberFormat="1" applyFont="1" applyFill="1" applyBorder="1" applyAlignment="1" applyProtection="1">
      <alignment vertical="center"/>
      <protection locked="0"/>
    </xf>
    <xf numFmtId="164" fontId="25" fillId="0" borderId="0" xfId="1" applyNumberFormat="1" applyFont="1" applyFill="1" applyBorder="1" applyAlignment="1" applyProtection="1">
      <alignment vertical="center"/>
      <protection locked="0"/>
    </xf>
    <xf numFmtId="44" fontId="18" fillId="0" borderId="0" xfId="2" applyFont="1" applyBorder="1" applyAlignment="1" applyProtection="1">
      <protection locked="0"/>
    </xf>
    <xf numFmtId="9" fontId="0" fillId="0" borderId="0" xfId="0" applyNumberFormat="1" applyProtection="1">
      <protection locked="0"/>
    </xf>
    <xf numFmtId="44" fontId="0" fillId="0" borderId="0" xfId="2" applyFont="1" applyBorder="1" applyProtection="1">
      <protection locked="0"/>
    </xf>
    <xf numFmtId="169" fontId="0" fillId="0" borderId="0" xfId="0" applyNumberFormat="1" applyProtection="1">
      <protection locked="0"/>
    </xf>
    <xf numFmtId="166" fontId="12" fillId="0" borderId="0" xfId="0" applyNumberFormat="1" applyFont="1"/>
    <xf numFmtId="166" fontId="26" fillId="0" borderId="0" xfId="2" applyNumberFormat="1" applyFont="1" applyFill="1" applyBorder="1" applyAlignment="1" applyProtection="1">
      <alignment vertical="center"/>
    </xf>
    <xf numFmtId="165" fontId="27" fillId="0" borderId="0" xfId="1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164" fontId="27" fillId="0" borderId="0" xfId="1" applyNumberFormat="1" applyFont="1" applyFill="1" applyBorder="1" applyAlignment="1" applyProtection="1">
      <alignment vertical="center"/>
      <protection locked="0"/>
    </xf>
    <xf numFmtId="166" fontId="3" fillId="5" borderId="39" xfId="2" applyNumberFormat="1" applyFont="1" applyFill="1" applyBorder="1" applyAlignment="1" applyProtection="1">
      <alignment vertical="center"/>
      <protection locked="0"/>
    </xf>
    <xf numFmtId="164" fontId="7" fillId="0" borderId="40" xfId="1" applyNumberFormat="1" applyFont="1" applyFill="1" applyBorder="1" applyAlignment="1" applyProtection="1">
      <alignment vertical="center"/>
    </xf>
    <xf numFmtId="166" fontId="3" fillId="5" borderId="41" xfId="2" applyNumberFormat="1" applyFont="1" applyFill="1" applyBorder="1" applyAlignment="1" applyProtection="1">
      <alignment vertical="center"/>
      <protection locked="0"/>
    </xf>
    <xf numFmtId="166" fontId="28" fillId="0" borderId="0" xfId="0" applyNumberFormat="1" applyFont="1"/>
    <xf numFmtId="165" fontId="29" fillId="0" borderId="0" xfId="1" applyNumberFormat="1" applyFont="1" applyFill="1" applyBorder="1" applyAlignment="1" applyProtection="1">
      <alignment vertical="center"/>
      <protection locked="0"/>
    </xf>
    <xf numFmtId="170" fontId="30" fillId="0" borderId="0" xfId="1" applyNumberFormat="1" applyFont="1" applyFill="1" applyBorder="1" applyAlignment="1" applyProtection="1">
      <alignment vertical="center"/>
      <protection locked="0"/>
    </xf>
    <xf numFmtId="10" fontId="30" fillId="0" borderId="0" xfId="0" applyNumberFormat="1" applyFont="1" applyAlignment="1" applyProtection="1">
      <alignment vertical="center"/>
      <protection locked="0"/>
    </xf>
    <xf numFmtId="168" fontId="31" fillId="0" borderId="0" xfId="1" applyNumberFormat="1" applyFont="1" applyFill="1" applyBorder="1" applyAlignment="1" applyProtection="1">
      <alignment vertical="center"/>
      <protection locked="0"/>
    </xf>
    <xf numFmtId="9" fontId="32" fillId="0" borderId="0" xfId="0" applyNumberFormat="1" applyFont="1" applyAlignment="1" applyProtection="1">
      <alignment vertical="center"/>
      <protection locked="0"/>
    </xf>
    <xf numFmtId="0" fontId="15" fillId="2" borderId="2" xfId="0" applyFont="1" applyFill="1" applyBorder="1" applyAlignment="1">
      <alignment wrapText="1"/>
    </xf>
    <xf numFmtId="44" fontId="15" fillId="2" borderId="42" xfId="2" applyFont="1" applyFill="1" applyBorder="1"/>
    <xf numFmtId="44" fontId="15" fillId="2" borderId="1" xfId="2" applyFont="1" applyFill="1" applyBorder="1"/>
    <xf numFmtId="164" fontId="3" fillId="7" borderId="42" xfId="0" applyNumberFormat="1" applyFont="1" applyFill="1" applyBorder="1" applyAlignment="1" applyProtection="1">
      <alignment horizontal="center" vertical="center"/>
      <protection locked="0"/>
    </xf>
    <xf numFmtId="9" fontId="12" fillId="2" borderId="42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164" fontId="3" fillId="7" borderId="7" xfId="0" applyNumberFormat="1" applyFont="1" applyFill="1" applyBorder="1" applyAlignment="1" applyProtection="1">
      <alignment horizontal="center" vertical="center"/>
      <protection locked="0"/>
    </xf>
    <xf numFmtId="164" fontId="3" fillId="7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/>
    <xf numFmtId="165" fontId="6" fillId="3" borderId="7" xfId="0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 applyProtection="1">
      <alignment horizontal="center" vertical="center"/>
    </xf>
    <xf numFmtId="166" fontId="7" fillId="5" borderId="35" xfId="2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indent="1"/>
    </xf>
    <xf numFmtId="49" fontId="2" fillId="2" borderId="0" xfId="0" applyNumberFormat="1" applyFont="1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8" borderId="0" xfId="0" applyNumberForma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 indent="1"/>
    </xf>
    <xf numFmtId="49" fontId="35" fillId="2" borderId="0" xfId="0" applyNumberFormat="1" applyFont="1" applyFill="1" applyAlignment="1">
      <alignment horizontal="left" vertical="center" indent="1"/>
    </xf>
    <xf numFmtId="49" fontId="0" fillId="2" borderId="0" xfId="0" applyNumberFormat="1" applyFill="1" applyAlignment="1">
      <alignment horizontal="left" vertical="center" indent="1"/>
    </xf>
    <xf numFmtId="49" fontId="0" fillId="8" borderId="0" xfId="0" applyNumberFormat="1" applyFill="1" applyAlignment="1">
      <alignment horizontal="left" vertical="center" indent="1"/>
    </xf>
    <xf numFmtId="0" fontId="17" fillId="0" borderId="43" xfId="0" applyFont="1" applyBorder="1" applyAlignment="1" applyProtection="1">
      <alignment horizontal="center" wrapText="1"/>
      <protection locked="0"/>
    </xf>
    <xf numFmtId="0" fontId="17" fillId="0" borderId="44" xfId="0" applyFont="1" applyBorder="1" applyAlignment="1" applyProtection="1">
      <alignment horizontal="center" wrapText="1"/>
      <protection locked="0"/>
    </xf>
    <xf numFmtId="166" fontId="34" fillId="5" borderId="45" xfId="2" applyNumberFormat="1" applyFont="1" applyFill="1" applyBorder="1" applyAlignment="1" applyProtection="1">
      <alignment horizontal="center" vertical="center"/>
      <protection locked="0"/>
    </xf>
    <xf numFmtId="166" fontId="34" fillId="5" borderId="46" xfId="2" applyNumberFormat="1" applyFont="1" applyFill="1" applyBorder="1" applyAlignment="1" applyProtection="1">
      <alignment horizontal="center" vertical="center"/>
      <protection locked="0"/>
    </xf>
    <xf numFmtId="165" fontId="7" fillId="3" borderId="30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 wrapText="1"/>
    </xf>
    <xf numFmtId="164" fontId="7" fillId="3" borderId="10" xfId="1" applyNumberFormat="1" applyFont="1" applyFill="1" applyBorder="1" applyAlignment="1" applyProtection="1">
      <alignment horizontal="center" vertical="center" wrapText="1"/>
    </xf>
    <xf numFmtId="164" fontId="7" fillId="3" borderId="13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3" fillId="5" borderId="21" xfId="1" applyNumberFormat="1" applyFont="1" applyFill="1" applyBorder="1" applyAlignment="1" applyProtection="1">
      <alignment horizontal="center" vertical="center"/>
      <protection locked="0"/>
    </xf>
    <xf numFmtId="16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5" borderId="19" xfId="1" applyNumberFormat="1" applyFont="1" applyFill="1" applyBorder="1" applyAlignment="1" applyProtection="1">
      <alignment horizontal="center" vertical="center"/>
      <protection locked="0"/>
    </xf>
    <xf numFmtId="43" fontId="7" fillId="4" borderId="13" xfId="1" applyFont="1" applyFill="1" applyBorder="1" applyAlignment="1" applyProtection="1">
      <alignment horizontal="center" vertical="center"/>
    </xf>
    <xf numFmtId="43" fontId="7" fillId="4" borderId="11" xfId="1" applyFont="1" applyFill="1" applyBorder="1" applyAlignment="1" applyProtection="1">
      <alignment horizontal="center" vertical="center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</dxf>
    <dxf>
      <font>
        <b/>
        <i/>
        <color theme="0"/>
      </font>
      <fill>
        <patternFill patternType="solid"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</dxf>
    <dxf>
      <font>
        <b/>
        <i/>
        <color theme="0"/>
      </font>
      <fill>
        <patternFill patternType="solid"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</dxf>
    <dxf>
      <font>
        <b/>
        <i/>
        <color theme="0"/>
      </font>
      <fill>
        <patternFill patternType="solid"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9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6" formatCode="_ &quot;€&quot;\ * #,##0_ ;_ &quot;€&quot;\ * \-#,##0_ ;_ &quot;€&quot;\ * &quot;-&quot;??_ ;_ @_ 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indexed="43"/>
        </patternFill>
      </fill>
      <alignment horizontal="general" vertical="center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</dxf>
    <dxf>
      <font>
        <b/>
        <i/>
        <color theme="0"/>
      </font>
      <fill>
        <patternFill patternType="solid">
          <bgColor rgb="FFFF0000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b/>
        <i val="0"/>
        <color theme="8" tint="0.79998168889431442"/>
      </font>
      <fill>
        <patternFill>
          <bgColor rgb="FFFF0000"/>
        </patternFill>
      </fill>
    </dxf>
    <dxf>
      <font>
        <b/>
        <i val="0"/>
        <color theme="8" tint="0.79998168889431442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-* #,##0_-;_-* #,##0\-;_-* &quot;-&quot;??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8</xdr:col>
      <xdr:colOff>427096</xdr:colOff>
      <xdr:row>0</xdr:row>
      <xdr:rowOff>1181100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18879EC-93E0-2027-AF23-3F9A0377C1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0"/>
          <a:ext cx="2036821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drive.ez.cloud-wp.nl/agnl/data%20-%20R-schijf%20op%20Fil07/IN/Taakveld%20projecten/Programmas/R&amp;D%20Mobiliteitssectoren/Voorbeeld%20formats/Format%20Begroting%20R&amp;D%20Mobiliteitssecto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orblad"/>
      <sheetName val="Toelichting"/>
      <sheetName val="Toelichting kostenposten"/>
      <sheetName val="Penvoerder-aanvrager 1"/>
      <sheetName val="Aanvrager 2"/>
      <sheetName val="Aanvrager 3"/>
      <sheetName val="Aanvrager 4"/>
      <sheetName val="Aanvrager 5"/>
      <sheetName val="Aanvrager 6"/>
      <sheetName val="Aanvrager 7"/>
      <sheetName val="Totaalbegroting"/>
      <sheetName val="Specificatie apparatuur"/>
    </sheetNames>
    <sheetDataSet>
      <sheetData sheetId="0"/>
      <sheetData sheetId="1"/>
      <sheetData sheetId="2"/>
      <sheetData sheetId="3">
        <row r="12">
          <cell r="Q12" t="str">
            <v>[Maak een keuze]</v>
          </cell>
        </row>
        <row r="13">
          <cell r="Q13" t="str">
            <v>Integrale kostensystematiek</v>
          </cell>
        </row>
        <row r="14">
          <cell r="Q14" t="str">
            <v>Directe loonkosten plus vaste opslag-systematiek (50%)</v>
          </cell>
        </row>
        <row r="17">
          <cell r="Q17" t="str">
            <v>Vaste uurtarief-systematiek (vast uurtarief van 60 euro)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E991F-BE20-4801-8F2C-2D50DA9FC35B}" name="Deelnemers" displayName="Deelnemers" ref="B8:G13" totalsRowCount="1" headerRowDxfId="69" tableBorderDxfId="68">
  <autoFilter ref="B8:G12" xr:uid="{EBCE991F-BE20-4801-8F2C-2D50DA9FC35B}"/>
  <tableColumns count="6">
    <tableColumn id="1" xr3:uid="{65784659-85B5-43BA-83D5-86073142ECCF}" name="Gegevens deelnemers Nederland" dataDxfId="67" totalsRowDxfId="66"/>
    <tableColumn id="2" xr3:uid="{39104A45-4F4B-4B78-A56F-1A3C795B3BB5}" name="Naam organisatie" dataDxfId="65" totalsRowDxfId="64"/>
    <tableColumn id="4" xr3:uid="{03E32B2F-8C92-457A-A7B2-B18D65ACC401}" name="Soort onderneming  (MKB/Grote onderneming)" dataDxfId="63" totalsRowDxfId="62"/>
    <tableColumn id="3" xr3:uid="{ECD17ECB-143A-4ADB-B7E3-7F2D53F98EF4}" name="Soort organisatie" dataDxfId="61" totalsRowDxfId="60"/>
    <tableColumn id="5" xr3:uid="{7468766C-D0A0-4A7B-8100-8EB2C3457E37}" name="Subsidie-Percentage" dataDxfId="59" totalsRowDxfId="58"/>
    <tableColumn id="6" xr3:uid="{C1F6992C-0449-4BBC-B32B-04A416FC5497}" name="Projectkosten per deelnemer" dataDxfId="57" totalsRowDxfId="56" dataCellStyle="Valuta" totalsRowCellStyle="Valuta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684C7F-7358-4B55-B328-7EC944CD1F50}" name="EigenPersoneel" displayName="EigenPersoneel" ref="A4:G22" totalsRowShown="0" headerRowDxfId="47" tableBorderDxfId="46">
  <autoFilter ref="A4:G22" xr:uid="{42684C7F-7358-4B55-B328-7EC944CD1F50}"/>
  <tableColumns count="7">
    <tableColumn id="1" xr3:uid="{00161EAD-2F65-498A-88AA-0D281544FCF0}" name="Kolom1" dataDxfId="45"/>
    <tableColumn id="2" xr3:uid="{FD4CEE90-2892-48BF-8296-12C565653BB1}" name="Kolom2" dataDxfId="44"/>
    <tableColumn id="3" xr3:uid="{8609A5DD-D76E-4F9B-93DB-C8E60B2BF171}" name="Kolom3" dataDxfId="43"/>
    <tableColumn id="5" xr3:uid="{55408576-004E-4EC4-AAD7-3FC38EAC7549}" name="Kolom5" dataDxfId="42"/>
    <tableColumn id="6" xr3:uid="{AE7A3D44-761B-4EED-BB25-025E1BAE0416}" name="Kolom6" dataDxfId="41"/>
    <tableColumn id="8" xr3:uid="{F2C57D1A-10A3-4A3E-8DB1-FF4781D7DA0A}" name="Kolom8" dataDxfId="40"/>
    <tableColumn id="9" xr3:uid="{A13472B4-1F4E-4CFB-B9A7-BAC50EA86E36}" name="Kolom9" dataDxfId="3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3B82F2-4FD5-41A3-995A-90F98F812C96}" name="EigenPersoneel5" displayName="EigenPersoneel5" ref="A4:G22" totalsRowShown="0" headerRowDxfId="34" tableBorderDxfId="33">
  <autoFilter ref="A4:G22" xr:uid="{363B82F2-4FD5-41A3-995A-90F98F812C96}"/>
  <tableColumns count="7">
    <tableColumn id="1" xr3:uid="{585830E2-A036-4EBD-BA3C-C689D97E75CD}" name="Kolom1" dataDxfId="32"/>
    <tableColumn id="2" xr3:uid="{C6619262-2270-4C9C-A1A0-DA9CEE57A1DE}" name="Kolom2" dataDxfId="31"/>
    <tableColumn id="3" xr3:uid="{B9D5BDB9-3F15-4821-B3D7-18E8AD5DC08F}" name="Kolom3" dataDxfId="30"/>
    <tableColumn id="5" xr3:uid="{EF3D64F3-6DA0-425C-BCDA-446E2D05F053}" name="Kolom5" dataDxfId="29"/>
    <tableColumn id="6" xr3:uid="{0152FCF5-E506-4E1B-A272-0FC46637C6BD}" name="Kolom6" dataDxfId="28"/>
    <tableColumn id="8" xr3:uid="{42B8A14C-6B35-48C6-B300-0E5B893B36C8}" name="Kolom8" dataDxfId="27"/>
    <tableColumn id="9" xr3:uid="{7CEA004A-B795-441F-A7B1-B1502773961B}" name="Kolom9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AC2037-C8E4-4F6C-8C0F-A6E6F2F0F5A1}" name="EigenPersoneel54" displayName="EigenPersoneel54" ref="A4:G22" totalsRowShown="0" headerRowDxfId="21" tableBorderDxfId="20">
  <autoFilter ref="A4:G22" xr:uid="{01AC2037-C8E4-4F6C-8C0F-A6E6F2F0F5A1}"/>
  <tableColumns count="7">
    <tableColumn id="1" xr3:uid="{E0B4D0A5-3444-4D36-87D6-23DD8429B0CA}" name="Kolom1" dataDxfId="19"/>
    <tableColumn id="2" xr3:uid="{FFF993FC-8BAE-41CD-9499-D010C08F0403}" name="Kolom2" dataDxfId="18"/>
    <tableColumn id="3" xr3:uid="{C3CC20D0-6C7E-4060-A6CB-AC20D0428717}" name="Kolom3" dataDxfId="17"/>
    <tableColumn id="5" xr3:uid="{F7C66045-AB7B-40BE-8602-024E0D2131E1}" name="Kolom5" dataDxfId="16"/>
    <tableColumn id="6" xr3:uid="{FF9E2436-0003-409B-8765-97A9D555066F}" name="Kolom6" dataDxfId="15"/>
    <tableColumn id="8" xr3:uid="{0FC83289-6E8B-4403-8C68-FBB4FD16BAD5}" name="Kolom8" dataDxfId="14"/>
    <tableColumn id="9" xr3:uid="{6FB7FB13-33CB-4361-AC41-4A1F4A33A13C}" name="Kolom9" data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466353-92EA-47DB-BC33-1CCE002CD7D4}" name="EigenPersoneel56" displayName="EigenPersoneel56" ref="A4:G22" totalsRowShown="0" headerRowDxfId="8" tableBorderDxfId="7">
  <autoFilter ref="A4:G22" xr:uid="{57466353-92EA-47DB-BC33-1CCE002CD7D4}"/>
  <tableColumns count="7">
    <tableColumn id="1" xr3:uid="{91E544FF-0236-4377-8DC1-FC8D6FC3E3AC}" name="Kolom1" dataDxfId="6"/>
    <tableColumn id="2" xr3:uid="{9CAFCA1B-8DCC-4DC6-8940-C0DDAFF536ED}" name="Kolom2" dataDxfId="5"/>
    <tableColumn id="3" xr3:uid="{F2DFBB2F-9238-4898-8FAC-BDEBBFE6F0A5}" name="Kolom3" dataDxfId="4"/>
    <tableColumn id="5" xr3:uid="{8DF5E726-80AE-4562-BDE8-53BCEE500CA2}" name="Kolom5" dataDxfId="3"/>
    <tableColumn id="6" xr3:uid="{6361BCEA-8DBA-46BD-BAFD-9E656B2569FD}" name="Kolom6" dataDxfId="2"/>
    <tableColumn id="8" xr3:uid="{EC389C29-3AA5-4E43-AECA-12C543D8BE45}" name="Kolom8" dataDxfId="1"/>
    <tableColumn id="9" xr3:uid="{82E41F59-E3EA-4E45-98B6-DCFE49F79176}" name="Kolom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24F6-9A82-4385-82C8-864C93A5692A}">
  <dimension ref="A1:K66"/>
  <sheetViews>
    <sheetView tabSelected="1" workbookViewId="0">
      <selection activeCell="K16" sqref="K16"/>
    </sheetView>
  </sheetViews>
  <sheetFormatPr defaultColWidth="9.109375" defaultRowHeight="14.4" x14ac:dyDescent="0.3"/>
  <cols>
    <col min="1" max="1" width="9.109375" style="196"/>
    <col min="2" max="10" width="9.109375" style="192"/>
    <col min="11" max="11" width="13" style="192" customWidth="1"/>
    <col min="12" max="16384" width="9.109375" style="192"/>
  </cols>
  <sheetData>
    <row r="1" spans="1:11" ht="123" customHeight="1" x14ac:dyDescent="0.3">
      <c r="A1" s="189" t="s">
        <v>73</v>
      </c>
      <c r="B1" s="190"/>
      <c r="C1" s="190"/>
      <c r="D1" s="190"/>
      <c r="E1" s="191"/>
      <c r="F1" s="191"/>
      <c r="G1" s="191"/>
      <c r="H1" s="191"/>
      <c r="I1" s="191"/>
      <c r="J1" s="191"/>
      <c r="K1" s="191"/>
    </row>
    <row r="2" spans="1:11" ht="15" customHeight="1" x14ac:dyDescent="0.3">
      <c r="A2" s="189" t="s">
        <v>74</v>
      </c>
      <c r="B2" s="190"/>
      <c r="C2" s="190"/>
      <c r="D2" s="190"/>
      <c r="E2" s="191"/>
      <c r="F2" s="191"/>
      <c r="G2" s="191"/>
      <c r="H2" s="191"/>
      <c r="I2" s="191"/>
      <c r="J2" s="191"/>
      <c r="K2" s="191"/>
    </row>
    <row r="3" spans="1:11" x14ac:dyDescent="0.3">
      <c r="A3" s="193"/>
      <c r="B3" s="190"/>
      <c r="C3" s="190"/>
      <c r="D3" s="190"/>
      <c r="E3" s="191"/>
      <c r="F3" s="191"/>
      <c r="G3" s="191"/>
      <c r="H3" s="191"/>
      <c r="I3" s="191"/>
      <c r="J3" s="191"/>
      <c r="K3" s="191"/>
    </row>
    <row r="4" spans="1:11" x14ac:dyDescent="0.3">
      <c r="A4" s="194" t="s">
        <v>75</v>
      </c>
      <c r="B4" s="190"/>
      <c r="C4" s="190"/>
      <c r="D4" s="190"/>
      <c r="E4" s="191"/>
      <c r="F4" s="191"/>
      <c r="G4" s="191"/>
      <c r="H4" s="191"/>
      <c r="I4" s="191"/>
      <c r="J4" s="191"/>
      <c r="K4" s="191"/>
    </row>
    <row r="5" spans="1:11" x14ac:dyDescent="0.3">
      <c r="A5" s="195" t="s">
        <v>76</v>
      </c>
      <c r="B5" s="190"/>
      <c r="C5" s="190"/>
      <c r="D5" s="190"/>
      <c r="E5" s="191"/>
      <c r="F5" s="191"/>
      <c r="G5" s="191"/>
      <c r="H5" s="191"/>
      <c r="I5" s="191"/>
      <c r="J5" s="191"/>
      <c r="K5" s="191"/>
    </row>
    <row r="6" spans="1:11" x14ac:dyDescent="0.3">
      <c r="A6" s="195"/>
      <c r="B6" s="190"/>
      <c r="C6" s="190"/>
      <c r="D6" s="190"/>
      <c r="E6" s="191"/>
      <c r="F6" s="191"/>
      <c r="G6" s="191"/>
      <c r="H6" s="191"/>
      <c r="I6" s="191"/>
      <c r="J6" s="191"/>
      <c r="K6" s="191"/>
    </row>
    <row r="7" spans="1:11" x14ac:dyDescent="0.3">
      <c r="A7" s="195" t="s">
        <v>77</v>
      </c>
      <c r="B7" s="190"/>
      <c r="C7" s="190"/>
      <c r="D7" s="190"/>
      <c r="E7" s="191"/>
      <c r="F7" s="191"/>
      <c r="G7" s="191"/>
      <c r="H7" s="191"/>
      <c r="I7" s="191"/>
      <c r="J7" s="191"/>
      <c r="K7" s="191"/>
    </row>
    <row r="8" spans="1:11" x14ac:dyDescent="0.3">
      <c r="A8" s="195" t="s">
        <v>78</v>
      </c>
      <c r="B8" s="190"/>
      <c r="C8" s="190"/>
      <c r="D8" s="190"/>
      <c r="E8" s="191"/>
      <c r="F8" s="191"/>
      <c r="G8" s="191"/>
      <c r="H8" s="191"/>
      <c r="I8" s="191"/>
      <c r="J8" s="191"/>
      <c r="K8" s="191"/>
    </row>
    <row r="9" spans="1:11" x14ac:dyDescent="0.3">
      <c r="A9" s="195" t="s">
        <v>79</v>
      </c>
      <c r="B9" s="190"/>
      <c r="C9" s="190"/>
      <c r="D9" s="190"/>
      <c r="E9" s="191"/>
      <c r="F9" s="191"/>
      <c r="G9" s="191"/>
      <c r="H9" s="191"/>
      <c r="I9" s="191"/>
      <c r="J9" s="191"/>
      <c r="K9" s="191"/>
    </row>
    <row r="10" spans="1:11" x14ac:dyDescent="0.3">
      <c r="A10" s="195" t="s">
        <v>80</v>
      </c>
      <c r="B10" s="190"/>
      <c r="C10" s="190"/>
      <c r="D10" s="190"/>
      <c r="E10" s="191"/>
      <c r="F10" s="191"/>
      <c r="G10" s="191"/>
      <c r="H10" s="191"/>
      <c r="I10" s="191"/>
      <c r="J10" s="191"/>
      <c r="K10" s="191"/>
    </row>
    <row r="11" spans="1:11" x14ac:dyDescent="0.3">
      <c r="A11" s="195" t="s">
        <v>81</v>
      </c>
      <c r="B11" s="190"/>
      <c r="C11" s="190"/>
      <c r="D11" s="190"/>
      <c r="E11" s="191"/>
      <c r="F11" s="191"/>
      <c r="G11" s="191"/>
      <c r="H11" s="191"/>
      <c r="I11" s="191"/>
      <c r="J11" s="191"/>
      <c r="K11" s="191"/>
    </row>
    <row r="12" spans="1:11" x14ac:dyDescent="0.3">
      <c r="A12" s="195" t="s">
        <v>82</v>
      </c>
      <c r="B12" s="190"/>
      <c r="C12" s="190"/>
      <c r="D12" s="190"/>
      <c r="E12" s="191"/>
      <c r="F12" s="191"/>
      <c r="G12" s="191"/>
      <c r="H12" s="191"/>
      <c r="I12" s="191"/>
      <c r="J12" s="191"/>
      <c r="K12" s="191"/>
    </row>
    <row r="13" spans="1:11" x14ac:dyDescent="0.3">
      <c r="A13" s="195" t="s">
        <v>83</v>
      </c>
      <c r="B13" s="190"/>
      <c r="C13" s="190"/>
      <c r="D13" s="190"/>
      <c r="E13" s="191"/>
      <c r="F13" s="191"/>
      <c r="G13" s="191"/>
      <c r="H13" s="191"/>
      <c r="I13" s="191"/>
      <c r="J13" s="191"/>
      <c r="K13" s="191"/>
    </row>
    <row r="14" spans="1:11" x14ac:dyDescent="0.3">
      <c r="A14" s="195" t="s">
        <v>84</v>
      </c>
      <c r="B14" s="190"/>
      <c r="C14" s="190"/>
      <c r="D14" s="190"/>
      <c r="E14" s="191"/>
      <c r="F14" s="191"/>
      <c r="G14" s="191"/>
      <c r="H14" s="191"/>
      <c r="I14" s="191"/>
      <c r="J14" s="191"/>
      <c r="K14" s="191"/>
    </row>
    <row r="15" spans="1:11" x14ac:dyDescent="0.3">
      <c r="A15" s="195" t="s">
        <v>85</v>
      </c>
      <c r="B15" s="190"/>
      <c r="C15" s="190"/>
      <c r="D15" s="190"/>
      <c r="E15" s="191"/>
      <c r="F15" s="191"/>
      <c r="G15" s="191"/>
      <c r="H15" s="191"/>
      <c r="I15" s="191"/>
      <c r="J15" s="191"/>
      <c r="K15" s="191"/>
    </row>
    <row r="16" spans="1:11" x14ac:dyDescent="0.3">
      <c r="A16" s="195"/>
      <c r="B16" s="191"/>
      <c r="C16" s="191"/>
      <c r="D16" s="191"/>
      <c r="E16" s="191"/>
      <c r="F16" s="191"/>
      <c r="G16" s="191"/>
      <c r="H16" s="191"/>
      <c r="I16" s="191"/>
      <c r="J16" s="191"/>
      <c r="K16" s="191"/>
    </row>
    <row r="17" spans="1:11" x14ac:dyDescent="0.3">
      <c r="A17" s="194" t="s">
        <v>86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spans="1:11" x14ac:dyDescent="0.3">
      <c r="A18" s="195"/>
      <c r="B18" s="191"/>
      <c r="C18" s="191"/>
      <c r="D18" s="191"/>
      <c r="E18" s="191"/>
      <c r="F18" s="191"/>
      <c r="G18" s="191"/>
      <c r="H18" s="191"/>
      <c r="I18" s="191"/>
      <c r="J18" s="191"/>
      <c r="K18" s="191"/>
    </row>
    <row r="19" spans="1:11" x14ac:dyDescent="0.3">
      <c r="A19" s="195" t="s">
        <v>87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x14ac:dyDescent="0.3">
      <c r="A20" s="195" t="s">
        <v>88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1:11" x14ac:dyDescent="0.3">
      <c r="A21" s="195"/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1:11" x14ac:dyDescent="0.3">
      <c r="A22" s="194" t="s">
        <v>89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x14ac:dyDescent="0.3">
      <c r="A23" s="195"/>
      <c r="B23" s="191"/>
      <c r="C23" s="191"/>
      <c r="D23" s="191"/>
      <c r="E23" s="191"/>
      <c r="F23" s="191"/>
      <c r="G23" s="191"/>
      <c r="H23" s="191"/>
      <c r="I23" s="191"/>
      <c r="J23" s="191"/>
      <c r="K23" s="191"/>
    </row>
    <row r="24" spans="1:11" x14ac:dyDescent="0.3">
      <c r="A24" s="195" t="s">
        <v>90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</row>
    <row r="25" spans="1:11" x14ac:dyDescent="0.3">
      <c r="A25" s="195"/>
      <c r="B25" s="191"/>
      <c r="C25" s="191"/>
      <c r="D25" s="191"/>
      <c r="E25" s="191"/>
      <c r="F25" s="191"/>
      <c r="G25" s="191"/>
      <c r="H25" s="191"/>
      <c r="I25" s="191"/>
      <c r="J25" s="191"/>
      <c r="K25" s="191"/>
    </row>
    <row r="26" spans="1:11" x14ac:dyDescent="0.3">
      <c r="A26" s="193" t="s">
        <v>91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pans="1:11" x14ac:dyDescent="0.3">
      <c r="A27" s="195" t="s">
        <v>92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</row>
    <row r="28" spans="1:11" x14ac:dyDescent="0.3">
      <c r="A28" s="195" t="s">
        <v>93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</row>
    <row r="29" spans="1:11" x14ac:dyDescent="0.3">
      <c r="A29" s="195" t="s">
        <v>94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</row>
    <row r="30" spans="1:11" x14ac:dyDescent="0.3">
      <c r="A30" s="195" t="s">
        <v>95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</row>
    <row r="31" spans="1:11" x14ac:dyDescent="0.3">
      <c r="A31" s="195" t="s">
        <v>96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spans="1:11" x14ac:dyDescent="0.3">
      <c r="A32" s="195" t="s">
        <v>97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</row>
    <row r="33" spans="1:11" x14ac:dyDescent="0.3">
      <c r="A33" s="195" t="s">
        <v>98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x14ac:dyDescent="0.3">
      <c r="A34" s="195" t="s">
        <v>99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</row>
    <row r="35" spans="1:11" x14ac:dyDescent="0.3">
      <c r="A35" s="195"/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x14ac:dyDescent="0.3">
      <c r="A36" s="193" t="s">
        <v>100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x14ac:dyDescent="0.3">
      <c r="A37" s="195"/>
      <c r="B37" s="191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x14ac:dyDescent="0.3">
      <c r="A38" s="195" t="s">
        <v>101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</row>
    <row r="39" spans="1:11" x14ac:dyDescent="0.3">
      <c r="A39" s="195" t="s">
        <v>102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1" x14ac:dyDescent="0.3">
      <c r="A40" s="195" t="s">
        <v>103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1" x14ac:dyDescent="0.3">
      <c r="A41" s="195" t="s">
        <v>104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1" x14ac:dyDescent="0.3">
      <c r="A42" s="195"/>
      <c r="B42" s="191"/>
      <c r="C42" s="191"/>
      <c r="D42" s="191"/>
      <c r="E42" s="191"/>
      <c r="F42" s="191"/>
      <c r="G42" s="191"/>
      <c r="H42" s="191"/>
      <c r="I42" s="191"/>
      <c r="J42" s="191"/>
      <c r="K42" s="191"/>
    </row>
    <row r="43" spans="1:11" x14ac:dyDescent="0.3">
      <c r="A43" s="193" t="s">
        <v>57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</row>
    <row r="44" spans="1:11" x14ac:dyDescent="0.3">
      <c r="A44" s="195"/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spans="1:11" x14ac:dyDescent="0.3">
      <c r="A45" s="195" t="s">
        <v>105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</row>
    <row r="46" spans="1:11" x14ac:dyDescent="0.3">
      <c r="A46" s="195" t="s">
        <v>106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</row>
    <row r="47" spans="1:11" x14ac:dyDescent="0.3">
      <c r="A47" s="195" t="s">
        <v>107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</row>
    <row r="48" spans="1:11" x14ac:dyDescent="0.3">
      <c r="A48" s="195" t="s">
        <v>108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spans="1:11" x14ac:dyDescent="0.3">
      <c r="A49" s="195" t="s">
        <v>109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</row>
    <row r="50" spans="1:11" x14ac:dyDescent="0.3">
      <c r="A50" s="195" t="s">
        <v>110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</row>
    <row r="51" spans="1:11" x14ac:dyDescent="0.3">
      <c r="A51" s="195"/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spans="1:11" x14ac:dyDescent="0.3">
      <c r="A52" s="193" t="s">
        <v>111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</row>
    <row r="53" spans="1:11" x14ac:dyDescent="0.3">
      <c r="A53" s="195"/>
      <c r="B53" s="191"/>
      <c r="C53" s="191"/>
      <c r="D53" s="191"/>
      <c r="E53" s="191"/>
      <c r="F53" s="191"/>
      <c r="G53" s="191"/>
      <c r="H53" s="191"/>
      <c r="I53" s="191"/>
      <c r="J53" s="191"/>
      <c r="K53" s="191"/>
    </row>
    <row r="54" spans="1:11" x14ac:dyDescent="0.3">
      <c r="A54" s="195" t="s">
        <v>112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</row>
    <row r="55" spans="1:11" x14ac:dyDescent="0.3">
      <c r="A55" s="195"/>
      <c r="B55" s="191"/>
      <c r="C55" s="191"/>
      <c r="D55" s="191"/>
      <c r="E55" s="191"/>
      <c r="F55" s="191"/>
      <c r="G55" s="191"/>
      <c r="H55" s="191"/>
      <c r="I55" s="191"/>
      <c r="J55" s="191"/>
      <c r="K55" s="191"/>
    </row>
    <row r="56" spans="1:11" x14ac:dyDescent="0.3">
      <c r="A56" s="193" t="s">
        <v>113</v>
      </c>
      <c r="B56" s="191"/>
      <c r="C56" s="191"/>
      <c r="D56" s="191"/>
      <c r="E56" s="191"/>
      <c r="F56" s="191"/>
      <c r="G56" s="191"/>
      <c r="H56" s="191"/>
      <c r="I56" s="191"/>
      <c r="J56" s="191"/>
      <c r="K56" s="191"/>
    </row>
    <row r="57" spans="1:11" x14ac:dyDescent="0.3">
      <c r="A57" s="195"/>
      <c r="B57" s="191"/>
      <c r="C57" s="191"/>
      <c r="D57" s="191"/>
      <c r="E57" s="191"/>
      <c r="F57" s="191"/>
      <c r="G57" s="191"/>
      <c r="H57" s="191"/>
      <c r="I57" s="191"/>
      <c r="J57" s="191"/>
      <c r="K57" s="191"/>
    </row>
    <row r="58" spans="1:11" x14ac:dyDescent="0.3">
      <c r="A58" s="195" t="s">
        <v>114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</row>
    <row r="59" spans="1:11" x14ac:dyDescent="0.3">
      <c r="A59" s="195" t="s">
        <v>115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</row>
    <row r="60" spans="1:11" x14ac:dyDescent="0.3">
      <c r="A60" s="195" t="s">
        <v>116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</row>
    <row r="61" spans="1:11" x14ac:dyDescent="0.3">
      <c r="A61" s="195" t="s">
        <v>117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</row>
    <row r="62" spans="1:11" x14ac:dyDescent="0.3">
      <c r="A62" s="195" t="s">
        <v>118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</row>
    <row r="63" spans="1:11" x14ac:dyDescent="0.3">
      <c r="A63" s="195" t="s">
        <v>119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</row>
    <row r="64" spans="1:11" x14ac:dyDescent="0.3">
      <c r="A64" s="195" t="s">
        <v>120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</row>
    <row r="65" spans="1:11" x14ac:dyDescent="0.3">
      <c r="A65" s="195" t="s">
        <v>121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1"/>
    </row>
    <row r="66" spans="1:11" x14ac:dyDescent="0.3">
      <c r="A66" s="195"/>
      <c r="B66" s="191"/>
      <c r="C66" s="191"/>
      <c r="D66" s="191"/>
      <c r="E66" s="191"/>
      <c r="F66" s="191"/>
      <c r="G66" s="191"/>
      <c r="H66" s="191"/>
      <c r="I66" s="191"/>
      <c r="J66" s="191"/>
      <c r="K66" s="19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2D29-1902-4346-BA6C-B886A0A6DA81}">
  <sheetPr codeName="Blad1"/>
  <dimension ref="B1:L24"/>
  <sheetViews>
    <sheetView workbookViewId="0">
      <selection activeCell="C8" sqref="C8"/>
    </sheetView>
  </sheetViews>
  <sheetFormatPr defaultColWidth="9.109375" defaultRowHeight="14.4" x14ac:dyDescent="0.3"/>
  <cols>
    <col min="1" max="1" width="4.5546875" style="1" customWidth="1"/>
    <col min="2" max="2" width="19.44140625" style="1" customWidth="1"/>
    <col min="3" max="3" width="73.5546875" style="1" customWidth="1"/>
    <col min="4" max="4" width="26.6640625" style="102" customWidth="1"/>
    <col min="5" max="5" width="22.44140625" style="102" bestFit="1" customWidth="1"/>
    <col min="6" max="6" width="19.88671875" style="1" customWidth="1"/>
    <col min="7" max="7" width="17.44140625" style="51" customWidth="1"/>
    <col min="8" max="8" width="24.88671875" style="49" bestFit="1" customWidth="1"/>
    <col min="9" max="9" width="4.5546875" style="1" bestFit="1" customWidth="1"/>
    <col min="10" max="10" width="13.5546875" style="1" hidden="1" customWidth="1"/>
    <col min="11" max="15" width="0" style="1" hidden="1" customWidth="1"/>
    <col min="16" max="16384" width="9.109375" style="1"/>
  </cols>
  <sheetData>
    <row r="1" spans="2:12" ht="25.8" x14ac:dyDescent="0.5">
      <c r="B1" s="3" t="s">
        <v>0</v>
      </c>
      <c r="F1" s="45"/>
      <c r="G1" s="49"/>
      <c r="J1" s="55"/>
    </row>
    <row r="2" spans="2:12" x14ac:dyDescent="0.3">
      <c r="F2" s="45"/>
      <c r="J2" s="49"/>
    </row>
    <row r="3" spans="2:12" ht="15" thickBot="1" x14ac:dyDescent="0.35">
      <c r="B3" s="2" t="s">
        <v>1</v>
      </c>
      <c r="C3" s="36"/>
      <c r="F3" s="45"/>
      <c r="J3" s="49" t="s">
        <v>2</v>
      </c>
      <c r="K3" s="56"/>
      <c r="L3" s="49"/>
    </row>
    <row r="4" spans="2:12" ht="15" thickBot="1" x14ac:dyDescent="0.35">
      <c r="B4" s="136" t="s">
        <v>3</v>
      </c>
      <c r="C4" s="138" t="s">
        <v>4</v>
      </c>
      <c r="F4" s="45"/>
      <c r="J4" s="49" t="s">
        <v>5</v>
      </c>
      <c r="K4" s="56"/>
      <c r="L4" s="49"/>
    </row>
    <row r="5" spans="2:12" ht="15" thickBot="1" x14ac:dyDescent="0.35">
      <c r="B5" s="137" t="s">
        <v>6</v>
      </c>
      <c r="C5" s="139"/>
      <c r="F5" s="45"/>
      <c r="J5" s="49" t="s">
        <v>7</v>
      </c>
      <c r="K5" s="57"/>
      <c r="L5" s="49"/>
    </row>
    <row r="6" spans="2:12" x14ac:dyDescent="0.3">
      <c r="D6" s="104"/>
      <c r="E6" s="103"/>
      <c r="F6" s="49"/>
      <c r="J6" s="49" t="s">
        <v>8</v>
      </c>
      <c r="K6"/>
      <c r="L6" s="49"/>
    </row>
    <row r="7" spans="2:12" ht="15" thickBot="1" x14ac:dyDescent="0.35">
      <c r="B7" s="2"/>
      <c r="F7" s="45"/>
      <c r="J7" s="49" t="s">
        <v>9</v>
      </c>
    </row>
    <row r="8" spans="2:12" ht="42.75" customHeight="1" thickBot="1" x14ac:dyDescent="0.35">
      <c r="B8" s="98" t="s">
        <v>10</v>
      </c>
      <c r="C8" s="96" t="s">
        <v>11</v>
      </c>
      <c r="D8" s="97" t="s">
        <v>12</v>
      </c>
      <c r="E8" s="118" t="s">
        <v>13</v>
      </c>
      <c r="F8" s="119" t="s">
        <v>14</v>
      </c>
      <c r="G8" s="177" t="s">
        <v>15</v>
      </c>
      <c r="J8" s="185" t="s">
        <v>16</v>
      </c>
      <c r="K8" s="49"/>
      <c r="L8" s="49"/>
    </row>
    <row r="9" spans="2:12" ht="28.5" customHeight="1" thickBot="1" x14ac:dyDescent="0.35">
      <c r="B9" s="99" t="s">
        <v>17</v>
      </c>
      <c r="C9" s="120"/>
      <c r="D9" s="120"/>
      <c r="E9" s="121"/>
      <c r="F9" s="123"/>
      <c r="G9" s="178"/>
      <c r="J9" s="49" t="s">
        <v>19</v>
      </c>
      <c r="K9" s="56">
        <v>0.5</v>
      </c>
      <c r="L9" s="49"/>
    </row>
    <row r="10" spans="2:12" ht="15" thickBot="1" x14ac:dyDescent="0.35">
      <c r="B10" s="100" t="s">
        <v>20</v>
      </c>
      <c r="C10" s="146"/>
      <c r="D10" s="120"/>
      <c r="E10" s="121"/>
      <c r="F10" s="123"/>
      <c r="G10" s="178"/>
      <c r="J10" s="49" t="s">
        <v>18</v>
      </c>
      <c r="K10" s="57">
        <v>0.2</v>
      </c>
      <c r="L10" s="49"/>
    </row>
    <row r="11" spans="2:12" ht="15" thickBot="1" x14ac:dyDescent="0.35">
      <c r="B11" s="100" t="s">
        <v>22</v>
      </c>
      <c r="C11" s="120"/>
      <c r="D11" s="120"/>
      <c r="E11" s="121"/>
      <c r="F11" s="123"/>
      <c r="G11" s="178"/>
      <c r="J11" s="49" t="s">
        <v>21</v>
      </c>
      <c r="K11" s="57">
        <v>0.1</v>
      </c>
      <c r="L11" s="49"/>
    </row>
    <row r="12" spans="2:12" ht="15" thickBot="1" x14ac:dyDescent="0.35">
      <c r="B12" s="100" t="s">
        <v>23</v>
      </c>
      <c r="C12" s="146"/>
      <c r="D12" s="120"/>
      <c r="E12" s="121" t="s">
        <v>8</v>
      </c>
      <c r="F12" s="123"/>
      <c r="G12" s="179"/>
      <c r="J12" s="49" t="s">
        <v>24</v>
      </c>
      <c r="K12" s="49"/>
    </row>
    <row r="13" spans="2:12" x14ac:dyDescent="0.3">
      <c r="B13" s="182"/>
      <c r="C13" s="183"/>
      <c r="D13" s="184"/>
      <c r="E13" s="180"/>
      <c r="F13" s="181"/>
      <c r="G13" s="178"/>
      <c r="J13" s="49" t="s">
        <v>25</v>
      </c>
      <c r="K13" s="49"/>
    </row>
    <row r="14" spans="2:12" x14ac:dyDescent="0.3">
      <c r="F14" s="49"/>
      <c r="G14" s="185"/>
    </row>
    <row r="15" spans="2:12" x14ac:dyDescent="0.3">
      <c r="F15" s="49"/>
      <c r="G15" s="185"/>
      <c r="J15" s="49"/>
      <c r="K15" s="1">
        <f>COUNTA(Deelnemers[Naam organisatie])</f>
        <v>0</v>
      </c>
    </row>
    <row r="16" spans="2:12" x14ac:dyDescent="0.3">
      <c r="F16" s="45"/>
      <c r="G16" s="185"/>
      <c r="J16" s="49"/>
    </row>
    <row r="17" spans="2:7" ht="15" thickBot="1" x14ac:dyDescent="0.35">
      <c r="F17" s="45"/>
      <c r="G17" s="49"/>
    </row>
    <row r="18" spans="2:7" ht="43.8" thickBot="1" x14ac:dyDescent="0.35">
      <c r="B18" s="143" t="s">
        <v>26</v>
      </c>
      <c r="C18" s="144" t="s">
        <v>11</v>
      </c>
      <c r="D18" s="147" t="s">
        <v>13</v>
      </c>
      <c r="E18" s="145" t="s">
        <v>27</v>
      </c>
      <c r="G18" s="49"/>
    </row>
    <row r="19" spans="2:7" ht="29.4" thickBot="1" x14ac:dyDescent="0.35">
      <c r="B19" s="140" t="s">
        <v>17</v>
      </c>
      <c r="C19" s="141"/>
      <c r="D19" s="125"/>
      <c r="E19" s="142"/>
      <c r="G19" s="49"/>
    </row>
    <row r="20" spans="2:7" ht="15" thickBot="1" x14ac:dyDescent="0.35">
      <c r="B20" s="101" t="s">
        <v>20</v>
      </c>
      <c r="C20" s="124"/>
      <c r="D20" s="125"/>
      <c r="E20" s="122"/>
      <c r="G20" s="49"/>
    </row>
    <row r="21" spans="2:7" ht="15" thickBot="1" x14ac:dyDescent="0.35">
      <c r="B21" s="101" t="s">
        <v>22</v>
      </c>
      <c r="C21" s="124"/>
      <c r="D21" s="125"/>
      <c r="E21" s="122"/>
      <c r="G21" s="49"/>
    </row>
    <row r="22" spans="2:7" ht="15" thickBot="1" x14ac:dyDescent="0.35">
      <c r="B22" s="101" t="s">
        <v>23</v>
      </c>
      <c r="C22" s="124"/>
      <c r="D22" s="125"/>
      <c r="E22" s="122"/>
      <c r="G22" s="49"/>
    </row>
    <row r="23" spans="2:7" ht="16.2" thickBot="1" x14ac:dyDescent="0.35">
      <c r="D23" s="101" t="s">
        <v>28</v>
      </c>
      <c r="E23" s="112">
        <f>SUM(E19:E22)</f>
        <v>0</v>
      </c>
      <c r="G23" s="49"/>
    </row>
    <row r="24" spans="2:7" x14ac:dyDescent="0.3">
      <c r="G24" s="49"/>
    </row>
  </sheetData>
  <phoneticPr fontId="10" type="noConversion"/>
  <dataValidations xWindow="664" yWindow="486" count="4">
    <dataValidation type="list" allowBlank="1" showInputMessage="1" showErrorMessage="1" errorTitle="Fout" error="Kies voor de eerste aanvrager tussen &quot;Havenbedrijf&quot; en &quot;Rederij&quot;" promptTitle="Soort onderneming" prompt="Kies tussen &quot;Havenbedrijf&quot; en &quot;Rederij&quot;" sqref="E9" xr:uid="{D3ABF8E4-D495-437D-80F5-88DB2282B14F}">
      <formula1>$J$3:$J$4</formula1>
    </dataValidation>
    <dataValidation type="list" allowBlank="1" showInputMessage="1" showErrorMessage="1" errorTitle="Fout" error="Kies tussen een kleine, middelgrote of een grote onderneming" promptTitle="Soort onderneming" prompt="Kies tussen een kleine, middelgrote of een grote onderneming" sqref="D9" xr:uid="{EBB6A499-7B0F-4224-B54B-20B5F5D5AE00}">
      <formula1>$J$10:$J$12</formula1>
    </dataValidation>
    <dataValidation type="list" allowBlank="1" showInputMessage="1" showErrorMessage="1" errorTitle="Fout" error="Kies tussen Havenbedrijf, Rederij, Brandstofleverancier of Kennisinstelling. Kies anders voor &quot;Overig.&quot;" promptTitle="Soort onderneming" prompt="Kies tussen Havenbedrijf, Rederij, Brandstofleverancier of Kennisinstelling. Kies anders voor &quot;Overig.&quot;" sqref="D19:D22 E10:E12" xr:uid="{706655FF-7E4C-42DE-AFB6-9EC40D3D10E2}">
      <formula1>$J$3:$J$7</formula1>
    </dataValidation>
    <dataValidation type="list" allowBlank="1" showInputMessage="1" showErrorMessage="1" errorTitle="Fout" error="Kies tussen een kleine, middelgrote of een grote onderneming. In het geval van een kennisinstelling kiest u &quot;Anders&quot;" promptTitle="Soort onderneming" prompt="Kies tussen een kleine, middelgrote of een grote onderneming. In het geval van een kennisinstelling kiest u &quot;Anders&quot;" sqref="D10:D12" xr:uid="{25583F51-5F6B-4485-895F-62B7F0087ED5}">
      <formula1>$J$10:$J$13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2A9D-AAFA-40E6-8CF2-D59A4010E785}">
  <sheetPr codeName="Blad7"/>
  <dimension ref="A1:T64"/>
  <sheetViews>
    <sheetView zoomScale="110" zoomScaleNormal="110" workbookViewId="0">
      <selection activeCell="B15" sqref="B15:D15"/>
    </sheetView>
  </sheetViews>
  <sheetFormatPr defaultColWidth="9.109375" defaultRowHeight="14.4" x14ac:dyDescent="0.3"/>
  <cols>
    <col min="1" max="1" width="4.109375" style="11" customWidth="1"/>
    <col min="2" max="2" width="27.5546875" style="10" customWidth="1"/>
    <col min="3" max="3" width="19.5546875" style="10" customWidth="1"/>
    <col min="4" max="4" width="51.109375" style="9" customWidth="1"/>
    <col min="5" max="7" width="17.6640625" style="9" customWidth="1"/>
    <col min="8" max="8" width="23.33203125" style="9" customWidth="1"/>
    <col min="9" max="9" width="20.88671875" style="9" customWidth="1"/>
    <col min="10" max="10" width="22.5546875" style="9" customWidth="1"/>
    <col min="11" max="11" width="16" style="9" customWidth="1"/>
    <col min="12" max="12" width="28.44140625" style="9" customWidth="1"/>
    <col min="13" max="13" width="32.33203125" style="10" bestFit="1" customWidth="1"/>
    <col min="14" max="14" width="26.33203125" style="9" bestFit="1" customWidth="1"/>
    <col min="15" max="15" width="43.5546875" style="8" bestFit="1" customWidth="1"/>
    <col min="16" max="16" width="7.44140625" style="7" bestFit="1" customWidth="1"/>
    <col min="17" max="17" width="12.6640625" style="7" bestFit="1" customWidth="1"/>
    <col min="18" max="18" width="37.109375" style="7" bestFit="1" customWidth="1"/>
    <col min="19" max="19" width="37.44140625" style="7" bestFit="1" customWidth="1"/>
    <col min="20" max="20" width="12.6640625" style="7" bestFit="1" customWidth="1"/>
    <col min="21" max="21" width="62" style="7" customWidth="1"/>
    <col min="22" max="16384" width="9.109375" style="7"/>
  </cols>
  <sheetData>
    <row r="1" spans="1:20" ht="15" thickBot="1" x14ac:dyDescent="0.35">
      <c r="A1" s="7"/>
      <c r="O1" s="9"/>
      <c r="P1" s="9"/>
    </row>
    <row r="2" spans="1:20" ht="15" thickBot="1" x14ac:dyDescent="0.35">
      <c r="A2" s="7"/>
      <c r="B2" s="35" t="s">
        <v>3</v>
      </c>
      <c r="C2" s="209" t="str">
        <f>'Basisgegevens Begroting'!C4</f>
        <v>Tijdelijke subsidieregeling haalbaarheidsstudies Green Corridors NL-VK</v>
      </c>
      <c r="D2" s="210"/>
      <c r="O2" s="9"/>
      <c r="P2" s="9"/>
    </row>
    <row r="3" spans="1:20" ht="15" thickBot="1" x14ac:dyDescent="0.35">
      <c r="A3" s="7"/>
      <c r="B3" s="35" t="s">
        <v>29</v>
      </c>
      <c r="C3" s="209">
        <f>+'Basisgegevens Begroting'!C5</f>
        <v>0</v>
      </c>
      <c r="D3" s="210"/>
      <c r="E3" s="24"/>
      <c r="F3" s="24"/>
      <c r="G3" s="24"/>
      <c r="H3" s="24"/>
      <c r="I3" s="24"/>
      <c r="J3" s="24"/>
      <c r="K3" s="24"/>
      <c r="L3" s="24"/>
      <c r="O3" s="9"/>
      <c r="P3" s="9"/>
      <c r="Q3" s="10"/>
    </row>
    <row r="4" spans="1:20" ht="15" thickBot="1" x14ac:dyDescent="0.35">
      <c r="A4" s="7"/>
      <c r="B4" s="35" t="s">
        <v>30</v>
      </c>
      <c r="C4" s="209">
        <f>+'Basisgegevens Begroting'!C9</f>
        <v>0</v>
      </c>
      <c r="D4" s="210"/>
      <c r="E4" s="24"/>
      <c r="F4" s="24"/>
      <c r="G4" s="24"/>
      <c r="H4" s="24"/>
      <c r="I4" s="24"/>
      <c r="J4" s="24"/>
      <c r="K4" s="24"/>
      <c r="L4" s="24"/>
      <c r="O4" s="9"/>
      <c r="P4" s="9"/>
      <c r="Q4" s="10"/>
    </row>
    <row r="5" spans="1:20" ht="15" thickBot="1" x14ac:dyDescent="0.35">
      <c r="A5" s="7"/>
      <c r="B5" s="4"/>
      <c r="C5" s="4"/>
      <c r="D5" s="4"/>
      <c r="E5" s="24"/>
      <c r="F5" s="24"/>
      <c r="G5" s="24"/>
      <c r="H5" s="24"/>
      <c r="I5" s="24"/>
      <c r="J5" s="24"/>
      <c r="K5" s="24"/>
      <c r="L5" s="24"/>
      <c r="O5" s="9"/>
      <c r="P5" s="9"/>
      <c r="Q5" s="10"/>
    </row>
    <row r="6" spans="1:20" ht="15" thickBot="1" x14ac:dyDescent="0.35">
      <c r="A6" s="7"/>
      <c r="B6" s="204" t="s">
        <v>31</v>
      </c>
      <c r="C6" s="205"/>
      <c r="D6" s="24"/>
      <c r="E6" s="24"/>
      <c r="F6" s="24"/>
      <c r="G6" s="24"/>
      <c r="H6" s="24"/>
      <c r="I6" s="24"/>
      <c r="J6" s="24"/>
      <c r="K6" s="24"/>
      <c r="L6" s="24"/>
      <c r="M6" s="156"/>
      <c r="O6" s="9"/>
      <c r="P6" s="9"/>
      <c r="Q6" s="10"/>
    </row>
    <row r="7" spans="1:20" ht="15" thickBot="1" x14ac:dyDescent="0.35">
      <c r="A7" s="7"/>
      <c r="B7" s="7"/>
      <c r="C7" s="7"/>
      <c r="D7" s="7"/>
      <c r="E7" s="7"/>
      <c r="F7" s="7"/>
      <c r="G7" s="7"/>
      <c r="H7" s="7"/>
      <c r="I7" s="7"/>
      <c r="J7" s="24"/>
      <c r="K7" s="24"/>
      <c r="L7" s="24"/>
      <c r="N7" s="7"/>
      <c r="O7" s="7"/>
    </row>
    <row r="8" spans="1:20" ht="15" thickBot="1" x14ac:dyDescent="0.35">
      <c r="A8" s="7" t="s">
        <v>32</v>
      </c>
      <c r="B8" s="53">
        <f>+'Basisgegevens Begroting'!C9</f>
        <v>0</v>
      </c>
      <c r="C8" s="54"/>
      <c r="D8" s="54"/>
      <c r="E8" s="54"/>
      <c r="F8" s="54"/>
      <c r="G8" s="54"/>
      <c r="H8" s="66"/>
      <c r="J8" s="24"/>
      <c r="K8" s="24"/>
      <c r="L8" s="24"/>
      <c r="N8" s="61"/>
      <c r="O8" s="18"/>
    </row>
    <row r="9" spans="1:20" ht="21.75" customHeight="1" x14ac:dyDescent="0.3">
      <c r="A9" s="7"/>
      <c r="B9" s="202" t="str">
        <f>"Deze subsidie is conform de bedragen van " &amp;E10</f>
        <v>Deze subsidie is conform de bedragen van 0</v>
      </c>
      <c r="C9" s="203"/>
      <c r="D9" s="203"/>
      <c r="E9" s="114" t="s">
        <v>33</v>
      </c>
      <c r="F9" s="114" t="s">
        <v>34</v>
      </c>
      <c r="G9" s="114" t="s">
        <v>35</v>
      </c>
      <c r="H9" s="148" t="s">
        <v>36</v>
      </c>
      <c r="J9" s="24"/>
      <c r="K9" s="24"/>
      <c r="L9" s="24"/>
      <c r="N9" s="62"/>
      <c r="O9" s="63"/>
    </row>
    <row r="10" spans="1:20" x14ac:dyDescent="0.3">
      <c r="A10" s="7"/>
      <c r="B10" s="39"/>
      <c r="C10" s="17"/>
      <c r="D10" s="30"/>
      <c r="E10" s="201">
        <f>+'Basisgegevens Begroting'!C9</f>
        <v>0</v>
      </c>
      <c r="F10" s="201"/>
      <c r="G10" s="16"/>
      <c r="H10" s="67"/>
      <c r="J10" s="24"/>
      <c r="K10" s="24"/>
      <c r="L10" s="24"/>
      <c r="N10" s="18"/>
      <c r="O10" s="18"/>
    </row>
    <row r="11" spans="1:20" x14ac:dyDescent="0.3">
      <c r="A11" s="7"/>
      <c r="B11" s="206" t="str">
        <f xml:space="preserve"> "Kosten van "&amp;E10</f>
        <v>Kosten van 0</v>
      </c>
      <c r="C11" s="207"/>
      <c r="D11" s="208"/>
      <c r="E11" s="23"/>
      <c r="F11" s="23"/>
      <c r="G11" s="168">
        <f>+'Kosten Deelnemer 1'!G46</f>
        <v>0</v>
      </c>
      <c r="H11" s="115" t="e">
        <f>+G11/$G$34*$H$43</f>
        <v>#DIV/0!</v>
      </c>
      <c r="I11" s="172"/>
      <c r="J11" s="173"/>
      <c r="K11" s="174"/>
      <c r="L11" s="166"/>
      <c r="M11" s="167"/>
      <c r="N11" s="164"/>
      <c r="O11" s="64"/>
    </row>
    <row r="12" spans="1:20" ht="15" thickBot="1" x14ac:dyDescent="0.35">
      <c r="A12" s="7"/>
      <c r="B12" s="42"/>
      <c r="C12" s="22"/>
      <c r="D12" s="22"/>
      <c r="E12" s="21"/>
      <c r="F12" s="21"/>
      <c r="G12" s="21"/>
      <c r="H12" s="68"/>
      <c r="J12" s="157"/>
      <c r="K12" s="24"/>
      <c r="L12" s="24"/>
      <c r="N12" s="13"/>
      <c r="O12" s="14"/>
    </row>
    <row r="13" spans="1:20" ht="15" thickBot="1" x14ac:dyDescent="0.35">
      <c r="A13" s="7"/>
      <c r="B13" s="15"/>
      <c r="C13" s="15"/>
      <c r="D13" s="15"/>
      <c r="E13" s="132"/>
      <c r="F13" s="132"/>
      <c r="G13" s="132"/>
      <c r="H13" s="133"/>
      <c r="J13" s="24"/>
      <c r="K13" s="24"/>
      <c r="L13" s="24"/>
      <c r="N13" s="13"/>
      <c r="O13" s="64"/>
    </row>
    <row r="14" spans="1:20" ht="15" thickBot="1" x14ac:dyDescent="0.35">
      <c r="A14" s="7" t="s">
        <v>37</v>
      </c>
      <c r="B14" s="78">
        <f>+'Basisgegevens Begroting'!C10</f>
        <v>0</v>
      </c>
      <c r="C14" s="116"/>
      <c r="D14" s="80"/>
      <c r="E14" s="80"/>
      <c r="F14" s="80"/>
      <c r="G14" s="80"/>
      <c r="H14" s="117"/>
      <c r="J14" s="24"/>
      <c r="K14" s="24"/>
      <c r="L14" s="24"/>
      <c r="N14" s="13"/>
      <c r="O14" s="14"/>
    </row>
    <row r="15" spans="1:20" ht="21" customHeight="1" x14ac:dyDescent="0.3">
      <c r="A15" s="7"/>
      <c r="B15" s="202" t="str">
        <f>"Deze subsidie is conform de bedragen van " &amp;B14</f>
        <v>Deze subsidie is conform de bedragen van 0</v>
      </c>
      <c r="C15" s="203"/>
      <c r="D15" s="203"/>
      <c r="E15" s="77" t="str">
        <f>+E9</f>
        <v>Kosten</v>
      </c>
      <c r="F15" s="150" t="str">
        <f>+F9</f>
        <v>Subs. Kosten</v>
      </c>
      <c r="G15" s="150" t="str">
        <f>+G9</f>
        <v>Subsidie conf. %</v>
      </c>
      <c r="H15" s="186" t="str">
        <f>+H9</f>
        <v xml:space="preserve">Subsidie </v>
      </c>
      <c r="K15" s="24"/>
      <c r="L15" s="24"/>
      <c r="N15" s="13"/>
      <c r="O15" s="64"/>
      <c r="T15" s="155"/>
    </row>
    <row r="16" spans="1:20" ht="15" customHeight="1" x14ac:dyDescent="0.3">
      <c r="A16" s="7"/>
      <c r="B16" s="130"/>
      <c r="C16" s="16"/>
      <c r="D16" s="16"/>
      <c r="E16" s="201">
        <f>+'Basisgegevens Begroting'!$C$10</f>
        <v>0</v>
      </c>
      <c r="F16" s="201"/>
      <c r="G16" s="16"/>
      <c r="H16" s="25"/>
      <c r="K16" s="24"/>
      <c r="L16" s="24"/>
      <c r="N16" s="13"/>
      <c r="O16" s="14"/>
      <c r="T16" s="155"/>
    </row>
    <row r="17" spans="1:20" x14ac:dyDescent="0.3">
      <c r="A17" s="7"/>
      <c r="B17" s="206" t="str">
        <f>"Kosten van "&amp;E16</f>
        <v>Kosten van 0</v>
      </c>
      <c r="C17" s="207"/>
      <c r="D17" s="208"/>
      <c r="E17" s="23">
        <f>IF('Basisgegevens Begroting'!C10="",0,'Kosten Deelnemer 2'!E46)</f>
        <v>0</v>
      </c>
      <c r="F17" s="23" t="e" cm="1">
        <f t="array" ref="F17">(_xlfn.IFS(F43&gt;0.65,E45*0.65,F43&lt;=0.65,E43))/$E$43*E17</f>
        <v>#DIV/0!</v>
      </c>
      <c r="G17" s="168">
        <f>+'Kosten Deelnemer 2'!G46</f>
        <v>0</v>
      </c>
      <c r="H17" s="115" t="e">
        <f>+G17/$G$34*$H$43</f>
        <v>#DIV/0!</v>
      </c>
      <c r="I17" s="172"/>
      <c r="J17" s="175"/>
      <c r="K17" s="176"/>
      <c r="L17" s="24"/>
      <c r="N17" s="13"/>
      <c r="O17" s="64"/>
      <c r="T17" s="155"/>
    </row>
    <row r="18" spans="1:20" ht="15" thickBot="1" x14ac:dyDescent="0.35">
      <c r="A18" s="7"/>
      <c r="B18" s="42"/>
      <c r="C18" s="22"/>
      <c r="D18" s="22"/>
      <c r="E18" s="21"/>
      <c r="F18" s="21"/>
      <c r="G18" s="21"/>
      <c r="H18" s="68"/>
      <c r="I18" s="165"/>
      <c r="K18" s="24"/>
      <c r="N18" s="13"/>
      <c r="O18" s="14"/>
      <c r="T18" s="155"/>
    </row>
    <row r="19" spans="1:20" ht="15" thickBot="1" x14ac:dyDescent="0.35">
      <c r="A19" s="7"/>
      <c r="B19" s="15"/>
      <c r="C19" s="15"/>
      <c r="D19" s="15"/>
      <c r="E19" s="132"/>
      <c r="F19" s="132"/>
      <c r="G19" s="132"/>
      <c r="H19" s="133"/>
      <c r="I19" s="165"/>
      <c r="K19" s="24"/>
      <c r="N19" s="13"/>
      <c r="O19" s="64"/>
      <c r="T19" s="155"/>
    </row>
    <row r="20" spans="1:20" ht="15" thickBot="1" x14ac:dyDescent="0.35">
      <c r="A20" s="7" t="s">
        <v>38</v>
      </c>
      <c r="B20" s="78">
        <f>+'Basisgegevens Begroting'!C11</f>
        <v>0</v>
      </c>
      <c r="C20" s="116"/>
      <c r="D20" s="80"/>
      <c r="E20" s="80"/>
      <c r="F20" s="80"/>
      <c r="G20" s="80"/>
      <c r="H20" s="117"/>
      <c r="I20" s="165"/>
      <c r="K20" s="24"/>
      <c r="N20" s="13"/>
      <c r="O20" s="14"/>
      <c r="T20" s="155"/>
    </row>
    <row r="21" spans="1:20" x14ac:dyDescent="0.3">
      <c r="A21" s="7"/>
      <c r="B21" s="202" t="str">
        <f>"Deze subsidie is conform de bedragen van " &amp;B20</f>
        <v>Deze subsidie is conform de bedragen van 0</v>
      </c>
      <c r="C21" s="203"/>
      <c r="D21" s="203"/>
      <c r="E21" s="77" t="str">
        <f>+E15</f>
        <v>Kosten</v>
      </c>
      <c r="F21" s="150" t="str">
        <f>+F15</f>
        <v>Subs. Kosten</v>
      </c>
      <c r="G21" s="150" t="str">
        <f>+G15</f>
        <v>Subsidie conf. %</v>
      </c>
      <c r="H21" s="186" t="str">
        <f>+H15</f>
        <v xml:space="preserve">Subsidie </v>
      </c>
      <c r="I21" s="165"/>
      <c r="K21" s="24"/>
      <c r="N21" s="13"/>
      <c r="O21" s="64"/>
      <c r="T21" s="155"/>
    </row>
    <row r="22" spans="1:20" x14ac:dyDescent="0.3">
      <c r="A22" s="7"/>
      <c r="B22" s="130"/>
      <c r="C22" s="16"/>
      <c r="D22" s="16"/>
      <c r="E22" s="201">
        <f>+'Basisgegevens Begroting'!$C$11</f>
        <v>0</v>
      </c>
      <c r="F22" s="201"/>
      <c r="G22" s="16"/>
      <c r="H22" s="25"/>
      <c r="I22" s="165"/>
      <c r="K22" s="24"/>
      <c r="N22" s="13"/>
      <c r="O22" s="14"/>
      <c r="T22" s="155"/>
    </row>
    <row r="23" spans="1:20" x14ac:dyDescent="0.3">
      <c r="A23" s="7"/>
      <c r="B23" s="206" t="str">
        <f>"Kosten van "&amp;E22</f>
        <v>Kosten van 0</v>
      </c>
      <c r="C23" s="207"/>
      <c r="D23" s="208"/>
      <c r="E23" s="23"/>
      <c r="F23" s="23"/>
      <c r="G23" s="168">
        <f>+'Kosten Deelnemer 3'!G46</f>
        <v>0</v>
      </c>
      <c r="H23" s="115" t="e">
        <f>+G23/$G$34*$H$43</f>
        <v>#DIV/0!</v>
      </c>
      <c r="I23" s="172"/>
      <c r="K23" s="24"/>
      <c r="N23" s="13"/>
      <c r="O23" s="64"/>
      <c r="T23" s="155"/>
    </row>
    <row r="24" spans="1:20" ht="15" thickBot="1" x14ac:dyDescent="0.35">
      <c r="A24" s="7"/>
      <c r="B24" s="42"/>
      <c r="C24" s="22"/>
      <c r="D24" s="22"/>
      <c r="E24" s="21"/>
      <c r="F24" s="21"/>
      <c r="G24" s="21"/>
      <c r="H24" s="68"/>
      <c r="I24" s="165"/>
      <c r="K24" s="24"/>
      <c r="N24" s="13"/>
      <c r="O24" s="14"/>
      <c r="T24" s="155"/>
    </row>
    <row r="25" spans="1:20" ht="15" thickBot="1" x14ac:dyDescent="0.35">
      <c r="A25" s="7"/>
      <c r="B25" s="15"/>
      <c r="C25" s="15"/>
      <c r="D25" s="15"/>
      <c r="E25" s="132"/>
      <c r="F25" s="132"/>
      <c r="G25" s="132"/>
      <c r="H25" s="133"/>
      <c r="I25" s="165"/>
      <c r="K25" s="24"/>
      <c r="N25" s="13"/>
      <c r="O25" s="64"/>
      <c r="T25" s="155"/>
    </row>
    <row r="26" spans="1:20" ht="15" thickBot="1" x14ac:dyDescent="0.35">
      <c r="A26" s="7">
        <v>4</v>
      </c>
      <c r="B26" s="78">
        <f>+'Basisgegevens Begroting'!C12</f>
        <v>0</v>
      </c>
      <c r="C26" s="116"/>
      <c r="D26" s="80"/>
      <c r="E26" s="80"/>
      <c r="F26" s="80"/>
      <c r="G26" s="80"/>
      <c r="H26" s="117"/>
      <c r="I26" s="165"/>
      <c r="K26" s="24"/>
      <c r="N26" s="13"/>
      <c r="O26" s="14"/>
      <c r="T26" s="155"/>
    </row>
    <row r="27" spans="1:20" x14ac:dyDescent="0.3">
      <c r="A27" s="7"/>
      <c r="B27" s="202" t="str">
        <f>"Deze subsidie is conform de bedragen van " &amp;B26</f>
        <v>Deze subsidie is conform de bedragen van 0</v>
      </c>
      <c r="C27" s="203"/>
      <c r="D27" s="203"/>
      <c r="E27" s="77" t="str">
        <f>+E21</f>
        <v>Kosten</v>
      </c>
      <c r="F27" s="150" t="str">
        <f>+F21</f>
        <v>Subs. Kosten</v>
      </c>
      <c r="G27" s="150" t="str">
        <f>+G21</f>
        <v>Subsidie conf. %</v>
      </c>
      <c r="H27" s="186" t="str">
        <f>+H21</f>
        <v xml:space="preserve">Subsidie </v>
      </c>
      <c r="I27" s="165"/>
      <c r="K27" s="24"/>
      <c r="N27" s="13"/>
      <c r="O27" s="64"/>
      <c r="T27" s="155"/>
    </row>
    <row r="28" spans="1:20" x14ac:dyDescent="0.3">
      <c r="A28" s="7"/>
      <c r="B28" s="130"/>
      <c r="C28" s="16"/>
      <c r="D28" s="16"/>
      <c r="E28" s="201">
        <f>+'Basisgegevens Begroting'!$C$12</f>
        <v>0</v>
      </c>
      <c r="F28" s="201"/>
      <c r="G28" s="16"/>
      <c r="H28" s="25"/>
      <c r="I28" s="165"/>
      <c r="K28" s="24"/>
      <c r="N28" s="13"/>
      <c r="O28" s="14"/>
      <c r="T28" s="155"/>
    </row>
    <row r="29" spans="1:20" x14ac:dyDescent="0.3">
      <c r="A29" s="7"/>
      <c r="B29" s="206" t="str">
        <f>"Kosten van "&amp;E28</f>
        <v>Kosten van 0</v>
      </c>
      <c r="C29" s="207"/>
      <c r="D29" s="208"/>
      <c r="E29" s="23">
        <f>+'Kosten Deelnemer 4'!E46</f>
        <v>176000</v>
      </c>
      <c r="F29" s="23" t="e" cm="1">
        <f t="array" ref="F29">(_xlfn.IFS(F43&gt;0.65,E45*0.65,F43&lt;=0.65,E43))/$E$43*E29</f>
        <v>#DIV/0!</v>
      </c>
      <c r="G29" s="168">
        <f>+'Kosten Deelnemer 4'!G46</f>
        <v>0</v>
      </c>
      <c r="H29" s="115" t="e">
        <f>+G29/$G$34*$H$43</f>
        <v>#DIV/0!</v>
      </c>
      <c r="I29" s="171"/>
      <c r="K29" s="24"/>
      <c r="N29" s="13"/>
      <c r="O29" s="64"/>
      <c r="T29" s="155"/>
    </row>
    <row r="30" spans="1:20" ht="15" thickBot="1" x14ac:dyDescent="0.35">
      <c r="A30" s="7"/>
      <c r="B30" s="42"/>
      <c r="C30" s="22"/>
      <c r="D30" s="22"/>
      <c r="E30" s="21"/>
      <c r="F30" s="21"/>
      <c r="G30" s="21"/>
      <c r="H30" s="68"/>
      <c r="I30" s="165"/>
      <c r="K30" s="24"/>
      <c r="N30" s="13"/>
      <c r="O30" s="14"/>
      <c r="T30" s="155"/>
    </row>
    <row r="31" spans="1:20" ht="15" thickBot="1" x14ac:dyDescent="0.35">
      <c r="A31" s="7"/>
      <c r="B31" s="22"/>
      <c r="C31" s="22"/>
      <c r="D31" s="22"/>
      <c r="E31" s="21"/>
      <c r="F31" s="21"/>
      <c r="G31" s="21"/>
      <c r="H31" s="134"/>
      <c r="K31" s="24"/>
      <c r="N31" s="13"/>
      <c r="O31" s="64"/>
      <c r="T31" s="155"/>
    </row>
    <row r="32" spans="1:20" ht="15" thickBot="1" x14ac:dyDescent="0.35">
      <c r="A32" s="7"/>
      <c r="B32" s="47" t="s">
        <v>39</v>
      </c>
      <c r="C32" s="48"/>
      <c r="D32" s="48"/>
      <c r="E32" s="48"/>
      <c r="F32" s="48"/>
      <c r="G32" s="169"/>
      <c r="H32" s="135"/>
      <c r="K32" s="24"/>
      <c r="L32" s="14"/>
      <c r="N32" s="13"/>
      <c r="O32" s="14"/>
      <c r="T32" s="155"/>
    </row>
    <row r="33" spans="1:20" x14ac:dyDescent="0.3">
      <c r="A33" s="7"/>
      <c r="B33" s="78"/>
      <c r="C33" s="79"/>
      <c r="D33" s="80"/>
      <c r="E33" s="81"/>
      <c r="F33" s="81"/>
      <c r="G33" s="81"/>
      <c r="H33" s="187" t="str">
        <f>+H15</f>
        <v xml:space="preserve">Subsidie </v>
      </c>
      <c r="J33" s="61"/>
      <c r="K33" s="24"/>
      <c r="L33" s="65"/>
      <c r="N33" s="13"/>
      <c r="O33" s="64"/>
      <c r="T33" s="155"/>
    </row>
    <row r="34" spans="1:20" ht="15" thickBot="1" x14ac:dyDescent="0.35">
      <c r="A34" s="7"/>
      <c r="B34" s="42" t="s">
        <v>40</v>
      </c>
      <c r="C34" s="22"/>
      <c r="D34" s="12"/>
      <c r="E34" s="129"/>
      <c r="F34" s="129"/>
      <c r="G34" s="170"/>
      <c r="H34" s="188" t="e">
        <f>SUM(H29+H23+H17+H11)</f>
        <v>#DIV/0!</v>
      </c>
      <c r="J34" s="151"/>
      <c r="K34" s="24"/>
      <c r="L34" s="65"/>
      <c r="N34" s="13"/>
      <c r="O34" s="14"/>
    </row>
    <row r="35" spans="1:20" x14ac:dyDescent="0.3">
      <c r="A35" s="7"/>
      <c r="B35" s="7"/>
      <c r="C35" s="7"/>
      <c r="D35" s="7"/>
      <c r="E35" s="7"/>
      <c r="F35" s="7"/>
      <c r="G35" s="7"/>
      <c r="H35" s="7"/>
      <c r="I35" s="7"/>
      <c r="J35" s="61"/>
      <c r="K35" s="24"/>
      <c r="L35" s="65"/>
      <c r="N35" s="13"/>
      <c r="O35" s="64"/>
    </row>
    <row r="36" spans="1:20" ht="15" thickBot="1" x14ac:dyDescent="0.35">
      <c r="A36" s="7"/>
      <c r="I36" s="7"/>
      <c r="J36" s="61"/>
      <c r="K36" s="24"/>
      <c r="L36" s="65"/>
      <c r="N36" s="13"/>
      <c r="O36" s="14"/>
    </row>
    <row r="37" spans="1:20" ht="15" customHeight="1" thickBot="1" x14ac:dyDescent="0.35">
      <c r="A37" s="7"/>
      <c r="B37" s="47" t="s">
        <v>41</v>
      </c>
      <c r="C37" s="110"/>
      <c r="D37" s="110"/>
      <c r="E37" s="110"/>
      <c r="F37" s="110"/>
      <c r="G37" s="110"/>
      <c r="H37" s="111"/>
      <c r="I37" s="7"/>
      <c r="J37" s="61"/>
      <c r="K37" s="24"/>
      <c r="L37" s="65"/>
      <c r="M37" s="158"/>
      <c r="N37" s="13"/>
      <c r="O37" s="18"/>
    </row>
    <row r="38" spans="1:20" ht="18" x14ac:dyDescent="0.35">
      <c r="A38" s="7"/>
      <c r="B38" s="108"/>
      <c r="C38" s="109"/>
      <c r="D38" s="109"/>
      <c r="E38" s="113">
        <f>+E33</f>
        <v>0</v>
      </c>
      <c r="F38" s="113"/>
      <c r="G38" s="113"/>
      <c r="H38" s="148" t="str">
        <f>+H9</f>
        <v xml:space="preserve">Subsidie </v>
      </c>
      <c r="I38" s="7"/>
      <c r="J38" s="61"/>
      <c r="K38" s="24"/>
      <c r="L38" s="65"/>
      <c r="M38" s="159"/>
      <c r="N38" s="13"/>
      <c r="P38" s="160"/>
      <c r="Q38" s="152"/>
      <c r="R38" s="161"/>
      <c r="S38" s="161"/>
    </row>
    <row r="39" spans="1:20" x14ac:dyDescent="0.3">
      <c r="A39" s="7"/>
      <c r="B39" s="206" t="s">
        <v>42</v>
      </c>
      <c r="C39" s="207"/>
      <c r="D39" s="208"/>
      <c r="E39" s="23">
        <f>+'Basisgegevens Begroting'!E23</f>
        <v>0</v>
      </c>
      <c r="F39" s="23"/>
      <c r="G39" s="168"/>
      <c r="H39" s="149" t="s">
        <v>43</v>
      </c>
      <c r="I39" s="7"/>
      <c r="J39" s="61"/>
      <c r="K39" s="24"/>
      <c r="L39" s="65"/>
      <c r="N39" s="13"/>
      <c r="O39" s="18"/>
      <c r="R39" s="161"/>
      <c r="S39" s="161"/>
    </row>
    <row r="40" spans="1:20" ht="15" thickBot="1" x14ac:dyDescent="0.35">
      <c r="A40" s="7"/>
      <c r="B40" s="69"/>
      <c r="C40" s="70"/>
      <c r="D40" s="71"/>
      <c r="E40" s="70"/>
      <c r="F40" s="70"/>
      <c r="G40" s="70"/>
      <c r="H40" s="72"/>
      <c r="I40" s="7" t="s">
        <v>44</v>
      </c>
      <c r="K40" s="24"/>
      <c r="L40" s="65"/>
      <c r="N40" s="13"/>
      <c r="O40" s="18"/>
      <c r="R40" s="161"/>
      <c r="S40" s="161"/>
    </row>
    <row r="41" spans="1:20" ht="15" thickBot="1" x14ac:dyDescent="0.35">
      <c r="A41" s="7"/>
      <c r="B41" s="7"/>
      <c r="C41" s="7"/>
      <c r="D41" s="7"/>
      <c r="E41" s="7"/>
      <c r="F41" s="7"/>
      <c r="G41" s="7"/>
      <c r="H41" s="7"/>
      <c r="I41" s="7"/>
      <c r="K41" s="7"/>
      <c r="L41" s="7"/>
      <c r="N41" s="13"/>
      <c r="O41" s="18"/>
      <c r="R41" s="161"/>
      <c r="S41" s="161"/>
    </row>
    <row r="42" spans="1:20" ht="42" customHeight="1" thickBot="1" x14ac:dyDescent="0.4">
      <c r="A42" s="7"/>
      <c r="B42" s="7"/>
      <c r="C42" s="7"/>
      <c r="D42" s="7"/>
      <c r="E42" s="131" t="s">
        <v>45</v>
      </c>
      <c r="F42" s="131" t="s">
        <v>46</v>
      </c>
      <c r="G42" s="131"/>
      <c r="H42" s="197" t="s">
        <v>72</v>
      </c>
      <c r="I42" s="198"/>
      <c r="K42" s="7"/>
      <c r="L42" s="7"/>
      <c r="N42" s="13"/>
      <c r="O42" s="18"/>
      <c r="P42" s="160"/>
      <c r="Q42" s="162"/>
      <c r="R42" s="161"/>
      <c r="S42" s="161"/>
    </row>
    <row r="43" spans="1:20" ht="34.5" customHeight="1" thickBot="1" x14ac:dyDescent="0.35">
      <c r="A43" s="7"/>
      <c r="C43" s="204" t="s">
        <v>47</v>
      </c>
      <c r="D43" s="205"/>
      <c r="E43" s="23">
        <f>E34</f>
        <v>0</v>
      </c>
      <c r="F43" s="82" t="e">
        <f>+E43/($E$44+$E$43)</f>
        <v>#DIV/0!</v>
      </c>
      <c r="G43" s="82"/>
      <c r="H43" s="199" t="e" cm="1">
        <f t="array" ref="H43">+_xlfn.IFS(+'Kosten Deelnemer 1'!G46*Totaal!F11/Totaal!E11+'Kosten Deelnemer 2'!G46*Totaal!F17/Totaal!E17+'Kosten Deelnemer 3'!G46*Totaal!F23/Totaal!E23+'Kosten Deelnemer 4'!G46*Totaal!F29/Totaal!E29&gt;500000,500000,+'Kosten Deelnemer 1'!G46*Totaal!F11/Totaal!E11+'Kosten Deelnemer 2'!G46*Totaal!F17/Totaal!E17+'Kosten Deelnemer 3'!G46*Totaal!F23/Totaal!E23+'Kosten Deelnemer 4'!G46*Totaal!F29/Totaal!E29&lt;=500000,+'Kosten Deelnemer 1'!G46*Totaal!F11/Totaal!E11+'Kosten Deelnemer 2'!G46*Totaal!F17/Totaal!E17+'Kosten Deelnemer 3'!G46*Totaal!F23/Totaal!E23+'Kosten Deelnemer 4'!G46*Totaal!F29/Totaal!E29)</f>
        <v>#DIV/0!</v>
      </c>
      <c r="I43" s="200"/>
      <c r="J43" s="153"/>
      <c r="K43" s="154"/>
      <c r="L43" s="7"/>
      <c r="M43" s="152"/>
    </row>
    <row r="44" spans="1:20" ht="15.75" customHeight="1" thickBot="1" x14ac:dyDescent="0.35">
      <c r="A44" s="7"/>
      <c r="C44" s="204" t="s">
        <v>48</v>
      </c>
      <c r="D44" s="205"/>
      <c r="E44" s="23">
        <f>+E39</f>
        <v>0</v>
      </c>
      <c r="F44" s="82" t="e">
        <f>+E44/($E$44+$E$43)</f>
        <v>#DIV/0!</v>
      </c>
      <c r="G44" s="82"/>
      <c r="J44" s="152"/>
      <c r="K44" s="7"/>
      <c r="L44" s="7"/>
    </row>
    <row r="45" spans="1:20" x14ac:dyDescent="0.3">
      <c r="A45" s="7"/>
      <c r="B45" s="14"/>
      <c r="C45" s="14"/>
      <c r="D45" s="34"/>
      <c r="E45" s="84">
        <f>SUM(E43:E44)</f>
        <v>0</v>
      </c>
      <c r="F45" s="83" t="e">
        <f>SUM(F43:F44)</f>
        <v>#DIV/0!</v>
      </c>
      <c r="G45" s="82"/>
    </row>
    <row r="46" spans="1:20" ht="35.25" customHeight="1" x14ac:dyDescent="0.3">
      <c r="A46" s="7"/>
      <c r="B46" s="7"/>
      <c r="C46" s="7"/>
      <c r="D46" s="7"/>
      <c r="E46" s="7"/>
      <c r="F46" s="7"/>
      <c r="G46" s="7"/>
    </row>
    <row r="47" spans="1:20" ht="15" thickBot="1" x14ac:dyDescent="0.35">
      <c r="A47" s="7"/>
      <c r="B47" s="7"/>
      <c r="C47" s="7"/>
      <c r="D47" s="7"/>
      <c r="E47" s="7"/>
      <c r="F47" s="7"/>
      <c r="G47" s="7"/>
    </row>
    <row r="48" spans="1:20" x14ac:dyDescent="0.3">
      <c r="A48" s="7"/>
      <c r="B48" s="93" t="s">
        <v>49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5"/>
    </row>
    <row r="49" spans="1:14" x14ac:dyDescent="0.3">
      <c r="A49" s="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x14ac:dyDescent="0.3">
      <c r="A50" s="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x14ac:dyDescent="0.3">
      <c r="A51" s="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x14ac:dyDescent="0.3">
      <c r="A52" s="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x14ac:dyDescent="0.3">
      <c r="A53" s="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x14ac:dyDescent="0.3">
      <c r="A54" s="7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x14ac:dyDescent="0.3">
      <c r="A55" s="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x14ac:dyDescent="0.3">
      <c r="A56" s="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x14ac:dyDescent="0.3">
      <c r="A57" s="7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x14ac:dyDescent="0.3">
      <c r="A58" s="7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0"/>
    </row>
    <row r="59" spans="1:14" x14ac:dyDescent="0.3">
      <c r="A59" s="7"/>
      <c r="B59" s="9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92"/>
    </row>
    <row r="60" spans="1:14" ht="15" thickBot="1" x14ac:dyDescent="0.35">
      <c r="A60" s="7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7"/>
    </row>
    <row r="61" spans="1:14" x14ac:dyDescent="0.3">
      <c r="A61" s="7"/>
    </row>
    <row r="62" spans="1:14" x14ac:dyDescent="0.3">
      <c r="A62" s="7"/>
    </row>
    <row r="63" spans="1:14" x14ac:dyDescent="0.3">
      <c r="A63" s="7"/>
    </row>
    <row r="64" spans="1:14" x14ac:dyDescent="0.3">
      <c r="A64" s="7"/>
    </row>
  </sheetData>
  <mergeCells count="21">
    <mergeCell ref="C2:D2"/>
    <mergeCell ref="B17:D17"/>
    <mergeCell ref="B11:D11"/>
    <mergeCell ref="C3:D3"/>
    <mergeCell ref="C4:D4"/>
    <mergeCell ref="B9:D9"/>
    <mergeCell ref="C44:D44"/>
    <mergeCell ref="B39:D39"/>
    <mergeCell ref="B21:D21"/>
    <mergeCell ref="E22:F22"/>
    <mergeCell ref="B23:D23"/>
    <mergeCell ref="B27:D27"/>
    <mergeCell ref="E28:F28"/>
    <mergeCell ref="B29:D29"/>
    <mergeCell ref="H42:I42"/>
    <mergeCell ref="H43:I43"/>
    <mergeCell ref="E16:F16"/>
    <mergeCell ref="B15:D15"/>
    <mergeCell ref="B6:C6"/>
    <mergeCell ref="E10:F10"/>
    <mergeCell ref="C43:D43"/>
  </mergeCells>
  <conditionalFormatting sqref="B8">
    <cfRule type="cellIs" dxfId="55" priority="14" stopIfTrue="1" operator="equal">
      <formula>"Kies eerst uw systematiek voor de berekening van de subsidiabele kosten"</formula>
    </cfRule>
  </conditionalFormatting>
  <conditionalFormatting sqref="F43:G43">
    <cfRule type="cellIs" dxfId="54" priority="3" operator="greaterThan">
      <formula>0.65</formula>
    </cfRule>
  </conditionalFormatting>
  <conditionalFormatting sqref="E45">
    <cfRule type="cellIs" dxfId="53" priority="2" operator="notBetween">
      <formula>58000</formula>
      <formula>292000</formula>
    </cfRule>
  </conditionalFormatting>
  <conditionalFormatting sqref="B6">
    <cfRule type="cellIs" dxfId="52" priority="1" stopIfTrue="1" operator="equal">
      <formula>"Kies eerst uw systematiek voor de berekening van de subsidiabele kosten"</formula>
    </cfRule>
  </conditionalFormatting>
  <pageMargins left="0.7" right="0.7" top="0.75" bottom="0.75" header="0.3" footer="0.3"/>
  <pageSetup paperSize="9" scale="44" orientation="portrait" r:id="rId1"/>
  <headerFooter>
    <oddFooter>&amp;L_x000D_&amp;1#&amp;"Calibri"&amp;10&amp;K000000 Intern gebruik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71A8-11BA-484C-A765-83BC5AF031A4}">
  <sheetPr codeName="Blad3">
    <pageSetUpPr fitToPage="1"/>
  </sheetPr>
  <dimension ref="A1:G46"/>
  <sheetViews>
    <sheetView zoomScaleNormal="100" workbookViewId="0">
      <selection activeCell="H17" sqref="H17"/>
    </sheetView>
  </sheetViews>
  <sheetFormatPr defaultRowHeight="14.4" x14ac:dyDescent="0.3"/>
  <cols>
    <col min="1" max="1" width="18.109375" customWidth="1"/>
    <col min="2" max="3" width="19" customWidth="1"/>
    <col min="4" max="4" width="18" customWidth="1"/>
    <col min="5" max="5" width="17.88671875" customWidth="1"/>
    <col min="6" max="6" width="9.6640625" bestFit="1" customWidth="1"/>
    <col min="7" max="7" width="15.44140625" customWidth="1"/>
    <col min="8" max="8" width="26.44140625" customWidth="1"/>
  </cols>
  <sheetData>
    <row r="1" spans="1:7" ht="31.2" x14ac:dyDescent="0.6">
      <c r="A1" s="75">
        <f>+'Basisgegevens Begroting'!C9</f>
        <v>0</v>
      </c>
    </row>
    <row r="3" spans="1:7" ht="15" thickBot="1" x14ac:dyDescent="0.35"/>
    <row r="4" spans="1:7" s="50" customFormat="1" ht="15" thickBot="1" x14ac:dyDescent="0.35">
      <c r="A4" s="105" t="s">
        <v>50</v>
      </c>
      <c r="B4" s="106" t="s">
        <v>51</v>
      </c>
      <c r="C4" s="106" t="s">
        <v>52</v>
      </c>
      <c r="D4" s="107" t="s">
        <v>53</v>
      </c>
      <c r="E4" s="107" t="s">
        <v>54</v>
      </c>
      <c r="F4" s="107" t="s">
        <v>55</v>
      </c>
      <c r="G4" s="107" t="s">
        <v>56</v>
      </c>
    </row>
    <row r="5" spans="1:7" x14ac:dyDescent="0.3">
      <c r="A5" s="44" t="s">
        <v>57</v>
      </c>
      <c r="B5" s="37"/>
      <c r="C5" s="37"/>
      <c r="D5" s="38"/>
      <c r="E5" s="38"/>
      <c r="F5" s="38">
        <f>+Totaal!K9</f>
        <v>0</v>
      </c>
      <c r="G5" s="38"/>
    </row>
    <row r="6" spans="1:7" x14ac:dyDescent="0.3">
      <c r="A6" s="17" t="s">
        <v>58</v>
      </c>
      <c r="B6" s="17" t="s">
        <v>59</v>
      </c>
      <c r="C6" s="16" t="s">
        <v>60</v>
      </c>
      <c r="D6" s="17" t="s">
        <v>61</v>
      </c>
      <c r="E6" s="16" t="s">
        <v>62</v>
      </c>
      <c r="F6" s="16" t="s">
        <v>63</v>
      </c>
      <c r="G6" s="16" t="s">
        <v>64</v>
      </c>
    </row>
    <row r="7" spans="1:7" x14ac:dyDescent="0.3">
      <c r="A7" s="31"/>
      <c r="B7" s="33"/>
      <c r="C7" s="23"/>
      <c r="D7" s="31"/>
      <c r="E7" s="28"/>
      <c r="F7" s="60">
        <f>+'Basisgegevens Begroting'!$F$9</f>
        <v>0</v>
      </c>
      <c r="G7" s="28">
        <f>+EigenPersoneel[[#This Row],[Kolom6]]*EigenPersoneel[[#This Row],[Kolom8]]</f>
        <v>0</v>
      </c>
    </row>
    <row r="8" spans="1:7" x14ac:dyDescent="0.3">
      <c r="A8" s="31"/>
      <c r="B8" s="33"/>
      <c r="C8" s="23"/>
      <c r="D8" s="31"/>
      <c r="E8" s="28">
        <f t="shared" ref="E8:E21" si="0">$C8*D8*$A8</f>
        <v>0</v>
      </c>
      <c r="F8" s="60">
        <f>+'Basisgegevens Begroting'!$F$9</f>
        <v>0</v>
      </c>
      <c r="G8" s="28">
        <f>+EigenPersoneel[[#This Row],[Kolom6]]*EigenPersoneel[[#This Row],[Kolom8]]</f>
        <v>0</v>
      </c>
    </row>
    <row r="9" spans="1:7" x14ac:dyDescent="0.3">
      <c r="A9" s="31"/>
      <c r="B9" s="33"/>
      <c r="C9" s="23"/>
      <c r="D9" s="31"/>
      <c r="E9" s="28">
        <f t="shared" si="0"/>
        <v>0</v>
      </c>
      <c r="F9" s="60">
        <f>+'Basisgegevens Begroting'!$F$9</f>
        <v>0</v>
      </c>
      <c r="G9" s="28">
        <f>+EigenPersoneel[[#This Row],[Kolom6]]*EigenPersoneel[[#This Row],[Kolom8]]</f>
        <v>0</v>
      </c>
    </row>
    <row r="10" spans="1:7" x14ac:dyDescent="0.3">
      <c r="A10" s="31"/>
      <c r="B10" s="33"/>
      <c r="C10" s="23"/>
      <c r="D10" s="31"/>
      <c r="E10" s="28">
        <f t="shared" si="0"/>
        <v>0</v>
      </c>
      <c r="F10" s="60">
        <f>+'Basisgegevens Begroting'!$F$9</f>
        <v>0</v>
      </c>
      <c r="G10" s="28">
        <f>+EigenPersoneel[[#This Row],[Kolom6]]*EigenPersoneel[[#This Row],[Kolom8]]</f>
        <v>0</v>
      </c>
    </row>
    <row r="11" spans="1:7" x14ac:dyDescent="0.3">
      <c r="A11" s="31"/>
      <c r="B11" s="33"/>
      <c r="C11" s="23"/>
      <c r="D11" s="31"/>
      <c r="E11" s="28">
        <f t="shared" si="0"/>
        <v>0</v>
      </c>
      <c r="F11" s="60">
        <f>+'Basisgegevens Begroting'!$F$9</f>
        <v>0</v>
      </c>
      <c r="G11" s="28">
        <f>+EigenPersoneel[[#This Row],[Kolom6]]*EigenPersoneel[[#This Row],[Kolom8]]</f>
        <v>0</v>
      </c>
    </row>
    <row r="12" spans="1:7" x14ac:dyDescent="0.3">
      <c r="A12" s="31"/>
      <c r="B12" s="33"/>
      <c r="C12" s="23"/>
      <c r="D12" s="31"/>
      <c r="E12" s="28">
        <f t="shared" si="0"/>
        <v>0</v>
      </c>
      <c r="F12" s="60">
        <f>+'Basisgegevens Begroting'!$F$9</f>
        <v>0</v>
      </c>
      <c r="G12" s="28">
        <f>+EigenPersoneel[[#This Row],[Kolom6]]*EigenPersoneel[[#This Row],[Kolom8]]</f>
        <v>0</v>
      </c>
    </row>
    <row r="13" spans="1:7" x14ac:dyDescent="0.3">
      <c r="A13" s="31"/>
      <c r="B13" s="33"/>
      <c r="C13" s="23"/>
      <c r="D13" s="31"/>
      <c r="E13" s="28">
        <f t="shared" si="0"/>
        <v>0</v>
      </c>
      <c r="F13" s="60">
        <f>+'Basisgegevens Begroting'!$F$9</f>
        <v>0</v>
      </c>
      <c r="G13" s="28">
        <f>+EigenPersoneel[[#This Row],[Kolom6]]*EigenPersoneel[[#This Row],[Kolom8]]</f>
        <v>0</v>
      </c>
    </row>
    <row r="14" spans="1:7" x14ac:dyDescent="0.3">
      <c r="A14" s="31"/>
      <c r="B14" s="33"/>
      <c r="C14" s="23"/>
      <c r="D14" s="31"/>
      <c r="E14" s="28">
        <f t="shared" si="0"/>
        <v>0</v>
      </c>
      <c r="F14" s="60">
        <f>+'Basisgegevens Begroting'!$F$9</f>
        <v>0</v>
      </c>
      <c r="G14" s="28">
        <f>+EigenPersoneel[[#This Row],[Kolom6]]*EigenPersoneel[[#This Row],[Kolom8]]</f>
        <v>0</v>
      </c>
    </row>
    <row r="15" spans="1:7" x14ac:dyDescent="0.3">
      <c r="A15" s="31"/>
      <c r="B15" s="33"/>
      <c r="C15" s="23"/>
      <c r="D15" s="31"/>
      <c r="E15" s="28">
        <f t="shared" si="0"/>
        <v>0</v>
      </c>
      <c r="F15" s="60">
        <f>+'Basisgegevens Begroting'!$F$9</f>
        <v>0</v>
      </c>
      <c r="G15" s="28">
        <f>+EigenPersoneel[[#This Row],[Kolom6]]*EigenPersoneel[[#This Row],[Kolom8]]</f>
        <v>0</v>
      </c>
    </row>
    <row r="16" spans="1:7" x14ac:dyDescent="0.3">
      <c r="A16" s="31"/>
      <c r="B16" s="33"/>
      <c r="C16" s="23"/>
      <c r="D16" s="31"/>
      <c r="E16" s="28">
        <f t="shared" si="0"/>
        <v>0</v>
      </c>
      <c r="F16" s="60">
        <f>+'Basisgegevens Begroting'!$F$9</f>
        <v>0</v>
      </c>
      <c r="G16" s="28">
        <f>+EigenPersoneel[[#This Row],[Kolom6]]*EigenPersoneel[[#This Row],[Kolom8]]</f>
        <v>0</v>
      </c>
    </row>
    <row r="17" spans="1:7" x14ac:dyDescent="0.3">
      <c r="A17" s="31"/>
      <c r="B17" s="33"/>
      <c r="C17" s="23"/>
      <c r="D17" s="31"/>
      <c r="E17" s="28">
        <f t="shared" si="0"/>
        <v>0</v>
      </c>
      <c r="F17" s="60">
        <f>+'Basisgegevens Begroting'!$F$9</f>
        <v>0</v>
      </c>
      <c r="G17" s="28">
        <f>+EigenPersoneel[[#This Row],[Kolom6]]*EigenPersoneel[[#This Row],[Kolom8]]</f>
        <v>0</v>
      </c>
    </row>
    <row r="18" spans="1:7" x14ac:dyDescent="0.3">
      <c r="A18" s="31"/>
      <c r="B18" s="33"/>
      <c r="C18" s="23"/>
      <c r="D18" s="31"/>
      <c r="E18" s="28">
        <f t="shared" si="0"/>
        <v>0</v>
      </c>
      <c r="F18" s="60">
        <f>+'Basisgegevens Begroting'!$F$9</f>
        <v>0</v>
      </c>
      <c r="G18" s="28">
        <f>+EigenPersoneel[[#This Row],[Kolom6]]*EigenPersoneel[[#This Row],[Kolom8]]</f>
        <v>0</v>
      </c>
    </row>
    <row r="19" spans="1:7" x14ac:dyDescent="0.3">
      <c r="A19" s="31"/>
      <c r="B19" s="33"/>
      <c r="C19" s="23"/>
      <c r="D19" s="31"/>
      <c r="E19" s="28">
        <f t="shared" si="0"/>
        <v>0</v>
      </c>
      <c r="F19" s="60">
        <f>+'Basisgegevens Begroting'!$F$9</f>
        <v>0</v>
      </c>
      <c r="G19" s="28">
        <f>+EigenPersoneel[[#This Row],[Kolom6]]*EigenPersoneel[[#This Row],[Kolom8]]</f>
        <v>0</v>
      </c>
    </row>
    <row r="20" spans="1:7" x14ac:dyDescent="0.3">
      <c r="A20" s="31"/>
      <c r="B20" s="33"/>
      <c r="C20" s="23"/>
      <c r="D20" s="31"/>
      <c r="E20" s="28">
        <f t="shared" si="0"/>
        <v>0</v>
      </c>
      <c r="F20" s="60">
        <f>+'Basisgegevens Begroting'!$F$9</f>
        <v>0</v>
      </c>
      <c r="G20" s="28">
        <f>+EigenPersoneel[[#This Row],[Kolom6]]*EigenPersoneel[[#This Row],[Kolom8]]</f>
        <v>0</v>
      </c>
    </row>
    <row r="21" spans="1:7" ht="15" thickBot="1" x14ac:dyDescent="0.35">
      <c r="A21" s="31"/>
      <c r="B21" s="33"/>
      <c r="C21" s="23"/>
      <c r="D21" s="31"/>
      <c r="E21" s="28">
        <f t="shared" si="0"/>
        <v>0</v>
      </c>
      <c r="F21" s="60">
        <f>+'Basisgegevens Begroting'!$F$9</f>
        <v>0</v>
      </c>
      <c r="G21" s="28">
        <f>+EigenPersoneel[[#This Row],[Kolom6]]*EigenPersoneel[[#This Row],[Kolom8]]</f>
        <v>0</v>
      </c>
    </row>
    <row r="22" spans="1:7" ht="15" thickBot="1" x14ac:dyDescent="0.35">
      <c r="A22" s="5"/>
      <c r="B22" s="5"/>
      <c r="C22" s="30"/>
      <c r="D22" s="29" t="s">
        <v>65</v>
      </c>
      <c r="E22" s="20">
        <f>SUM(E7:E21)</f>
        <v>0</v>
      </c>
      <c r="F22" s="29" t="s">
        <v>65</v>
      </c>
      <c r="G22" s="20">
        <f>SUM(G7:G21)</f>
        <v>0</v>
      </c>
    </row>
    <row r="23" spans="1:7" ht="15" thickBot="1" x14ac:dyDescent="0.35"/>
    <row r="24" spans="1:7" x14ac:dyDescent="0.3">
      <c r="A24" s="41" t="s">
        <v>66</v>
      </c>
      <c r="B24" s="26"/>
      <c r="C24" s="26"/>
      <c r="D24" s="26"/>
      <c r="E24" s="26"/>
      <c r="F24" s="26"/>
      <c r="G24" s="26"/>
    </row>
    <row r="25" spans="1:7" x14ac:dyDescent="0.3">
      <c r="A25" s="40"/>
      <c r="B25" s="19"/>
      <c r="C25" s="19"/>
      <c r="D25" s="19"/>
      <c r="E25" s="6"/>
    </row>
    <row r="26" spans="1:7" x14ac:dyDescent="0.3">
      <c r="A26" s="39" t="s">
        <v>67</v>
      </c>
      <c r="B26" s="16" t="s">
        <v>68</v>
      </c>
      <c r="C26" s="16" t="s">
        <v>69</v>
      </c>
      <c r="D26" s="16" t="s">
        <v>70</v>
      </c>
      <c r="E26" s="16" t="s">
        <v>33</v>
      </c>
      <c r="F26" s="16" t="str">
        <f>+F6</f>
        <v>Subsidie %</v>
      </c>
      <c r="G26" s="59" t="str">
        <f>+G6</f>
        <v>Subsidie</v>
      </c>
    </row>
    <row r="27" spans="1:7" x14ac:dyDescent="0.3">
      <c r="A27" s="43"/>
      <c r="B27" s="32"/>
      <c r="C27" s="33"/>
      <c r="D27" s="126"/>
      <c r="E27" s="23"/>
      <c r="F27" s="73">
        <f>+'Basisgegevens Begroting'!$F$9</f>
        <v>0</v>
      </c>
      <c r="G27" s="58">
        <f>+F27*E27</f>
        <v>0</v>
      </c>
    </row>
    <row r="28" spans="1:7" x14ac:dyDescent="0.3">
      <c r="A28" s="43"/>
      <c r="B28" s="32"/>
      <c r="C28" s="33"/>
      <c r="D28" s="126"/>
      <c r="E28" s="23">
        <v>0</v>
      </c>
      <c r="F28" s="73">
        <f>+'Basisgegevens Begroting'!$F$9</f>
        <v>0</v>
      </c>
      <c r="G28" s="58">
        <f t="shared" ref="G28:G42" si="1">+F28*E28</f>
        <v>0</v>
      </c>
    </row>
    <row r="29" spans="1:7" x14ac:dyDescent="0.3">
      <c r="A29" s="43"/>
      <c r="B29" s="32"/>
      <c r="C29" s="33"/>
      <c r="D29" s="126"/>
      <c r="E29" s="23">
        <v>0</v>
      </c>
      <c r="F29" s="73">
        <f>+'Basisgegevens Begroting'!$F$9</f>
        <v>0</v>
      </c>
      <c r="G29" s="58">
        <f t="shared" si="1"/>
        <v>0</v>
      </c>
    </row>
    <row r="30" spans="1:7" x14ac:dyDescent="0.3">
      <c r="A30" s="43"/>
      <c r="B30" s="32"/>
      <c r="C30" s="33"/>
      <c r="D30" s="126"/>
      <c r="E30" s="23">
        <v>0</v>
      </c>
      <c r="F30" s="73">
        <f>+'Basisgegevens Begroting'!$F$9</f>
        <v>0</v>
      </c>
      <c r="G30" s="58">
        <f t="shared" si="1"/>
        <v>0</v>
      </c>
    </row>
    <row r="31" spans="1:7" x14ac:dyDescent="0.3">
      <c r="A31" s="43"/>
      <c r="B31" s="32"/>
      <c r="C31" s="32"/>
      <c r="D31" s="127"/>
      <c r="E31" s="23">
        <v>0</v>
      </c>
      <c r="F31" s="73">
        <f>+'Basisgegevens Begroting'!$F$9</f>
        <v>0</v>
      </c>
      <c r="G31" s="58">
        <f t="shared" si="1"/>
        <v>0</v>
      </c>
    </row>
    <row r="32" spans="1:7" x14ac:dyDescent="0.3">
      <c r="A32" s="43"/>
      <c r="B32" s="32"/>
      <c r="C32" s="32"/>
      <c r="D32" s="127"/>
      <c r="E32" s="23">
        <v>0</v>
      </c>
      <c r="F32" s="73">
        <f>+'Basisgegevens Begroting'!$F$9</f>
        <v>0</v>
      </c>
      <c r="G32" s="58">
        <f t="shared" si="1"/>
        <v>0</v>
      </c>
    </row>
    <row r="33" spans="1:7" x14ac:dyDescent="0.3">
      <c r="A33" s="43"/>
      <c r="B33" s="32"/>
      <c r="C33" s="32"/>
      <c r="D33" s="127"/>
      <c r="E33" s="23">
        <v>0</v>
      </c>
      <c r="F33" s="73">
        <f>+'Basisgegevens Begroting'!$F$9</f>
        <v>0</v>
      </c>
      <c r="G33" s="58">
        <f t="shared" si="1"/>
        <v>0</v>
      </c>
    </row>
    <row r="34" spans="1:7" x14ac:dyDescent="0.3">
      <c r="A34" s="43"/>
      <c r="B34" s="32"/>
      <c r="C34" s="32"/>
      <c r="D34" s="127"/>
      <c r="E34" s="23">
        <v>0</v>
      </c>
      <c r="F34" s="73">
        <f>+'Basisgegevens Begroting'!$F$9</f>
        <v>0</v>
      </c>
      <c r="G34" s="58">
        <f t="shared" si="1"/>
        <v>0</v>
      </c>
    </row>
    <row r="35" spans="1:7" x14ac:dyDescent="0.3">
      <c r="A35" s="43"/>
      <c r="B35" s="32"/>
      <c r="C35" s="32"/>
      <c r="D35" s="127"/>
      <c r="E35" s="23">
        <v>0</v>
      </c>
      <c r="F35" s="73">
        <f>+'Basisgegevens Begroting'!$F$9</f>
        <v>0</v>
      </c>
      <c r="G35" s="58">
        <f t="shared" si="1"/>
        <v>0</v>
      </c>
    </row>
    <row r="36" spans="1:7" x14ac:dyDescent="0.3">
      <c r="A36" s="43"/>
      <c r="B36" s="32"/>
      <c r="C36" s="32"/>
      <c r="D36" s="127"/>
      <c r="E36" s="23">
        <v>0</v>
      </c>
      <c r="F36" s="73">
        <f>+'Basisgegevens Begroting'!$F$9</f>
        <v>0</v>
      </c>
      <c r="G36" s="58">
        <f t="shared" si="1"/>
        <v>0</v>
      </c>
    </row>
    <row r="37" spans="1:7" x14ac:dyDescent="0.3">
      <c r="A37" s="43"/>
      <c r="B37" s="32"/>
      <c r="C37" s="32"/>
      <c r="D37" s="127"/>
      <c r="E37" s="23">
        <v>0</v>
      </c>
      <c r="F37" s="73">
        <f>+'Basisgegevens Begroting'!$F$9</f>
        <v>0</v>
      </c>
      <c r="G37" s="58">
        <f t="shared" si="1"/>
        <v>0</v>
      </c>
    </row>
    <row r="38" spans="1:7" x14ac:dyDescent="0.3">
      <c r="A38" s="43"/>
      <c r="B38" s="32"/>
      <c r="C38" s="32"/>
      <c r="D38" s="127"/>
      <c r="E38" s="23">
        <v>0</v>
      </c>
      <c r="F38" s="73">
        <f>+'Basisgegevens Begroting'!$F$9</f>
        <v>0</v>
      </c>
      <c r="G38" s="58">
        <f t="shared" si="1"/>
        <v>0</v>
      </c>
    </row>
    <row r="39" spans="1:7" x14ac:dyDescent="0.3">
      <c r="A39" s="43"/>
      <c r="B39" s="32"/>
      <c r="C39" s="32"/>
      <c r="D39" s="127"/>
      <c r="E39" s="23">
        <v>0</v>
      </c>
      <c r="F39" s="73">
        <f>+'Basisgegevens Begroting'!$F$9</f>
        <v>0</v>
      </c>
      <c r="G39" s="58">
        <f t="shared" si="1"/>
        <v>0</v>
      </c>
    </row>
    <row r="40" spans="1:7" x14ac:dyDescent="0.3">
      <c r="A40" s="43"/>
      <c r="B40" s="32"/>
      <c r="C40" s="32"/>
      <c r="D40" s="127"/>
      <c r="E40" s="23">
        <v>0</v>
      </c>
      <c r="F40" s="73">
        <f>+'Basisgegevens Begroting'!$F$9</f>
        <v>0</v>
      </c>
      <c r="G40" s="58">
        <f t="shared" si="1"/>
        <v>0</v>
      </c>
    </row>
    <row r="41" spans="1:7" x14ac:dyDescent="0.3">
      <c r="A41" s="43"/>
      <c r="B41" s="32"/>
      <c r="C41" s="32"/>
      <c r="D41" s="127"/>
      <c r="E41" s="23">
        <v>0</v>
      </c>
      <c r="F41" s="73">
        <f>+'Basisgegevens Begroting'!$F$9</f>
        <v>0</v>
      </c>
      <c r="G41" s="58">
        <f t="shared" si="1"/>
        <v>0</v>
      </c>
    </row>
    <row r="42" spans="1:7" x14ac:dyDescent="0.3">
      <c r="A42" s="43"/>
      <c r="B42" s="32"/>
      <c r="C42" s="32"/>
      <c r="D42" s="127"/>
      <c r="E42" s="23">
        <v>0</v>
      </c>
      <c r="F42" s="73">
        <f>+'Basisgegevens Begroting'!$F$9</f>
        <v>0</v>
      </c>
      <c r="G42" s="58">
        <f t="shared" si="1"/>
        <v>0</v>
      </c>
    </row>
    <row r="43" spans="1:7" ht="15" thickBot="1" x14ac:dyDescent="0.35">
      <c r="A43" s="40"/>
      <c r="B43" s="19"/>
      <c r="C43" s="19"/>
      <c r="D43" s="19"/>
      <c r="E43" s="27"/>
    </row>
    <row r="44" spans="1:7" ht="15" thickBot="1" x14ac:dyDescent="0.35">
      <c r="A44" s="42"/>
      <c r="B44" s="12"/>
      <c r="C44" s="12"/>
      <c r="D44" s="46" t="s">
        <v>65</v>
      </c>
      <c r="E44" s="20">
        <f>SUM(E27:E43)</f>
        <v>0</v>
      </c>
      <c r="F44" s="74" t="s">
        <v>65</v>
      </c>
      <c r="G44" s="20">
        <f t="shared" ref="G44" si="2">SUM(G27:G43)</f>
        <v>0</v>
      </c>
    </row>
    <row r="46" spans="1:7" x14ac:dyDescent="0.3">
      <c r="D46" s="128" t="s">
        <v>45</v>
      </c>
      <c r="E46" s="76"/>
      <c r="F46" s="73">
        <f>+'Basisgegevens Begroting'!$F$9</f>
        <v>0</v>
      </c>
      <c r="G46" s="163">
        <f>+G44+G22</f>
        <v>0</v>
      </c>
    </row>
  </sheetData>
  <phoneticPr fontId="10" type="noConversion"/>
  <conditionalFormatting sqref="F22 D22">
    <cfRule type="cellIs" dxfId="51" priority="4" stopIfTrue="1" operator="equal">
      <formula>"Opslag algemene kosten (50%)"</formula>
    </cfRule>
  </conditionalFormatting>
  <conditionalFormatting sqref="D44">
    <cfRule type="cellIs" dxfId="50" priority="3" stopIfTrue="1" operator="equal">
      <formula>"Opslag algemene kosten (50%)"</formula>
    </cfRule>
  </conditionalFormatting>
  <conditionalFormatting sqref="F44">
    <cfRule type="cellIs" dxfId="49" priority="2" stopIfTrue="1" operator="equal">
      <formula>"Opslag algemene kosten (50%)"</formula>
    </cfRule>
  </conditionalFormatting>
  <conditionalFormatting sqref="C7:C21">
    <cfRule type="cellIs" dxfId="48" priority="1" operator="greaterThan">
      <formula>80</formula>
    </cfRule>
  </conditionalFormatting>
  <pageMargins left="0.7" right="0.7" top="0.75" bottom="0.75" header="0.3" footer="0.3"/>
  <pageSetup paperSize="9" scale="73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EAFF-E5D3-40A3-9976-563A6DF508FA}">
  <sheetPr codeName="Blad4"/>
  <dimension ref="A1:G46"/>
  <sheetViews>
    <sheetView zoomScaleNormal="100" workbookViewId="0"/>
  </sheetViews>
  <sheetFormatPr defaultRowHeight="14.4" x14ac:dyDescent="0.3"/>
  <cols>
    <col min="1" max="1" width="18.109375" customWidth="1"/>
    <col min="2" max="3" width="19" customWidth="1"/>
    <col min="4" max="4" width="18" customWidth="1"/>
    <col min="5" max="5" width="17.88671875" customWidth="1"/>
    <col min="6" max="6" width="9.6640625" bestFit="1" customWidth="1"/>
    <col min="7" max="7" width="15.44140625" customWidth="1"/>
    <col min="8" max="8" width="26.44140625" customWidth="1"/>
  </cols>
  <sheetData>
    <row r="1" spans="1:7" ht="31.2" x14ac:dyDescent="0.6">
      <c r="A1" s="75">
        <f>+'Basisgegevens Begroting'!C10</f>
        <v>0</v>
      </c>
    </row>
    <row r="3" spans="1:7" ht="15" thickBot="1" x14ac:dyDescent="0.35"/>
    <row r="4" spans="1:7" s="50" customFormat="1" ht="15" thickBot="1" x14ac:dyDescent="0.35">
      <c r="A4" s="105" t="s">
        <v>50</v>
      </c>
      <c r="B4" s="106" t="s">
        <v>51</v>
      </c>
      <c r="C4" s="106" t="s">
        <v>52</v>
      </c>
      <c r="D4" s="107" t="s">
        <v>53</v>
      </c>
      <c r="E4" s="107" t="s">
        <v>54</v>
      </c>
      <c r="F4" s="107" t="s">
        <v>55</v>
      </c>
      <c r="G4" s="107" t="s">
        <v>56</v>
      </c>
    </row>
    <row r="5" spans="1:7" x14ac:dyDescent="0.3">
      <c r="A5" s="44" t="s">
        <v>57</v>
      </c>
      <c r="B5" s="37"/>
      <c r="C5" s="37"/>
      <c r="D5" s="38"/>
      <c r="E5" s="38"/>
      <c r="F5" s="38">
        <f>+Totaal!K9</f>
        <v>0</v>
      </c>
      <c r="G5" s="38"/>
    </row>
    <row r="6" spans="1:7" x14ac:dyDescent="0.3">
      <c r="A6" s="17" t="s">
        <v>58</v>
      </c>
      <c r="B6" s="17" t="s">
        <v>59</v>
      </c>
      <c r="C6" s="16" t="s">
        <v>60</v>
      </c>
      <c r="D6" s="17" t="s">
        <v>61</v>
      </c>
      <c r="E6" s="16" t="s">
        <v>62</v>
      </c>
      <c r="F6" s="16" t="s">
        <v>63</v>
      </c>
      <c r="G6" s="16" t="s">
        <v>64</v>
      </c>
    </row>
    <row r="7" spans="1:7" x14ac:dyDescent="0.3">
      <c r="A7" s="31"/>
      <c r="B7" s="33"/>
      <c r="C7" s="23"/>
      <c r="D7" s="31"/>
      <c r="E7" s="28"/>
      <c r="F7" s="60">
        <f>+'Basisgegevens Begroting'!$F$10</f>
        <v>0</v>
      </c>
      <c r="G7" s="28">
        <f>+EigenPersoneel5[[#This Row],[Kolom6]]*EigenPersoneel5[[#This Row],[Kolom8]]</f>
        <v>0</v>
      </c>
    </row>
    <row r="8" spans="1:7" x14ac:dyDescent="0.3">
      <c r="A8" s="31"/>
      <c r="B8" s="33"/>
      <c r="C8" s="23"/>
      <c r="D8" s="31"/>
      <c r="E8" s="28">
        <f t="shared" ref="E8:E21" si="0">$C8*D8*$A8</f>
        <v>0</v>
      </c>
      <c r="F8" s="60">
        <f>+'Basisgegevens Begroting'!$F$10</f>
        <v>0</v>
      </c>
      <c r="G8" s="28">
        <f>+EigenPersoneel5[[#This Row],[Kolom6]]*EigenPersoneel5[[#This Row],[Kolom8]]</f>
        <v>0</v>
      </c>
    </row>
    <row r="9" spans="1:7" x14ac:dyDescent="0.3">
      <c r="A9" s="31"/>
      <c r="B9" s="33"/>
      <c r="C9" s="23"/>
      <c r="D9" s="31"/>
      <c r="E9" s="28">
        <f t="shared" si="0"/>
        <v>0</v>
      </c>
      <c r="F9" s="60">
        <f>+'Basisgegevens Begroting'!$F$10</f>
        <v>0</v>
      </c>
      <c r="G9" s="28">
        <f>+EigenPersoneel5[[#This Row],[Kolom6]]*EigenPersoneel5[[#This Row],[Kolom8]]</f>
        <v>0</v>
      </c>
    </row>
    <row r="10" spans="1:7" x14ac:dyDescent="0.3">
      <c r="A10" s="31"/>
      <c r="B10" s="33"/>
      <c r="C10" s="23"/>
      <c r="D10" s="31"/>
      <c r="E10" s="28">
        <f t="shared" si="0"/>
        <v>0</v>
      </c>
      <c r="F10" s="60">
        <f>+'Basisgegevens Begroting'!$F$10</f>
        <v>0</v>
      </c>
      <c r="G10" s="28">
        <f>+EigenPersoneel5[[#This Row],[Kolom6]]*EigenPersoneel5[[#This Row],[Kolom8]]</f>
        <v>0</v>
      </c>
    </row>
    <row r="11" spans="1:7" x14ac:dyDescent="0.3">
      <c r="A11" s="31"/>
      <c r="B11" s="33"/>
      <c r="C11" s="23"/>
      <c r="D11" s="31"/>
      <c r="E11" s="28">
        <f t="shared" si="0"/>
        <v>0</v>
      </c>
      <c r="F11" s="60">
        <f>+'Basisgegevens Begroting'!$F$10</f>
        <v>0</v>
      </c>
      <c r="G11" s="28">
        <f>+EigenPersoneel5[[#This Row],[Kolom6]]*EigenPersoneel5[[#This Row],[Kolom8]]</f>
        <v>0</v>
      </c>
    </row>
    <row r="12" spans="1:7" x14ac:dyDescent="0.3">
      <c r="A12" s="31"/>
      <c r="B12" s="33"/>
      <c r="C12" s="23"/>
      <c r="D12" s="31"/>
      <c r="E12" s="28">
        <f t="shared" si="0"/>
        <v>0</v>
      </c>
      <c r="F12" s="60">
        <f>+'Basisgegevens Begroting'!$F$10</f>
        <v>0</v>
      </c>
      <c r="G12" s="28">
        <f>+EigenPersoneel5[[#This Row],[Kolom6]]*EigenPersoneel5[[#This Row],[Kolom8]]</f>
        <v>0</v>
      </c>
    </row>
    <row r="13" spans="1:7" x14ac:dyDescent="0.3">
      <c r="A13" s="31"/>
      <c r="B13" s="33"/>
      <c r="C13" s="23"/>
      <c r="D13" s="31"/>
      <c r="E13" s="28">
        <f t="shared" si="0"/>
        <v>0</v>
      </c>
      <c r="F13" s="60">
        <f>+'Basisgegevens Begroting'!$F$10</f>
        <v>0</v>
      </c>
      <c r="G13" s="28">
        <f>+EigenPersoneel5[[#This Row],[Kolom6]]*EigenPersoneel5[[#This Row],[Kolom8]]</f>
        <v>0</v>
      </c>
    </row>
    <row r="14" spans="1:7" x14ac:dyDescent="0.3">
      <c r="A14" s="31"/>
      <c r="B14" s="33"/>
      <c r="C14" s="23"/>
      <c r="D14" s="31"/>
      <c r="E14" s="28">
        <f t="shared" si="0"/>
        <v>0</v>
      </c>
      <c r="F14" s="60">
        <f>+'Basisgegevens Begroting'!$F$10</f>
        <v>0</v>
      </c>
      <c r="G14" s="28">
        <f>+EigenPersoneel5[[#This Row],[Kolom6]]*EigenPersoneel5[[#This Row],[Kolom8]]</f>
        <v>0</v>
      </c>
    </row>
    <row r="15" spans="1:7" x14ac:dyDescent="0.3">
      <c r="A15" s="31"/>
      <c r="B15" s="33"/>
      <c r="C15" s="23"/>
      <c r="D15" s="31"/>
      <c r="E15" s="28">
        <f t="shared" si="0"/>
        <v>0</v>
      </c>
      <c r="F15" s="60">
        <f>+'Basisgegevens Begroting'!$F$10</f>
        <v>0</v>
      </c>
      <c r="G15" s="28">
        <f>+EigenPersoneel5[[#This Row],[Kolom6]]*EigenPersoneel5[[#This Row],[Kolom8]]</f>
        <v>0</v>
      </c>
    </row>
    <row r="16" spans="1:7" x14ac:dyDescent="0.3">
      <c r="A16" s="31"/>
      <c r="B16" s="33"/>
      <c r="C16" s="23"/>
      <c r="D16" s="31"/>
      <c r="E16" s="28">
        <f t="shared" si="0"/>
        <v>0</v>
      </c>
      <c r="F16" s="60">
        <f>+'Basisgegevens Begroting'!$F$10</f>
        <v>0</v>
      </c>
      <c r="G16" s="28">
        <f>+EigenPersoneel5[[#This Row],[Kolom6]]*EigenPersoneel5[[#This Row],[Kolom8]]</f>
        <v>0</v>
      </c>
    </row>
    <row r="17" spans="1:7" x14ac:dyDescent="0.3">
      <c r="A17" s="31"/>
      <c r="B17" s="33"/>
      <c r="C17" s="23"/>
      <c r="D17" s="31"/>
      <c r="E17" s="28">
        <f t="shared" si="0"/>
        <v>0</v>
      </c>
      <c r="F17" s="60">
        <f>+'Basisgegevens Begroting'!$F$10</f>
        <v>0</v>
      </c>
      <c r="G17" s="28">
        <f>+EigenPersoneel5[[#This Row],[Kolom6]]*EigenPersoneel5[[#This Row],[Kolom8]]</f>
        <v>0</v>
      </c>
    </row>
    <row r="18" spans="1:7" x14ac:dyDescent="0.3">
      <c r="A18" s="31"/>
      <c r="B18" s="33"/>
      <c r="C18" s="23"/>
      <c r="D18" s="31"/>
      <c r="E18" s="28">
        <f t="shared" si="0"/>
        <v>0</v>
      </c>
      <c r="F18" s="60">
        <f>+'Basisgegevens Begroting'!$F$10</f>
        <v>0</v>
      </c>
      <c r="G18" s="28">
        <f>+EigenPersoneel5[[#This Row],[Kolom6]]*EigenPersoneel5[[#This Row],[Kolom8]]</f>
        <v>0</v>
      </c>
    </row>
    <row r="19" spans="1:7" x14ac:dyDescent="0.3">
      <c r="A19" s="31"/>
      <c r="B19" s="33"/>
      <c r="C19" s="23"/>
      <c r="D19" s="31"/>
      <c r="E19" s="28">
        <f t="shared" si="0"/>
        <v>0</v>
      </c>
      <c r="F19" s="60">
        <f>+'Basisgegevens Begroting'!$F$10</f>
        <v>0</v>
      </c>
      <c r="G19" s="28">
        <f>+EigenPersoneel5[[#This Row],[Kolom6]]*EigenPersoneel5[[#This Row],[Kolom8]]</f>
        <v>0</v>
      </c>
    </row>
    <row r="20" spans="1:7" x14ac:dyDescent="0.3">
      <c r="A20" s="31"/>
      <c r="B20" s="33"/>
      <c r="C20" s="23"/>
      <c r="D20" s="31"/>
      <c r="E20" s="28">
        <f t="shared" si="0"/>
        <v>0</v>
      </c>
      <c r="F20" s="60">
        <f>+'Basisgegevens Begroting'!$F$10</f>
        <v>0</v>
      </c>
      <c r="G20" s="28">
        <f>+EigenPersoneel5[[#This Row],[Kolom6]]*EigenPersoneel5[[#This Row],[Kolom8]]</f>
        <v>0</v>
      </c>
    </row>
    <row r="21" spans="1:7" ht="15" thickBot="1" x14ac:dyDescent="0.35">
      <c r="A21" s="31"/>
      <c r="B21" s="33"/>
      <c r="C21" s="23"/>
      <c r="D21" s="31"/>
      <c r="E21" s="28">
        <f t="shared" si="0"/>
        <v>0</v>
      </c>
      <c r="F21" s="60">
        <f>+'Basisgegevens Begroting'!$F$10</f>
        <v>0</v>
      </c>
      <c r="G21" s="28">
        <f>+EigenPersoneel5[[#This Row],[Kolom6]]*EigenPersoneel5[[#This Row],[Kolom8]]</f>
        <v>0</v>
      </c>
    </row>
    <row r="22" spans="1:7" ht="15" thickBot="1" x14ac:dyDescent="0.35">
      <c r="A22" s="5"/>
      <c r="B22" s="5"/>
      <c r="C22" s="30"/>
      <c r="D22" s="29" t="s">
        <v>65</v>
      </c>
      <c r="E22" s="20">
        <f>SUM(E7:E21)</f>
        <v>0</v>
      </c>
      <c r="F22" s="29" t="s">
        <v>65</v>
      </c>
      <c r="G22" s="20">
        <f>SUM(G7:G21)</f>
        <v>0</v>
      </c>
    </row>
    <row r="23" spans="1:7" ht="15" thickBot="1" x14ac:dyDescent="0.35"/>
    <row r="24" spans="1:7" x14ac:dyDescent="0.3">
      <c r="A24" s="41" t="s">
        <v>66</v>
      </c>
      <c r="B24" s="26"/>
      <c r="C24" s="26"/>
      <c r="D24" s="26"/>
      <c r="E24" s="26"/>
      <c r="F24" s="26"/>
      <c r="G24" s="26"/>
    </row>
    <row r="25" spans="1:7" x14ac:dyDescent="0.3">
      <c r="A25" s="40"/>
      <c r="B25" s="19"/>
      <c r="C25" s="19"/>
      <c r="D25" s="19"/>
      <c r="E25" s="6"/>
    </row>
    <row r="26" spans="1:7" x14ac:dyDescent="0.3">
      <c r="A26" s="39" t="s">
        <v>67</v>
      </c>
      <c r="B26" s="16" t="s">
        <v>68</v>
      </c>
      <c r="C26" s="16" t="s">
        <v>69</v>
      </c>
      <c r="D26" s="16" t="s">
        <v>70</v>
      </c>
      <c r="E26" s="16" t="s">
        <v>33</v>
      </c>
      <c r="F26" s="16" t="str">
        <f>+F6</f>
        <v>Subsidie %</v>
      </c>
      <c r="G26" s="59" t="str">
        <f>+G6</f>
        <v>Subsidie</v>
      </c>
    </row>
    <row r="27" spans="1:7" x14ac:dyDescent="0.3">
      <c r="A27" s="43"/>
      <c r="B27" s="32"/>
      <c r="C27" s="33"/>
      <c r="D27" s="126"/>
      <c r="E27" s="23">
        <v>0</v>
      </c>
      <c r="F27" s="73">
        <f>+'Basisgegevens Begroting'!$F$10</f>
        <v>0</v>
      </c>
      <c r="G27" s="58">
        <f>+F27*E27</f>
        <v>0</v>
      </c>
    </row>
    <row r="28" spans="1:7" x14ac:dyDescent="0.3">
      <c r="A28" s="43"/>
      <c r="B28" s="32"/>
      <c r="C28" s="33"/>
      <c r="D28" s="126"/>
      <c r="E28" s="23">
        <v>0</v>
      </c>
      <c r="F28" s="73">
        <f>+'Basisgegevens Begroting'!$F$10</f>
        <v>0</v>
      </c>
      <c r="G28" s="58">
        <f t="shared" ref="G28:G42" si="1">+F28*E28</f>
        <v>0</v>
      </c>
    </row>
    <row r="29" spans="1:7" x14ac:dyDescent="0.3">
      <c r="A29" s="43"/>
      <c r="B29" s="32"/>
      <c r="C29" s="32"/>
      <c r="D29" s="52"/>
      <c r="E29" s="23">
        <v>0</v>
      </c>
      <c r="F29" s="73">
        <f>+'Basisgegevens Begroting'!$F$10</f>
        <v>0</v>
      </c>
      <c r="G29" s="58">
        <f t="shared" si="1"/>
        <v>0</v>
      </c>
    </row>
    <row r="30" spans="1:7" x14ac:dyDescent="0.3">
      <c r="A30" s="43"/>
      <c r="B30" s="32"/>
      <c r="C30" s="32"/>
      <c r="D30" s="52"/>
      <c r="E30" s="23">
        <v>0</v>
      </c>
      <c r="F30" s="73">
        <f>+'Basisgegevens Begroting'!$F$10</f>
        <v>0</v>
      </c>
      <c r="G30" s="58">
        <f t="shared" si="1"/>
        <v>0</v>
      </c>
    </row>
    <row r="31" spans="1:7" x14ac:dyDescent="0.3">
      <c r="A31" s="43"/>
      <c r="B31" s="32"/>
      <c r="C31" s="32"/>
      <c r="D31" s="52"/>
      <c r="E31" s="23">
        <v>0</v>
      </c>
      <c r="F31" s="73">
        <f>+'Basisgegevens Begroting'!$F$10</f>
        <v>0</v>
      </c>
      <c r="G31" s="58">
        <f t="shared" si="1"/>
        <v>0</v>
      </c>
    </row>
    <row r="32" spans="1:7" x14ac:dyDescent="0.3">
      <c r="A32" s="43"/>
      <c r="B32" s="32"/>
      <c r="C32" s="32"/>
      <c r="D32" s="52"/>
      <c r="E32" s="23">
        <v>0</v>
      </c>
      <c r="F32" s="73">
        <f>+'Basisgegevens Begroting'!$F$10</f>
        <v>0</v>
      </c>
      <c r="G32" s="58">
        <f t="shared" si="1"/>
        <v>0</v>
      </c>
    </row>
    <row r="33" spans="1:7" x14ac:dyDescent="0.3">
      <c r="A33" s="43"/>
      <c r="B33" s="32"/>
      <c r="C33" s="32"/>
      <c r="D33" s="52"/>
      <c r="E33" s="23">
        <v>0</v>
      </c>
      <c r="F33" s="73">
        <f>+'Basisgegevens Begroting'!$F$10</f>
        <v>0</v>
      </c>
      <c r="G33" s="58">
        <f t="shared" si="1"/>
        <v>0</v>
      </c>
    </row>
    <row r="34" spans="1:7" x14ac:dyDescent="0.3">
      <c r="A34" s="43"/>
      <c r="B34" s="32"/>
      <c r="C34" s="32"/>
      <c r="D34" s="52"/>
      <c r="E34" s="23">
        <v>0</v>
      </c>
      <c r="F34" s="73">
        <f>+'Basisgegevens Begroting'!$F$10</f>
        <v>0</v>
      </c>
      <c r="G34" s="58">
        <f t="shared" si="1"/>
        <v>0</v>
      </c>
    </row>
    <row r="35" spans="1:7" x14ac:dyDescent="0.3">
      <c r="A35" s="43"/>
      <c r="B35" s="32"/>
      <c r="C35" s="32"/>
      <c r="D35" s="52"/>
      <c r="E35" s="23">
        <v>0</v>
      </c>
      <c r="F35" s="73">
        <f>+'Basisgegevens Begroting'!$F$10</f>
        <v>0</v>
      </c>
      <c r="G35" s="58">
        <f t="shared" si="1"/>
        <v>0</v>
      </c>
    </row>
    <row r="36" spans="1:7" x14ac:dyDescent="0.3">
      <c r="A36" s="43"/>
      <c r="B36" s="32"/>
      <c r="C36" s="32"/>
      <c r="D36" s="52"/>
      <c r="E36" s="23">
        <v>0</v>
      </c>
      <c r="F36" s="73">
        <f>+'Basisgegevens Begroting'!$F$10</f>
        <v>0</v>
      </c>
      <c r="G36" s="58">
        <f t="shared" si="1"/>
        <v>0</v>
      </c>
    </row>
    <row r="37" spans="1:7" x14ac:dyDescent="0.3">
      <c r="A37" s="43"/>
      <c r="B37" s="32"/>
      <c r="C37" s="32"/>
      <c r="D37" s="52"/>
      <c r="E37" s="23">
        <v>0</v>
      </c>
      <c r="F37" s="73">
        <f>+'Basisgegevens Begroting'!$F$10</f>
        <v>0</v>
      </c>
      <c r="G37" s="58">
        <f t="shared" si="1"/>
        <v>0</v>
      </c>
    </row>
    <row r="38" spans="1:7" x14ac:dyDescent="0.3">
      <c r="A38" s="43"/>
      <c r="B38" s="32"/>
      <c r="C38" s="32"/>
      <c r="D38" s="52"/>
      <c r="E38" s="23">
        <v>0</v>
      </c>
      <c r="F38" s="73">
        <f>+'Basisgegevens Begroting'!$F$10</f>
        <v>0</v>
      </c>
      <c r="G38" s="58">
        <f t="shared" si="1"/>
        <v>0</v>
      </c>
    </row>
    <row r="39" spans="1:7" x14ac:dyDescent="0.3">
      <c r="A39" s="43"/>
      <c r="B39" s="32"/>
      <c r="C39" s="32"/>
      <c r="D39" s="52"/>
      <c r="E39" s="23">
        <v>0</v>
      </c>
      <c r="F39" s="73">
        <f>+'Basisgegevens Begroting'!$F$10</f>
        <v>0</v>
      </c>
      <c r="G39" s="58">
        <f t="shared" si="1"/>
        <v>0</v>
      </c>
    </row>
    <row r="40" spans="1:7" x14ac:dyDescent="0.3">
      <c r="A40" s="43"/>
      <c r="B40" s="32"/>
      <c r="C40" s="32"/>
      <c r="D40" s="52"/>
      <c r="E40" s="23">
        <v>0</v>
      </c>
      <c r="F40" s="73">
        <f>+'Basisgegevens Begroting'!$F$10</f>
        <v>0</v>
      </c>
      <c r="G40" s="58">
        <f t="shared" si="1"/>
        <v>0</v>
      </c>
    </row>
    <row r="41" spans="1:7" x14ac:dyDescent="0.3">
      <c r="A41" s="43"/>
      <c r="B41" s="32"/>
      <c r="C41" s="32"/>
      <c r="D41" s="52"/>
      <c r="E41" s="23">
        <v>0</v>
      </c>
      <c r="F41" s="73">
        <f>+'Basisgegevens Begroting'!$F$10</f>
        <v>0</v>
      </c>
      <c r="G41" s="58">
        <f t="shared" si="1"/>
        <v>0</v>
      </c>
    </row>
    <row r="42" spans="1:7" x14ac:dyDescent="0.3">
      <c r="A42" s="43"/>
      <c r="B42" s="32"/>
      <c r="C42" s="32"/>
      <c r="D42" s="52"/>
      <c r="E42" s="23">
        <v>0</v>
      </c>
      <c r="F42" s="73">
        <f>+'Basisgegevens Begroting'!$F$10</f>
        <v>0</v>
      </c>
      <c r="G42" s="58">
        <f t="shared" si="1"/>
        <v>0</v>
      </c>
    </row>
    <row r="43" spans="1:7" ht="15" thickBot="1" x14ac:dyDescent="0.35">
      <c r="A43" s="40"/>
      <c r="B43" s="19"/>
      <c r="C43" s="19"/>
      <c r="D43" s="19"/>
      <c r="E43" s="27"/>
    </row>
    <row r="44" spans="1:7" ht="15" thickBot="1" x14ac:dyDescent="0.35">
      <c r="A44" s="42"/>
      <c r="B44" s="12"/>
      <c r="C44" s="12"/>
      <c r="D44" s="46" t="s">
        <v>65</v>
      </c>
      <c r="E44" s="20">
        <f>SUM(E27:E43)</f>
        <v>0</v>
      </c>
      <c r="F44" s="74" t="s">
        <v>65</v>
      </c>
      <c r="G44" s="20">
        <f t="shared" ref="G44" si="2">SUM(G27:G43)</f>
        <v>0</v>
      </c>
    </row>
    <row r="46" spans="1:7" x14ac:dyDescent="0.3">
      <c r="D46" s="128" t="s">
        <v>45</v>
      </c>
      <c r="E46" s="76">
        <f>+E44+E22</f>
        <v>0</v>
      </c>
      <c r="F46" s="73">
        <f>+'Basisgegevens Begroting'!$F$10</f>
        <v>0</v>
      </c>
      <c r="G46" s="76">
        <f>+G44+G22</f>
        <v>0</v>
      </c>
    </row>
  </sheetData>
  <conditionalFormatting sqref="F22 D22">
    <cfRule type="cellIs" dxfId="38" priority="4" stopIfTrue="1" operator="equal">
      <formula>"Opslag algemene kosten (50%)"</formula>
    </cfRule>
  </conditionalFormatting>
  <conditionalFormatting sqref="D44">
    <cfRule type="cellIs" dxfId="37" priority="3" stopIfTrue="1" operator="equal">
      <formula>"Opslag algemene kosten (50%)"</formula>
    </cfRule>
  </conditionalFormatting>
  <conditionalFormatting sqref="F44">
    <cfRule type="cellIs" dxfId="36" priority="2" stopIfTrue="1" operator="equal">
      <formula>"Opslag algemene kosten (50%)"</formula>
    </cfRule>
  </conditionalFormatting>
  <conditionalFormatting sqref="C7:C21">
    <cfRule type="cellIs" dxfId="35" priority="1" operator="greaterThan">
      <formula>80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A0B5BA-1663-434F-92BB-E8FBE759DD09}">
          <x14:formula1>
            <xm:f>'Toelichting projectkosten'!$A:$A</xm:f>
          </x14:formula1>
          <xm:sqref>F43:F45</xm:sqref>
        </x14:dataValidation>
        <x14:dataValidation type="list" allowBlank="1" showInputMessage="1" showErrorMessage="1" xr:uid="{178B3F76-608E-421E-AB32-9518DE0F224B}">
          <x14:formula1>
            <xm:f>'Basisgegevens Begroting'!$C$9:$C$11</xm:f>
          </x14:formula1>
          <xm:sqref>F22:F23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B300-C110-4A0E-BA08-D9F1FCD02722}">
  <dimension ref="A1:G46"/>
  <sheetViews>
    <sheetView workbookViewId="0">
      <selection activeCell="D7" sqref="D7"/>
    </sheetView>
  </sheetViews>
  <sheetFormatPr defaultRowHeight="14.4" x14ac:dyDescent="0.3"/>
  <cols>
    <col min="1" max="1" width="18.109375" customWidth="1"/>
    <col min="2" max="3" width="19" customWidth="1"/>
    <col min="4" max="4" width="18" customWidth="1"/>
    <col min="5" max="5" width="17.88671875" customWidth="1"/>
    <col min="6" max="6" width="9.6640625" bestFit="1" customWidth="1"/>
    <col min="7" max="7" width="15.44140625" customWidth="1"/>
    <col min="8" max="8" width="26.44140625" customWidth="1"/>
  </cols>
  <sheetData>
    <row r="1" spans="1:7" ht="31.2" x14ac:dyDescent="0.6">
      <c r="A1" s="75">
        <f>+'Basisgegevens Begroting'!C11</f>
        <v>0</v>
      </c>
    </row>
    <row r="3" spans="1:7" ht="15" thickBot="1" x14ac:dyDescent="0.35"/>
    <row r="4" spans="1:7" s="50" customFormat="1" ht="15" thickBot="1" x14ac:dyDescent="0.35">
      <c r="A4" s="105" t="s">
        <v>50</v>
      </c>
      <c r="B4" s="106" t="s">
        <v>51</v>
      </c>
      <c r="C4" s="106" t="s">
        <v>52</v>
      </c>
      <c r="D4" s="107" t="s">
        <v>53</v>
      </c>
      <c r="E4" s="107" t="s">
        <v>54</v>
      </c>
      <c r="F4" s="107" t="s">
        <v>55</v>
      </c>
      <c r="G4" s="107" t="s">
        <v>56</v>
      </c>
    </row>
    <row r="5" spans="1:7" x14ac:dyDescent="0.3">
      <c r="A5" s="44" t="s">
        <v>57</v>
      </c>
      <c r="B5" s="37"/>
      <c r="C5" s="37"/>
      <c r="D5" s="38"/>
      <c r="E5" s="38"/>
      <c r="F5" s="38">
        <f>+Totaal!K9</f>
        <v>0</v>
      </c>
      <c r="G5" s="38"/>
    </row>
    <row r="6" spans="1:7" x14ac:dyDescent="0.3">
      <c r="A6" s="17" t="s">
        <v>58</v>
      </c>
      <c r="B6" s="17" t="s">
        <v>59</v>
      </c>
      <c r="C6" s="16" t="s">
        <v>60</v>
      </c>
      <c r="D6" s="17" t="s">
        <v>61</v>
      </c>
      <c r="E6" s="16" t="s">
        <v>62</v>
      </c>
      <c r="F6" s="16" t="s">
        <v>63</v>
      </c>
      <c r="G6" s="16" t="s">
        <v>64</v>
      </c>
    </row>
    <row r="7" spans="1:7" x14ac:dyDescent="0.3">
      <c r="A7" s="31"/>
      <c r="B7" s="33"/>
      <c r="C7" s="23"/>
      <c r="D7" s="31"/>
      <c r="E7" s="28"/>
      <c r="F7" s="60">
        <f>+'Basisgegevens Begroting'!$F$11</f>
        <v>0</v>
      </c>
      <c r="G7" s="28">
        <f>+EigenPersoneel54[[#This Row],[Kolom6]]*EigenPersoneel54[[#This Row],[Kolom8]]</f>
        <v>0</v>
      </c>
    </row>
    <row r="8" spans="1:7" x14ac:dyDescent="0.3">
      <c r="A8" s="31"/>
      <c r="B8" s="33"/>
      <c r="C8" s="23"/>
      <c r="D8" s="31"/>
      <c r="E8" s="28">
        <f t="shared" ref="E8:E21" si="0">$C8*D8*$A8</f>
        <v>0</v>
      </c>
      <c r="F8" s="60">
        <f>+'Basisgegevens Begroting'!$F$11</f>
        <v>0</v>
      </c>
      <c r="G8" s="28">
        <f>+EigenPersoneel54[[#This Row],[Kolom6]]*EigenPersoneel54[[#This Row],[Kolom8]]</f>
        <v>0</v>
      </c>
    </row>
    <row r="9" spans="1:7" x14ac:dyDescent="0.3">
      <c r="A9" s="31"/>
      <c r="B9" s="33"/>
      <c r="C9" s="23"/>
      <c r="D9" s="31"/>
      <c r="E9" s="28">
        <f t="shared" si="0"/>
        <v>0</v>
      </c>
      <c r="F9" s="60">
        <f>+'Basisgegevens Begroting'!$F$11</f>
        <v>0</v>
      </c>
      <c r="G9" s="28">
        <f>+EigenPersoneel54[[#This Row],[Kolom6]]*EigenPersoneel54[[#This Row],[Kolom8]]</f>
        <v>0</v>
      </c>
    </row>
    <row r="10" spans="1:7" x14ac:dyDescent="0.3">
      <c r="A10" s="31"/>
      <c r="B10" s="33"/>
      <c r="C10" s="23"/>
      <c r="D10" s="31"/>
      <c r="E10" s="28">
        <f t="shared" si="0"/>
        <v>0</v>
      </c>
      <c r="F10" s="60">
        <f>+'Basisgegevens Begroting'!$F$11</f>
        <v>0</v>
      </c>
      <c r="G10" s="28">
        <f>+EigenPersoneel54[[#This Row],[Kolom6]]*EigenPersoneel54[[#This Row],[Kolom8]]</f>
        <v>0</v>
      </c>
    </row>
    <row r="11" spans="1:7" x14ac:dyDescent="0.3">
      <c r="A11" s="31"/>
      <c r="B11" s="33"/>
      <c r="C11" s="23"/>
      <c r="D11" s="31"/>
      <c r="E11" s="28">
        <f t="shared" si="0"/>
        <v>0</v>
      </c>
      <c r="F11" s="60">
        <f>+'Basisgegevens Begroting'!$F$11</f>
        <v>0</v>
      </c>
      <c r="G11" s="28">
        <f>+EigenPersoneel54[[#This Row],[Kolom6]]*EigenPersoneel54[[#This Row],[Kolom8]]</f>
        <v>0</v>
      </c>
    </row>
    <row r="12" spans="1:7" x14ac:dyDescent="0.3">
      <c r="A12" s="31"/>
      <c r="B12" s="33"/>
      <c r="C12" s="23"/>
      <c r="D12" s="31"/>
      <c r="E12" s="28">
        <f t="shared" si="0"/>
        <v>0</v>
      </c>
      <c r="F12" s="60">
        <f>+'Basisgegevens Begroting'!$F$11</f>
        <v>0</v>
      </c>
      <c r="G12" s="28">
        <f>+EigenPersoneel54[[#This Row],[Kolom6]]*EigenPersoneel54[[#This Row],[Kolom8]]</f>
        <v>0</v>
      </c>
    </row>
    <row r="13" spans="1:7" x14ac:dyDescent="0.3">
      <c r="A13" s="31"/>
      <c r="B13" s="33"/>
      <c r="C13" s="23"/>
      <c r="D13" s="31"/>
      <c r="E13" s="28">
        <f t="shared" si="0"/>
        <v>0</v>
      </c>
      <c r="F13" s="60">
        <f>+'Basisgegevens Begroting'!$F$11</f>
        <v>0</v>
      </c>
      <c r="G13" s="28">
        <f>+EigenPersoneel54[[#This Row],[Kolom6]]*EigenPersoneel54[[#This Row],[Kolom8]]</f>
        <v>0</v>
      </c>
    </row>
    <row r="14" spans="1:7" x14ac:dyDescent="0.3">
      <c r="A14" s="31"/>
      <c r="B14" s="33"/>
      <c r="C14" s="23"/>
      <c r="D14" s="31"/>
      <c r="E14" s="28">
        <f t="shared" si="0"/>
        <v>0</v>
      </c>
      <c r="F14" s="60">
        <f>+'Basisgegevens Begroting'!$F$11</f>
        <v>0</v>
      </c>
      <c r="G14" s="28">
        <f>+EigenPersoneel54[[#This Row],[Kolom6]]*EigenPersoneel54[[#This Row],[Kolom8]]</f>
        <v>0</v>
      </c>
    </row>
    <row r="15" spans="1:7" x14ac:dyDescent="0.3">
      <c r="A15" s="31"/>
      <c r="B15" s="33"/>
      <c r="C15" s="23"/>
      <c r="D15" s="31"/>
      <c r="E15" s="28">
        <f t="shared" si="0"/>
        <v>0</v>
      </c>
      <c r="F15" s="60">
        <f>+'Basisgegevens Begroting'!$F$11</f>
        <v>0</v>
      </c>
      <c r="G15" s="28">
        <f>+EigenPersoneel54[[#This Row],[Kolom6]]*EigenPersoneel54[[#This Row],[Kolom8]]</f>
        <v>0</v>
      </c>
    </row>
    <row r="16" spans="1:7" x14ac:dyDescent="0.3">
      <c r="A16" s="31"/>
      <c r="B16" s="33"/>
      <c r="C16" s="23"/>
      <c r="D16" s="31"/>
      <c r="E16" s="28">
        <f t="shared" si="0"/>
        <v>0</v>
      </c>
      <c r="F16" s="60">
        <f>+'Basisgegevens Begroting'!$F$11</f>
        <v>0</v>
      </c>
      <c r="G16" s="28">
        <f>+EigenPersoneel54[[#This Row],[Kolom6]]*EigenPersoneel54[[#This Row],[Kolom8]]</f>
        <v>0</v>
      </c>
    </row>
    <row r="17" spans="1:7" x14ac:dyDescent="0.3">
      <c r="A17" s="31"/>
      <c r="B17" s="33"/>
      <c r="C17" s="23"/>
      <c r="D17" s="31"/>
      <c r="E17" s="28">
        <f t="shared" si="0"/>
        <v>0</v>
      </c>
      <c r="F17" s="60">
        <f>+'Basisgegevens Begroting'!$F$11</f>
        <v>0</v>
      </c>
      <c r="G17" s="28">
        <f>+EigenPersoneel54[[#This Row],[Kolom6]]*EigenPersoneel54[[#This Row],[Kolom8]]</f>
        <v>0</v>
      </c>
    </row>
    <row r="18" spans="1:7" x14ac:dyDescent="0.3">
      <c r="A18" s="31"/>
      <c r="B18" s="33"/>
      <c r="C18" s="23"/>
      <c r="D18" s="31"/>
      <c r="E18" s="28">
        <f t="shared" si="0"/>
        <v>0</v>
      </c>
      <c r="F18" s="60">
        <f>+'Basisgegevens Begroting'!$F$11</f>
        <v>0</v>
      </c>
      <c r="G18" s="28">
        <f>+EigenPersoneel54[[#This Row],[Kolom6]]*EigenPersoneel54[[#This Row],[Kolom8]]</f>
        <v>0</v>
      </c>
    </row>
    <row r="19" spans="1:7" x14ac:dyDescent="0.3">
      <c r="A19" s="31"/>
      <c r="B19" s="33"/>
      <c r="C19" s="23"/>
      <c r="D19" s="31"/>
      <c r="E19" s="28">
        <f t="shared" si="0"/>
        <v>0</v>
      </c>
      <c r="F19" s="60">
        <f>+'Basisgegevens Begroting'!$F$11</f>
        <v>0</v>
      </c>
      <c r="G19" s="28">
        <f>+EigenPersoneel54[[#This Row],[Kolom6]]*EigenPersoneel54[[#This Row],[Kolom8]]</f>
        <v>0</v>
      </c>
    </row>
    <row r="20" spans="1:7" x14ac:dyDescent="0.3">
      <c r="A20" s="31"/>
      <c r="B20" s="33"/>
      <c r="C20" s="23"/>
      <c r="D20" s="31"/>
      <c r="E20" s="28">
        <f t="shared" si="0"/>
        <v>0</v>
      </c>
      <c r="F20" s="60">
        <f>+'Basisgegevens Begroting'!$F$11</f>
        <v>0</v>
      </c>
      <c r="G20" s="28">
        <f>+EigenPersoneel54[[#This Row],[Kolom6]]*EigenPersoneel54[[#This Row],[Kolom8]]</f>
        <v>0</v>
      </c>
    </row>
    <row r="21" spans="1:7" ht="15" thickBot="1" x14ac:dyDescent="0.35">
      <c r="A21" s="31"/>
      <c r="B21" s="33"/>
      <c r="C21" s="23"/>
      <c r="D21" s="31"/>
      <c r="E21" s="28">
        <f t="shared" si="0"/>
        <v>0</v>
      </c>
      <c r="F21" s="60">
        <f>+'Basisgegevens Begroting'!$F$11</f>
        <v>0</v>
      </c>
      <c r="G21" s="28">
        <f>+EigenPersoneel54[[#This Row],[Kolom6]]*EigenPersoneel54[[#This Row],[Kolom8]]</f>
        <v>0</v>
      </c>
    </row>
    <row r="22" spans="1:7" ht="15" thickBot="1" x14ac:dyDescent="0.35">
      <c r="A22" s="5"/>
      <c r="B22" s="5"/>
      <c r="C22" s="30"/>
      <c r="D22" s="29" t="s">
        <v>65</v>
      </c>
      <c r="E22" s="20">
        <f>SUM(E7:E21)</f>
        <v>0</v>
      </c>
      <c r="F22" s="29" t="s">
        <v>65</v>
      </c>
      <c r="G22" s="20">
        <f>SUM(G7:G21)</f>
        <v>0</v>
      </c>
    </row>
    <row r="23" spans="1:7" ht="15" thickBot="1" x14ac:dyDescent="0.35"/>
    <row r="24" spans="1:7" x14ac:dyDescent="0.3">
      <c r="A24" s="41" t="s">
        <v>66</v>
      </c>
      <c r="B24" s="26"/>
      <c r="C24" s="26"/>
      <c r="D24" s="26"/>
      <c r="E24" s="26"/>
      <c r="F24" s="26"/>
      <c r="G24" s="26"/>
    </row>
    <row r="25" spans="1:7" x14ac:dyDescent="0.3">
      <c r="A25" s="40"/>
      <c r="B25" s="19"/>
      <c r="C25" s="19"/>
      <c r="D25" s="19"/>
      <c r="E25" s="6"/>
    </row>
    <row r="26" spans="1:7" x14ac:dyDescent="0.3">
      <c r="A26" s="39" t="s">
        <v>67</v>
      </c>
      <c r="B26" s="16" t="s">
        <v>68</v>
      </c>
      <c r="C26" s="16" t="s">
        <v>69</v>
      </c>
      <c r="D26" s="16" t="s">
        <v>70</v>
      </c>
      <c r="E26" s="16" t="s">
        <v>33</v>
      </c>
      <c r="F26" s="16" t="str">
        <f>+F6</f>
        <v>Subsidie %</v>
      </c>
      <c r="G26" s="59" t="str">
        <f>+G6</f>
        <v>Subsidie</v>
      </c>
    </row>
    <row r="27" spans="1:7" x14ac:dyDescent="0.3">
      <c r="A27" s="43"/>
      <c r="B27" s="32"/>
      <c r="C27" s="33"/>
      <c r="D27" s="126"/>
      <c r="E27" s="23">
        <v>0</v>
      </c>
      <c r="F27" s="73">
        <f>+'Basisgegevens Begroting'!$F$11</f>
        <v>0</v>
      </c>
      <c r="G27" s="58">
        <f>+F27*E27</f>
        <v>0</v>
      </c>
    </row>
    <row r="28" spans="1:7" x14ac:dyDescent="0.3">
      <c r="A28" s="43"/>
      <c r="B28" s="32"/>
      <c r="C28" s="33"/>
      <c r="D28" s="126"/>
      <c r="E28" s="23">
        <v>0</v>
      </c>
      <c r="F28" s="73">
        <f>+'Basisgegevens Begroting'!$F$11</f>
        <v>0</v>
      </c>
      <c r="G28" s="58">
        <f t="shared" ref="G28:G42" si="1">+F28*E28</f>
        <v>0</v>
      </c>
    </row>
    <row r="29" spans="1:7" x14ac:dyDescent="0.3">
      <c r="A29" s="43"/>
      <c r="B29" s="32"/>
      <c r="C29" s="32"/>
      <c r="D29" s="52"/>
      <c r="E29" s="23">
        <v>0</v>
      </c>
      <c r="F29" s="73">
        <f>+'Basisgegevens Begroting'!$F$11</f>
        <v>0</v>
      </c>
      <c r="G29" s="58">
        <f t="shared" si="1"/>
        <v>0</v>
      </c>
    </row>
    <row r="30" spans="1:7" x14ac:dyDescent="0.3">
      <c r="A30" s="43"/>
      <c r="B30" s="32"/>
      <c r="C30" s="32"/>
      <c r="D30" s="52"/>
      <c r="E30" s="23">
        <v>0</v>
      </c>
      <c r="F30" s="73">
        <f>+'Basisgegevens Begroting'!$F$11</f>
        <v>0</v>
      </c>
      <c r="G30" s="58">
        <f t="shared" si="1"/>
        <v>0</v>
      </c>
    </row>
    <row r="31" spans="1:7" x14ac:dyDescent="0.3">
      <c r="A31" s="43"/>
      <c r="B31" s="32"/>
      <c r="C31" s="32"/>
      <c r="D31" s="52"/>
      <c r="E31" s="23">
        <v>0</v>
      </c>
      <c r="F31" s="73">
        <f>+'Basisgegevens Begroting'!$F$11</f>
        <v>0</v>
      </c>
      <c r="G31" s="58">
        <f t="shared" si="1"/>
        <v>0</v>
      </c>
    </row>
    <row r="32" spans="1:7" x14ac:dyDescent="0.3">
      <c r="A32" s="43"/>
      <c r="B32" s="32"/>
      <c r="C32" s="32"/>
      <c r="D32" s="52"/>
      <c r="E32" s="23">
        <v>0</v>
      </c>
      <c r="F32" s="73">
        <f>+'Basisgegevens Begroting'!$F$11</f>
        <v>0</v>
      </c>
      <c r="G32" s="58">
        <f t="shared" si="1"/>
        <v>0</v>
      </c>
    </row>
    <row r="33" spans="1:7" x14ac:dyDescent="0.3">
      <c r="A33" s="43"/>
      <c r="B33" s="32"/>
      <c r="C33" s="32"/>
      <c r="D33" s="52"/>
      <c r="E33" s="23">
        <v>0</v>
      </c>
      <c r="F33" s="73">
        <f>+'Basisgegevens Begroting'!$F$11</f>
        <v>0</v>
      </c>
      <c r="G33" s="58">
        <f t="shared" si="1"/>
        <v>0</v>
      </c>
    </row>
    <row r="34" spans="1:7" x14ac:dyDescent="0.3">
      <c r="A34" s="43"/>
      <c r="B34" s="32"/>
      <c r="C34" s="32"/>
      <c r="D34" s="52"/>
      <c r="E34" s="23">
        <v>0</v>
      </c>
      <c r="F34" s="73">
        <f>+'Basisgegevens Begroting'!$F$11</f>
        <v>0</v>
      </c>
      <c r="G34" s="58">
        <f t="shared" si="1"/>
        <v>0</v>
      </c>
    </row>
    <row r="35" spans="1:7" x14ac:dyDescent="0.3">
      <c r="A35" s="43"/>
      <c r="B35" s="32"/>
      <c r="C35" s="32"/>
      <c r="D35" s="52"/>
      <c r="E35" s="23">
        <v>0</v>
      </c>
      <c r="F35" s="73">
        <f>+'Basisgegevens Begroting'!$F$11</f>
        <v>0</v>
      </c>
      <c r="G35" s="58">
        <f t="shared" si="1"/>
        <v>0</v>
      </c>
    </row>
    <row r="36" spans="1:7" x14ac:dyDescent="0.3">
      <c r="A36" s="43"/>
      <c r="B36" s="32"/>
      <c r="C36" s="32"/>
      <c r="D36" s="52"/>
      <c r="E36" s="23">
        <v>0</v>
      </c>
      <c r="F36" s="73">
        <f>+'Basisgegevens Begroting'!$F$11</f>
        <v>0</v>
      </c>
      <c r="G36" s="58">
        <f t="shared" si="1"/>
        <v>0</v>
      </c>
    </row>
    <row r="37" spans="1:7" x14ac:dyDescent="0.3">
      <c r="A37" s="43"/>
      <c r="B37" s="32"/>
      <c r="C37" s="32"/>
      <c r="D37" s="52"/>
      <c r="E37" s="23">
        <v>0</v>
      </c>
      <c r="F37" s="73">
        <f>+'Basisgegevens Begroting'!$F$11</f>
        <v>0</v>
      </c>
      <c r="G37" s="58">
        <f t="shared" si="1"/>
        <v>0</v>
      </c>
    </row>
    <row r="38" spans="1:7" x14ac:dyDescent="0.3">
      <c r="A38" s="43"/>
      <c r="B38" s="32"/>
      <c r="C38" s="32"/>
      <c r="D38" s="52"/>
      <c r="E38" s="23">
        <v>0</v>
      </c>
      <c r="F38" s="73">
        <f>+'Basisgegevens Begroting'!$F$11</f>
        <v>0</v>
      </c>
      <c r="G38" s="58">
        <f t="shared" si="1"/>
        <v>0</v>
      </c>
    </row>
    <row r="39" spans="1:7" x14ac:dyDescent="0.3">
      <c r="A39" s="43"/>
      <c r="B39" s="32"/>
      <c r="C39" s="32"/>
      <c r="D39" s="52"/>
      <c r="E39" s="23">
        <v>0</v>
      </c>
      <c r="F39" s="73">
        <f>+'Basisgegevens Begroting'!$F$11</f>
        <v>0</v>
      </c>
      <c r="G39" s="58">
        <f t="shared" si="1"/>
        <v>0</v>
      </c>
    </row>
    <row r="40" spans="1:7" x14ac:dyDescent="0.3">
      <c r="A40" s="43"/>
      <c r="B40" s="32"/>
      <c r="C40" s="32"/>
      <c r="D40" s="52"/>
      <c r="E40" s="23">
        <v>0</v>
      </c>
      <c r="F40" s="73">
        <f>+'Basisgegevens Begroting'!$F$11</f>
        <v>0</v>
      </c>
      <c r="G40" s="58">
        <f t="shared" si="1"/>
        <v>0</v>
      </c>
    </row>
    <row r="41" spans="1:7" x14ac:dyDescent="0.3">
      <c r="A41" s="43"/>
      <c r="B41" s="32"/>
      <c r="C41" s="32"/>
      <c r="D41" s="52"/>
      <c r="E41" s="23">
        <v>0</v>
      </c>
      <c r="F41" s="73">
        <f>+'Basisgegevens Begroting'!$F$11</f>
        <v>0</v>
      </c>
      <c r="G41" s="58">
        <f t="shared" si="1"/>
        <v>0</v>
      </c>
    </row>
    <row r="42" spans="1:7" x14ac:dyDescent="0.3">
      <c r="A42" s="43"/>
      <c r="B42" s="32"/>
      <c r="C42" s="32"/>
      <c r="D42" s="52"/>
      <c r="E42" s="23">
        <v>0</v>
      </c>
      <c r="F42" s="73">
        <f>+'Basisgegevens Begroting'!$F$11</f>
        <v>0</v>
      </c>
      <c r="G42" s="58">
        <f t="shared" si="1"/>
        <v>0</v>
      </c>
    </row>
    <row r="43" spans="1:7" ht="15" thickBot="1" x14ac:dyDescent="0.35">
      <c r="A43" s="40"/>
      <c r="B43" s="19"/>
      <c r="C43" s="19"/>
      <c r="D43" s="19"/>
      <c r="E43" s="27"/>
    </row>
    <row r="44" spans="1:7" ht="15" thickBot="1" x14ac:dyDescent="0.35">
      <c r="A44" s="42"/>
      <c r="B44" s="12"/>
      <c r="C44" s="12"/>
      <c r="D44" s="46" t="s">
        <v>65</v>
      </c>
      <c r="E44" s="20">
        <f>SUM(E27:E43)</f>
        <v>0</v>
      </c>
      <c r="F44" s="74" t="s">
        <v>65</v>
      </c>
      <c r="G44" s="20">
        <f t="shared" ref="G44" si="2">SUM(G27:G43)</f>
        <v>0</v>
      </c>
    </row>
    <row r="46" spans="1:7" x14ac:dyDescent="0.3">
      <c r="D46" s="128" t="s">
        <v>45</v>
      </c>
      <c r="E46" s="76">
        <f>+E44+E22</f>
        <v>0</v>
      </c>
      <c r="F46" s="73">
        <f>+'Basisgegevens Begroting'!$F$10</f>
        <v>0</v>
      </c>
      <c r="G46" s="76">
        <f>+G44+G22</f>
        <v>0</v>
      </c>
    </row>
  </sheetData>
  <conditionalFormatting sqref="F22 D22">
    <cfRule type="cellIs" dxfId="25" priority="4" stopIfTrue="1" operator="equal">
      <formula>"Opslag algemene kosten (50%)"</formula>
    </cfRule>
  </conditionalFormatting>
  <conditionalFormatting sqref="D44">
    <cfRule type="cellIs" dxfId="24" priority="3" stopIfTrue="1" operator="equal">
      <formula>"Opslag algemene kosten (50%)"</formula>
    </cfRule>
  </conditionalFormatting>
  <conditionalFormatting sqref="F44">
    <cfRule type="cellIs" dxfId="23" priority="2" stopIfTrue="1" operator="equal">
      <formula>"Opslag algemene kosten (50%)"</formula>
    </cfRule>
  </conditionalFormatting>
  <conditionalFormatting sqref="C7:C21">
    <cfRule type="cellIs" dxfId="22" priority="1" operator="greaterThan">
      <formula>80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BBFBB-215F-4924-9DDF-A4FDAAD64563}">
          <x14:formula1>
            <xm:f>'Basisgegevens Begroting'!$C$9:$C$11</xm:f>
          </x14:formula1>
          <xm:sqref>F22:F23</xm:sqref>
        </x14:dataValidation>
        <x14:dataValidation type="list" allowBlank="1" showInputMessage="1" showErrorMessage="1" xr:uid="{70ADC6D9-9225-46A3-BF3E-686E2E3B2229}">
          <x14:formula1>
            <xm:f>'Toelichting projectkosten'!$A:$A</xm:f>
          </x14:formula1>
          <xm:sqref>F43:F45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EE3B-5B12-485A-97E1-C216207B94DF}">
  <dimension ref="A1:G46"/>
  <sheetViews>
    <sheetView workbookViewId="0">
      <selection activeCell="B5" sqref="B5"/>
    </sheetView>
  </sheetViews>
  <sheetFormatPr defaultRowHeight="14.4" x14ac:dyDescent="0.3"/>
  <cols>
    <col min="1" max="1" width="18.109375" customWidth="1"/>
    <col min="2" max="3" width="19" customWidth="1"/>
    <col min="4" max="4" width="18" customWidth="1"/>
    <col min="5" max="5" width="17.88671875" customWidth="1"/>
    <col min="6" max="6" width="9.6640625" bestFit="1" customWidth="1"/>
    <col min="7" max="7" width="15.44140625" customWidth="1"/>
    <col min="8" max="8" width="26.44140625" customWidth="1"/>
  </cols>
  <sheetData>
    <row r="1" spans="1:7" ht="31.2" x14ac:dyDescent="0.6">
      <c r="A1" s="75">
        <f>+'Basisgegevens Begroting'!C12</f>
        <v>0</v>
      </c>
    </row>
    <row r="3" spans="1:7" ht="15" thickBot="1" x14ac:dyDescent="0.35"/>
    <row r="4" spans="1:7" s="50" customFormat="1" ht="15" thickBot="1" x14ac:dyDescent="0.35">
      <c r="A4" s="105" t="s">
        <v>50</v>
      </c>
      <c r="B4" s="106" t="s">
        <v>51</v>
      </c>
      <c r="C4" s="106" t="s">
        <v>52</v>
      </c>
      <c r="D4" s="107" t="s">
        <v>53</v>
      </c>
      <c r="E4" s="107" t="s">
        <v>54</v>
      </c>
      <c r="F4" s="107" t="s">
        <v>55</v>
      </c>
      <c r="G4" s="107" t="s">
        <v>56</v>
      </c>
    </row>
    <row r="5" spans="1:7" x14ac:dyDescent="0.3">
      <c r="A5" s="44" t="s">
        <v>57</v>
      </c>
      <c r="B5" s="37"/>
      <c r="C5" s="37"/>
      <c r="D5" s="38"/>
      <c r="E5" s="38"/>
      <c r="F5" s="38">
        <f>+Totaal!K9</f>
        <v>0</v>
      </c>
      <c r="G5" s="38"/>
    </row>
    <row r="6" spans="1:7" x14ac:dyDescent="0.3">
      <c r="A6" s="17" t="s">
        <v>58</v>
      </c>
      <c r="B6" s="17" t="s">
        <v>59</v>
      </c>
      <c r="C6" s="16" t="s">
        <v>60</v>
      </c>
      <c r="D6" s="17" t="s">
        <v>61</v>
      </c>
      <c r="E6" s="16" t="s">
        <v>62</v>
      </c>
      <c r="F6" s="16" t="s">
        <v>63</v>
      </c>
      <c r="G6" s="16" t="s">
        <v>64</v>
      </c>
    </row>
    <row r="7" spans="1:7" x14ac:dyDescent="0.3">
      <c r="A7" s="31">
        <v>200</v>
      </c>
      <c r="B7" s="33" t="s">
        <v>71</v>
      </c>
      <c r="C7" s="23">
        <v>80</v>
      </c>
      <c r="D7" s="31">
        <v>11</v>
      </c>
      <c r="E7" s="28">
        <f t="shared" ref="E7:E21" si="0">$C7*D7*$A7</f>
        <v>176000</v>
      </c>
      <c r="F7" s="60">
        <f>+'Basisgegevens Begroting'!$F$12</f>
        <v>0</v>
      </c>
      <c r="G7" s="28">
        <f>+EigenPersoneel56[[#This Row],[Kolom6]]*EigenPersoneel56[[#This Row],[Kolom8]]</f>
        <v>0</v>
      </c>
    </row>
    <row r="8" spans="1:7" x14ac:dyDescent="0.3">
      <c r="A8" s="31"/>
      <c r="B8" s="33"/>
      <c r="C8" s="23"/>
      <c r="D8" s="31"/>
      <c r="E8" s="28">
        <f t="shared" si="0"/>
        <v>0</v>
      </c>
      <c r="F8" s="60">
        <f>+'Basisgegevens Begroting'!$F$12</f>
        <v>0</v>
      </c>
      <c r="G8" s="28">
        <f>+EigenPersoneel56[[#This Row],[Kolom6]]*EigenPersoneel56[[#This Row],[Kolom8]]</f>
        <v>0</v>
      </c>
    </row>
    <row r="9" spans="1:7" x14ac:dyDescent="0.3">
      <c r="A9" s="31"/>
      <c r="B9" s="33"/>
      <c r="C9" s="23"/>
      <c r="D9" s="31"/>
      <c r="E9" s="28">
        <f t="shared" si="0"/>
        <v>0</v>
      </c>
      <c r="F9" s="60">
        <f>+'Basisgegevens Begroting'!$F$12</f>
        <v>0</v>
      </c>
      <c r="G9" s="28">
        <f>+EigenPersoneel56[[#This Row],[Kolom6]]*EigenPersoneel56[[#This Row],[Kolom8]]</f>
        <v>0</v>
      </c>
    </row>
    <row r="10" spans="1:7" x14ac:dyDescent="0.3">
      <c r="A10" s="31"/>
      <c r="B10" s="33"/>
      <c r="C10" s="23"/>
      <c r="D10" s="31"/>
      <c r="E10" s="28">
        <f t="shared" si="0"/>
        <v>0</v>
      </c>
      <c r="F10" s="60">
        <f>+'Basisgegevens Begroting'!$F$12</f>
        <v>0</v>
      </c>
      <c r="G10" s="28">
        <f>+EigenPersoneel56[[#This Row],[Kolom6]]*EigenPersoneel56[[#This Row],[Kolom8]]</f>
        <v>0</v>
      </c>
    </row>
    <row r="11" spans="1:7" x14ac:dyDescent="0.3">
      <c r="A11" s="31"/>
      <c r="B11" s="33"/>
      <c r="C11" s="23"/>
      <c r="D11" s="31"/>
      <c r="E11" s="28">
        <f t="shared" si="0"/>
        <v>0</v>
      </c>
      <c r="F11" s="60">
        <f>+'Basisgegevens Begroting'!$F$12</f>
        <v>0</v>
      </c>
      <c r="G11" s="28">
        <f>+EigenPersoneel56[[#This Row],[Kolom6]]*EigenPersoneel56[[#This Row],[Kolom8]]</f>
        <v>0</v>
      </c>
    </row>
    <row r="12" spans="1:7" x14ac:dyDescent="0.3">
      <c r="A12" s="31"/>
      <c r="B12" s="33"/>
      <c r="C12" s="23"/>
      <c r="D12" s="31"/>
      <c r="E12" s="28">
        <f t="shared" si="0"/>
        <v>0</v>
      </c>
      <c r="F12" s="60">
        <f>+'Basisgegevens Begroting'!$F$12</f>
        <v>0</v>
      </c>
      <c r="G12" s="28">
        <f>+EigenPersoneel56[[#This Row],[Kolom6]]*EigenPersoneel56[[#This Row],[Kolom8]]</f>
        <v>0</v>
      </c>
    </row>
    <row r="13" spans="1:7" x14ac:dyDescent="0.3">
      <c r="A13" s="31"/>
      <c r="B13" s="33"/>
      <c r="C13" s="23"/>
      <c r="D13" s="31"/>
      <c r="E13" s="28">
        <f t="shared" si="0"/>
        <v>0</v>
      </c>
      <c r="F13" s="60">
        <f>+'Basisgegevens Begroting'!$F$12</f>
        <v>0</v>
      </c>
      <c r="G13" s="28">
        <f>+EigenPersoneel56[[#This Row],[Kolom6]]*EigenPersoneel56[[#This Row],[Kolom8]]</f>
        <v>0</v>
      </c>
    </row>
    <row r="14" spans="1:7" x14ac:dyDescent="0.3">
      <c r="A14" s="31"/>
      <c r="B14" s="33"/>
      <c r="C14" s="23"/>
      <c r="D14" s="31"/>
      <c r="E14" s="28">
        <f t="shared" si="0"/>
        <v>0</v>
      </c>
      <c r="F14" s="60">
        <f>+'Basisgegevens Begroting'!$F$12</f>
        <v>0</v>
      </c>
      <c r="G14" s="28">
        <f>+EigenPersoneel56[[#This Row],[Kolom6]]*EigenPersoneel56[[#This Row],[Kolom8]]</f>
        <v>0</v>
      </c>
    </row>
    <row r="15" spans="1:7" x14ac:dyDescent="0.3">
      <c r="A15" s="31"/>
      <c r="B15" s="33"/>
      <c r="C15" s="23"/>
      <c r="D15" s="31"/>
      <c r="E15" s="28">
        <f t="shared" si="0"/>
        <v>0</v>
      </c>
      <c r="F15" s="60">
        <f>+'Basisgegevens Begroting'!$F$12</f>
        <v>0</v>
      </c>
      <c r="G15" s="28">
        <f>+EigenPersoneel56[[#This Row],[Kolom6]]*EigenPersoneel56[[#This Row],[Kolom8]]</f>
        <v>0</v>
      </c>
    </row>
    <row r="16" spans="1:7" x14ac:dyDescent="0.3">
      <c r="A16" s="31"/>
      <c r="B16" s="33"/>
      <c r="C16" s="23"/>
      <c r="D16" s="31"/>
      <c r="E16" s="28">
        <f t="shared" si="0"/>
        <v>0</v>
      </c>
      <c r="F16" s="60">
        <f>+'Basisgegevens Begroting'!$F$12</f>
        <v>0</v>
      </c>
      <c r="G16" s="28">
        <f>+EigenPersoneel56[[#This Row],[Kolom6]]*EigenPersoneel56[[#This Row],[Kolom8]]</f>
        <v>0</v>
      </c>
    </row>
    <row r="17" spans="1:7" x14ac:dyDescent="0.3">
      <c r="A17" s="31"/>
      <c r="B17" s="33"/>
      <c r="C17" s="23"/>
      <c r="D17" s="31"/>
      <c r="E17" s="28">
        <f t="shared" si="0"/>
        <v>0</v>
      </c>
      <c r="F17" s="60">
        <f>+'Basisgegevens Begroting'!$F$12</f>
        <v>0</v>
      </c>
      <c r="G17" s="28">
        <f>+EigenPersoneel56[[#This Row],[Kolom6]]*EigenPersoneel56[[#This Row],[Kolom8]]</f>
        <v>0</v>
      </c>
    </row>
    <row r="18" spans="1:7" x14ac:dyDescent="0.3">
      <c r="A18" s="31"/>
      <c r="B18" s="33"/>
      <c r="C18" s="23"/>
      <c r="D18" s="31"/>
      <c r="E18" s="28">
        <f t="shared" si="0"/>
        <v>0</v>
      </c>
      <c r="F18" s="60">
        <f>+'Basisgegevens Begroting'!$F$12</f>
        <v>0</v>
      </c>
      <c r="G18" s="28">
        <f>+EigenPersoneel56[[#This Row],[Kolom6]]*EigenPersoneel56[[#This Row],[Kolom8]]</f>
        <v>0</v>
      </c>
    </row>
    <row r="19" spans="1:7" x14ac:dyDescent="0.3">
      <c r="A19" s="31"/>
      <c r="B19" s="33"/>
      <c r="C19" s="23"/>
      <c r="D19" s="31"/>
      <c r="E19" s="28">
        <f t="shared" si="0"/>
        <v>0</v>
      </c>
      <c r="F19" s="60">
        <f>+'Basisgegevens Begroting'!$F$12</f>
        <v>0</v>
      </c>
      <c r="G19" s="28">
        <f>+EigenPersoneel56[[#This Row],[Kolom6]]*EigenPersoneel56[[#This Row],[Kolom8]]</f>
        <v>0</v>
      </c>
    </row>
    <row r="20" spans="1:7" x14ac:dyDescent="0.3">
      <c r="A20" s="31"/>
      <c r="B20" s="33"/>
      <c r="C20" s="23"/>
      <c r="D20" s="31"/>
      <c r="E20" s="28">
        <f t="shared" si="0"/>
        <v>0</v>
      </c>
      <c r="F20" s="60">
        <f>+'Basisgegevens Begroting'!$F$12</f>
        <v>0</v>
      </c>
      <c r="G20" s="28">
        <f>+EigenPersoneel56[[#This Row],[Kolom6]]*EigenPersoneel56[[#This Row],[Kolom8]]</f>
        <v>0</v>
      </c>
    </row>
    <row r="21" spans="1:7" ht="15" thickBot="1" x14ac:dyDescent="0.35">
      <c r="A21" s="31"/>
      <c r="B21" s="33"/>
      <c r="C21" s="23"/>
      <c r="D21" s="31"/>
      <c r="E21" s="28">
        <f t="shared" si="0"/>
        <v>0</v>
      </c>
      <c r="F21" s="60">
        <f>+'Basisgegevens Begroting'!$F$12</f>
        <v>0</v>
      </c>
      <c r="G21" s="28">
        <f>+EigenPersoneel56[[#This Row],[Kolom6]]*EigenPersoneel56[[#This Row],[Kolom8]]</f>
        <v>0</v>
      </c>
    </row>
    <row r="22" spans="1:7" ht="15" thickBot="1" x14ac:dyDescent="0.35">
      <c r="A22" s="5"/>
      <c r="B22" s="5"/>
      <c r="C22" s="30"/>
      <c r="D22" s="29" t="s">
        <v>65</v>
      </c>
      <c r="E22" s="20">
        <f>SUM(E7:E21)</f>
        <v>176000</v>
      </c>
      <c r="F22" s="29" t="s">
        <v>65</v>
      </c>
      <c r="G22" s="20">
        <f>SUM(G7:G21)</f>
        <v>0</v>
      </c>
    </row>
    <row r="23" spans="1:7" ht="15" thickBot="1" x14ac:dyDescent="0.35"/>
    <row r="24" spans="1:7" x14ac:dyDescent="0.3">
      <c r="A24" s="41" t="s">
        <v>66</v>
      </c>
      <c r="B24" s="26"/>
      <c r="C24" s="26"/>
      <c r="D24" s="26"/>
      <c r="E24" s="26"/>
      <c r="F24" s="26"/>
      <c r="G24" s="26"/>
    </row>
    <row r="25" spans="1:7" x14ac:dyDescent="0.3">
      <c r="A25" s="40"/>
      <c r="B25" s="19"/>
      <c r="C25" s="19"/>
      <c r="D25" s="19"/>
      <c r="E25" s="6"/>
    </row>
    <row r="26" spans="1:7" x14ac:dyDescent="0.3">
      <c r="A26" s="39" t="s">
        <v>67</v>
      </c>
      <c r="B26" s="16" t="s">
        <v>68</v>
      </c>
      <c r="C26" s="16" t="s">
        <v>69</v>
      </c>
      <c r="D26" s="16" t="s">
        <v>70</v>
      </c>
      <c r="E26" s="16" t="s">
        <v>33</v>
      </c>
      <c r="F26" s="16" t="str">
        <f>+F6</f>
        <v>Subsidie %</v>
      </c>
      <c r="G26" s="59" t="str">
        <f>+G6</f>
        <v>Subsidie</v>
      </c>
    </row>
    <row r="27" spans="1:7" x14ac:dyDescent="0.3">
      <c r="A27" s="43"/>
      <c r="B27" s="32"/>
      <c r="C27" s="33"/>
      <c r="D27" s="126"/>
      <c r="E27" s="23">
        <v>0</v>
      </c>
      <c r="F27" s="73">
        <f>+'Basisgegevens Begroting'!$F$10</f>
        <v>0</v>
      </c>
      <c r="G27" s="58">
        <f>+F27*E27</f>
        <v>0</v>
      </c>
    </row>
    <row r="28" spans="1:7" x14ac:dyDescent="0.3">
      <c r="A28" s="43"/>
      <c r="B28" s="32"/>
      <c r="C28" s="33"/>
      <c r="D28" s="126"/>
      <c r="E28" s="23">
        <v>0</v>
      </c>
      <c r="F28" s="73">
        <f>+'Basisgegevens Begroting'!$F$10</f>
        <v>0</v>
      </c>
      <c r="G28" s="58">
        <f t="shared" ref="G28:G42" si="1">+F28*E28</f>
        <v>0</v>
      </c>
    </row>
    <row r="29" spans="1:7" x14ac:dyDescent="0.3">
      <c r="A29" s="43"/>
      <c r="B29" s="32"/>
      <c r="C29" s="32"/>
      <c r="D29" s="52"/>
      <c r="E29" s="23">
        <v>0</v>
      </c>
      <c r="F29" s="73">
        <f>+'Basisgegevens Begroting'!$F$10</f>
        <v>0</v>
      </c>
      <c r="G29" s="58">
        <f t="shared" si="1"/>
        <v>0</v>
      </c>
    </row>
    <row r="30" spans="1:7" x14ac:dyDescent="0.3">
      <c r="A30" s="43"/>
      <c r="B30" s="32"/>
      <c r="C30" s="32"/>
      <c r="D30" s="52"/>
      <c r="E30" s="23">
        <v>0</v>
      </c>
      <c r="F30" s="73">
        <f>+'Basisgegevens Begroting'!$F$10</f>
        <v>0</v>
      </c>
      <c r="G30" s="58">
        <f t="shared" si="1"/>
        <v>0</v>
      </c>
    </row>
    <row r="31" spans="1:7" x14ac:dyDescent="0.3">
      <c r="A31" s="43"/>
      <c r="B31" s="32"/>
      <c r="C31" s="32"/>
      <c r="D31" s="52"/>
      <c r="E31" s="23">
        <v>0</v>
      </c>
      <c r="F31" s="73">
        <f>+'Basisgegevens Begroting'!$F$10</f>
        <v>0</v>
      </c>
      <c r="G31" s="58">
        <f t="shared" si="1"/>
        <v>0</v>
      </c>
    </row>
    <row r="32" spans="1:7" x14ac:dyDescent="0.3">
      <c r="A32" s="43"/>
      <c r="B32" s="32"/>
      <c r="C32" s="32"/>
      <c r="D32" s="52"/>
      <c r="E32" s="23">
        <v>0</v>
      </c>
      <c r="F32" s="73">
        <f>+'Basisgegevens Begroting'!$F$10</f>
        <v>0</v>
      </c>
      <c r="G32" s="58">
        <f t="shared" si="1"/>
        <v>0</v>
      </c>
    </row>
    <row r="33" spans="1:7" x14ac:dyDescent="0.3">
      <c r="A33" s="43"/>
      <c r="B33" s="32"/>
      <c r="C33" s="32"/>
      <c r="D33" s="52"/>
      <c r="E33" s="23">
        <v>0</v>
      </c>
      <c r="F33" s="73">
        <f>+'Basisgegevens Begroting'!$F$10</f>
        <v>0</v>
      </c>
      <c r="G33" s="58">
        <f t="shared" si="1"/>
        <v>0</v>
      </c>
    </row>
    <row r="34" spans="1:7" x14ac:dyDescent="0.3">
      <c r="A34" s="43"/>
      <c r="B34" s="32"/>
      <c r="C34" s="32"/>
      <c r="D34" s="52"/>
      <c r="E34" s="23">
        <v>0</v>
      </c>
      <c r="F34" s="73">
        <f>+'Basisgegevens Begroting'!$F$10</f>
        <v>0</v>
      </c>
      <c r="G34" s="58">
        <f t="shared" si="1"/>
        <v>0</v>
      </c>
    </row>
    <row r="35" spans="1:7" x14ac:dyDescent="0.3">
      <c r="A35" s="43"/>
      <c r="B35" s="32"/>
      <c r="C35" s="32"/>
      <c r="D35" s="52"/>
      <c r="E35" s="23">
        <v>0</v>
      </c>
      <c r="F35" s="73">
        <f>+'Basisgegevens Begroting'!$F$10</f>
        <v>0</v>
      </c>
      <c r="G35" s="58">
        <f t="shared" si="1"/>
        <v>0</v>
      </c>
    </row>
    <row r="36" spans="1:7" x14ac:dyDescent="0.3">
      <c r="A36" s="43"/>
      <c r="B36" s="32"/>
      <c r="C36" s="32"/>
      <c r="D36" s="52"/>
      <c r="E36" s="23">
        <v>0</v>
      </c>
      <c r="F36" s="73">
        <f>+'Basisgegevens Begroting'!$F$10</f>
        <v>0</v>
      </c>
      <c r="G36" s="58">
        <f t="shared" si="1"/>
        <v>0</v>
      </c>
    </row>
    <row r="37" spans="1:7" x14ac:dyDescent="0.3">
      <c r="A37" s="43"/>
      <c r="B37" s="32"/>
      <c r="C37" s="32"/>
      <c r="D37" s="52"/>
      <c r="E37" s="23">
        <v>0</v>
      </c>
      <c r="F37" s="73">
        <f>+'Basisgegevens Begroting'!$F$10</f>
        <v>0</v>
      </c>
      <c r="G37" s="58">
        <f t="shared" si="1"/>
        <v>0</v>
      </c>
    </row>
    <row r="38" spans="1:7" x14ac:dyDescent="0.3">
      <c r="A38" s="43"/>
      <c r="B38" s="32"/>
      <c r="C38" s="32"/>
      <c r="D38" s="52"/>
      <c r="E38" s="23">
        <v>0</v>
      </c>
      <c r="F38" s="73">
        <f>+'Basisgegevens Begroting'!$F$10</f>
        <v>0</v>
      </c>
      <c r="G38" s="58">
        <f t="shared" si="1"/>
        <v>0</v>
      </c>
    </row>
    <row r="39" spans="1:7" x14ac:dyDescent="0.3">
      <c r="A39" s="43"/>
      <c r="B39" s="32"/>
      <c r="C39" s="32"/>
      <c r="D39" s="52"/>
      <c r="E39" s="23">
        <v>0</v>
      </c>
      <c r="F39" s="73">
        <f>+'Basisgegevens Begroting'!$F$10</f>
        <v>0</v>
      </c>
      <c r="G39" s="58">
        <f t="shared" si="1"/>
        <v>0</v>
      </c>
    </row>
    <row r="40" spans="1:7" x14ac:dyDescent="0.3">
      <c r="A40" s="43"/>
      <c r="B40" s="32"/>
      <c r="C40" s="32"/>
      <c r="D40" s="52"/>
      <c r="E40" s="23">
        <v>0</v>
      </c>
      <c r="F40" s="73">
        <f>+'Basisgegevens Begroting'!$F$10</f>
        <v>0</v>
      </c>
      <c r="G40" s="58">
        <f t="shared" si="1"/>
        <v>0</v>
      </c>
    </row>
    <row r="41" spans="1:7" x14ac:dyDescent="0.3">
      <c r="A41" s="43"/>
      <c r="B41" s="32"/>
      <c r="C41" s="32"/>
      <c r="D41" s="52"/>
      <c r="E41" s="23">
        <v>0</v>
      </c>
      <c r="F41" s="73">
        <f>+'Basisgegevens Begroting'!$F$10</f>
        <v>0</v>
      </c>
      <c r="G41" s="58">
        <f t="shared" si="1"/>
        <v>0</v>
      </c>
    </row>
    <row r="42" spans="1:7" x14ac:dyDescent="0.3">
      <c r="A42" s="43"/>
      <c r="B42" s="32"/>
      <c r="C42" s="32"/>
      <c r="D42" s="52"/>
      <c r="E42" s="23">
        <v>0</v>
      </c>
      <c r="F42" s="73">
        <f>+'Basisgegevens Begroting'!$F$10</f>
        <v>0</v>
      </c>
      <c r="G42" s="58">
        <f t="shared" si="1"/>
        <v>0</v>
      </c>
    </row>
    <row r="43" spans="1:7" ht="15" thickBot="1" x14ac:dyDescent="0.35">
      <c r="A43" s="40"/>
      <c r="B43" s="19"/>
      <c r="C43" s="19"/>
      <c r="D43" s="19"/>
      <c r="E43" s="27"/>
    </row>
    <row r="44" spans="1:7" ht="15" thickBot="1" x14ac:dyDescent="0.35">
      <c r="A44" s="42"/>
      <c r="B44" s="12"/>
      <c r="C44" s="12"/>
      <c r="D44" s="46" t="s">
        <v>65</v>
      </c>
      <c r="E44" s="20">
        <f>SUM(E27:E43)</f>
        <v>0</v>
      </c>
      <c r="F44" s="74" t="s">
        <v>65</v>
      </c>
      <c r="G44" s="20">
        <f>SUM(G27:G43)</f>
        <v>0</v>
      </c>
    </row>
    <row r="46" spans="1:7" x14ac:dyDescent="0.3">
      <c r="D46" s="128" t="s">
        <v>45</v>
      </c>
      <c r="E46" s="76">
        <f>+E44+E22</f>
        <v>176000</v>
      </c>
      <c r="F46" s="73">
        <f>+'Basisgegevens Begroting'!$F$10</f>
        <v>0</v>
      </c>
      <c r="G46" s="76">
        <f>+G44+G22</f>
        <v>0</v>
      </c>
    </row>
  </sheetData>
  <conditionalFormatting sqref="F22 D22">
    <cfRule type="cellIs" dxfId="12" priority="4" stopIfTrue="1" operator="equal">
      <formula>"Opslag algemene kosten (50%)"</formula>
    </cfRule>
  </conditionalFormatting>
  <conditionalFormatting sqref="D44">
    <cfRule type="cellIs" dxfId="11" priority="3" stopIfTrue="1" operator="equal">
      <formula>"Opslag algemene kosten (50%)"</formula>
    </cfRule>
  </conditionalFormatting>
  <conditionalFormatting sqref="F44">
    <cfRule type="cellIs" dxfId="10" priority="2" stopIfTrue="1" operator="equal">
      <formula>"Opslag algemene kosten (50%)"</formula>
    </cfRule>
  </conditionalFormatting>
  <conditionalFormatting sqref="C7:C21">
    <cfRule type="cellIs" dxfId="9" priority="1" operator="greaterThan">
      <formula>80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0AE712-1261-4102-BFB9-015D76407E87}">
          <x14:formula1>
            <xm:f>'Basisgegevens Begroting'!$C$9:$C$11</xm:f>
          </x14:formula1>
          <xm:sqref>F22:F23</xm:sqref>
        </x14:dataValidation>
        <x14:dataValidation type="list" allowBlank="1" showInputMessage="1" showErrorMessage="1" xr:uid="{BF7F9362-E111-44A2-9F8D-7DD8F4787AD3}">
          <x14:formula1>
            <xm:f>'Toelichting projectkosten'!$A:$A</xm:f>
          </x14:formula1>
          <xm:sqref>F43:F45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399bd3-f4d6-406c-af96-6edda5b34a8d">
      <UserInfo>
        <DisplayName>Ramlochan-Tewarie, S.D. LLM (Sadhana)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8BE1391767544A9ED47C1353E1DD3D" ma:contentTypeVersion="6" ma:contentTypeDescription="Een nieuw document maken." ma:contentTypeScope="" ma:versionID="e20342520f39dccec454c1f525151882">
  <xsd:schema xmlns:xsd="http://www.w3.org/2001/XMLSchema" xmlns:xs="http://www.w3.org/2001/XMLSchema" xmlns:p="http://schemas.microsoft.com/office/2006/metadata/properties" xmlns:ns2="f5e12915-bd4d-4528-91bd-d30206ef20ad" xmlns:ns3="63399bd3-f4d6-406c-af96-6edda5b34a8d" targetNamespace="http://schemas.microsoft.com/office/2006/metadata/properties" ma:root="true" ma:fieldsID="cab40de0809aba2c15c005a0205c25fe" ns2:_="" ns3:_="">
    <xsd:import namespace="f5e12915-bd4d-4528-91bd-d30206ef20ad"/>
    <xsd:import namespace="63399bd3-f4d6-406c-af96-6edda5b34a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12915-bd4d-4528-91bd-d30206ef2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99bd3-f4d6-406c-af96-6edda5b34a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20FF5-6D1B-4351-8E26-E897E98DBE9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5e12915-bd4d-4528-91bd-d30206ef20ad"/>
    <ds:schemaRef ds:uri="63399bd3-f4d6-406c-af96-6edda5b34a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A75D77-AD3C-4B3F-87AD-9ADE28359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DB33E9-D459-47DC-B294-4EB5CAF62E3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F1C8442-2617-4874-A092-0A4C83A32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12915-bd4d-4528-91bd-d30206ef20ad"/>
    <ds:schemaRef ds:uri="63399bd3-f4d6-406c-af96-6edda5b34a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Toelichting projectkosten</vt:lpstr>
      <vt:lpstr>Basisgegevens Begroting</vt:lpstr>
      <vt:lpstr>Totaal</vt:lpstr>
      <vt:lpstr>Kosten Deelnemer 1</vt:lpstr>
      <vt:lpstr>Kosten Deelnemer 2</vt:lpstr>
      <vt:lpstr>Kosten Deelnemer 3</vt:lpstr>
      <vt:lpstr>Kosten Deelnemer 4</vt:lpstr>
      <vt:lpstr>'Kosten Deelnemer 2'!Afdrukbereik</vt:lpstr>
      <vt:lpstr>Totaal!Afdrukbereik</vt:lpstr>
      <vt:lpstr>Gegevens_deelnemers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Haalbaarheidsstudies Green Corridors NL VK</dc:title>
  <dc:subject/>
  <dc:creator>Rijksdienst voor Ondernemend Nederland</dc:creator>
  <cp:keywords/>
  <dc:description/>
  <cp:lastModifiedBy>Toetenel, S.A. (Sabina)</cp:lastModifiedBy>
  <cp:revision/>
  <dcterms:created xsi:type="dcterms:W3CDTF">2024-02-19T14:04:53Z</dcterms:created>
  <dcterms:modified xsi:type="dcterms:W3CDTF">2024-05-30T12:32:41Z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0x010100A18BE1391767544A9ED47C1353E1DD3D</vt:lpwstr>
  </property>
</Properties>
</file>