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Visserij\EMFAF\Bijlagen bij aanvraag\Begroting\April 2025\"/>
    </mc:Choice>
  </mc:AlternateContent>
  <xr:revisionPtr revIDLastSave="0" documentId="13_ncr:1_{84355845-5391-4EE2-8929-9D1C1A2A7096}" xr6:coauthVersionLast="47" xr6:coauthVersionMax="47" xr10:uidLastSave="{00000000-0000-0000-0000-000000000000}"/>
  <workbookProtection workbookAlgorithmName="SHA-512" workbookHashValue="KNaDa9JHdy7Yl7QAix1X4JWopdJHsf8MSe5A31GIEv1TKJhYmsjCYh+HTrZ87G7epRcakbwoT2Rf0rQYHq1oug==" workbookSaltValue="PCCPVFsVT0w+zUa3RXX7GQ==" workbookSpinCount="100000" lockStructure="1"/>
  <bookViews>
    <workbookView xWindow="-108" yWindow="-108" windowWidth="23256" windowHeight="12576" xr2:uid="{7C9B1D8D-CB4D-4CD2-813B-2ED7EBB9630A}"/>
  </bookViews>
  <sheets>
    <sheet name="1. Deelnemers en samenvatting" sheetId="4" r:id="rId1"/>
    <sheet name="2. Werkelijke kosten (geen VKO)" sheetId="1" r:id="rId2"/>
    <sheet name="2A. Toelichting afschrijvingen" sheetId="6" r:id="rId3"/>
    <sheet name="3. Kosten met eenheden (VKO)" sheetId="2" r:id="rId4"/>
    <sheet name="Hulptabel" sheetId="3" state="hidden" r:id="rId5"/>
  </sheets>
  <definedNames>
    <definedName name="_xlnm.Print_Area" localSheetId="0">'1. Deelnemers en samenvatting'!$B$2:$O$111</definedName>
    <definedName name="_xlnm.Print_Area" localSheetId="1">'2. Werkelijke kosten (geen VKO)'!$A$1:$H$167</definedName>
    <definedName name="_xlnm.Print_Area" localSheetId="2">'2A. Toelichting afschrijvingen'!$B$1:$L$121</definedName>
    <definedName name="_xlnm.Print_Area" localSheetId="3">'3. Kosten met eenheden (VKO)'!$A$2:$N$175</definedName>
    <definedName name="_xlnm.Print_Titles" localSheetId="1">'2. Werkelijke kosten (geen VKO)'!$A:$A</definedName>
    <definedName name="_xlnm.Print_Titles" localSheetId="3">'3. Kosten met eenheden (VKO)'!$A:$A</definedName>
    <definedName name="Eenheid">Hulptabel!$C$13:$C$19</definedName>
    <definedName name="Kostencategorie_tarieven">Hulptabel!$B$13:$B$19</definedName>
    <definedName name="Tarief">Hulptabel!#REF!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2" l="1" a="1"/>
  <c r="N26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G33" i="2" a="1"/>
  <c r="G33" i="2"/>
  <c r="G34" i="2" a="1"/>
  <c r="G34" i="2"/>
  <c r="G35" i="2" a="1"/>
  <c r="G35" i="2"/>
  <c r="G36" i="2" a="1"/>
  <c r="G36" i="2"/>
  <c r="G37" i="2" a="1"/>
  <c r="G37" i="2"/>
  <c r="G38" i="2" a="1"/>
  <c r="G38" i="2"/>
  <c r="G39" i="2" a="1"/>
  <c r="G39" i="2"/>
  <c r="G40" i="2" a="1"/>
  <c r="G40" i="2"/>
  <c r="G41" i="2" a="1"/>
  <c r="G41" i="2"/>
  <c r="G42" i="2" a="1"/>
  <c r="G42" i="2"/>
  <c r="G43" i="2" a="1"/>
  <c r="G43" i="2"/>
  <c r="G44" i="2" a="1"/>
  <c r="G44" i="2"/>
  <c r="G45" i="2" a="1"/>
  <c r="G45" i="2"/>
  <c r="G46" i="2" a="1"/>
  <c r="G46" i="2"/>
  <c r="G47" i="2" a="1"/>
  <c r="G47" i="2"/>
  <c r="G48" i="2" a="1"/>
  <c r="G48" i="2"/>
  <c r="G49" i="2" a="1"/>
  <c r="G49" i="2"/>
  <c r="G50" i="2" a="1"/>
  <c r="G50" i="2"/>
  <c r="G51" i="2" a="1"/>
  <c r="G51" i="2"/>
  <c r="G52" i="2" a="1"/>
  <c r="G52" i="2"/>
  <c r="G53" i="2" a="1"/>
  <c r="G53" i="2"/>
  <c r="G54" i="2" a="1"/>
  <c r="G54" i="2"/>
  <c r="G55" i="2" a="1"/>
  <c r="G55" i="2"/>
  <c r="G56" i="2" a="1"/>
  <c r="G56" i="2"/>
  <c r="G57" i="2" a="1"/>
  <c r="G57" i="2"/>
  <c r="G58" i="2" a="1"/>
  <c r="G58" i="2"/>
  <c r="G59" i="2" a="1"/>
  <c r="G59" i="2"/>
  <c r="G60" i="2" a="1"/>
  <c r="G60" i="2"/>
  <c r="G61" i="2" a="1"/>
  <c r="G61" i="2"/>
  <c r="G62" i="2" a="1"/>
  <c r="G62" i="2"/>
  <c r="G63" i="2" a="1"/>
  <c r="G63" i="2"/>
  <c r="G64" i="2" a="1"/>
  <c r="G64" i="2"/>
  <c r="G65" i="2" a="1"/>
  <c r="G65" i="2"/>
  <c r="G66" i="2" a="1"/>
  <c r="G66" i="2"/>
  <c r="G67" i="2" a="1"/>
  <c r="G67" i="2"/>
  <c r="G68" i="2" a="1"/>
  <c r="G68" i="2"/>
  <c r="G69" i="2" a="1"/>
  <c r="G69" i="2"/>
  <c r="G70" i="2" a="1"/>
  <c r="G70" i="2"/>
  <c r="G71" i="2" a="1"/>
  <c r="G71" i="2"/>
  <c r="G72" i="2" a="1"/>
  <c r="G72" i="2"/>
  <c r="G73" i="2" a="1"/>
  <c r="G73" i="2"/>
  <c r="G74" i="2" a="1"/>
  <c r="G74" i="2"/>
  <c r="G75" i="2" a="1"/>
  <c r="G75" i="2"/>
  <c r="G76" i="2" a="1"/>
  <c r="G76" i="2"/>
  <c r="G77" i="2" a="1"/>
  <c r="G77" i="2"/>
  <c r="G78" i="2" a="1"/>
  <c r="G78" i="2"/>
  <c r="G79" i="2" a="1"/>
  <c r="G79" i="2"/>
  <c r="G80" i="2" a="1"/>
  <c r="G80" i="2"/>
  <c r="G81" i="2" a="1"/>
  <c r="G81" i="2"/>
  <c r="G82" i="2" a="1"/>
  <c r="G82" i="2"/>
  <c r="G83" i="2" a="1"/>
  <c r="G83" i="2"/>
  <c r="G84" i="2" a="1"/>
  <c r="G84" i="2"/>
  <c r="G85" i="2" a="1"/>
  <c r="G85" i="2"/>
  <c r="G86" i="2" a="1"/>
  <c r="G86" i="2"/>
  <c r="G87" i="2" a="1"/>
  <c r="G87" i="2"/>
  <c r="G88" i="2" a="1"/>
  <c r="G88" i="2"/>
  <c r="G89" i="2" a="1"/>
  <c r="G89" i="2"/>
  <c r="G90" i="2" a="1"/>
  <c r="G90" i="2"/>
  <c r="G91" i="2" a="1"/>
  <c r="G91" i="2"/>
  <c r="G92" i="2" a="1"/>
  <c r="G92" i="2"/>
  <c r="G93" i="2" a="1"/>
  <c r="G93" i="2"/>
  <c r="G94" i="2" a="1"/>
  <c r="G94" i="2"/>
  <c r="G95" i="2" a="1"/>
  <c r="G95" i="2"/>
  <c r="G96" i="2" a="1"/>
  <c r="G96" i="2"/>
  <c r="G97" i="2" a="1"/>
  <c r="G97" i="2"/>
  <c r="G98" i="2" a="1"/>
  <c r="G98" i="2"/>
  <c r="G99" i="2" a="1"/>
  <c r="G99" i="2"/>
  <c r="G100" i="2" a="1"/>
  <c r="G100" i="2"/>
  <c r="G101" i="2" a="1"/>
  <c r="G101" i="2"/>
  <c r="G102" i="2" a="1"/>
  <c r="G102" i="2"/>
  <c r="G103" i="2" a="1"/>
  <c r="G103" i="2"/>
  <c r="G104" i="2" a="1"/>
  <c r="G104" i="2"/>
  <c r="G105" i="2" a="1"/>
  <c r="G105" i="2"/>
  <c r="G106" i="2" a="1"/>
  <c r="G106" i="2"/>
  <c r="G107" i="2" a="1"/>
  <c r="G107" i="2"/>
  <c r="G108" i="2" a="1"/>
  <c r="G108" i="2"/>
  <c r="G109" i="2" a="1"/>
  <c r="G109" i="2"/>
  <c r="G110" i="2" a="1"/>
  <c r="G110" i="2"/>
  <c r="G111" i="2" a="1"/>
  <c r="G111" i="2"/>
  <c r="G112" i="2" a="1"/>
  <c r="G112" i="2"/>
  <c r="G113" i="2" a="1"/>
  <c r="G113" i="2"/>
  <c r="G114" i="2" a="1"/>
  <c r="G114" i="2"/>
  <c r="G115" i="2" a="1"/>
  <c r="G115" i="2"/>
  <c r="G116" i="2" a="1"/>
  <c r="G116" i="2"/>
  <c r="G117" i="2" a="1"/>
  <c r="G117" i="2"/>
  <c r="G118" i="2" a="1"/>
  <c r="G118" i="2"/>
  <c r="G119" i="2" a="1"/>
  <c r="G119" i="2"/>
  <c r="G120" i="2" a="1"/>
  <c r="G120" i="2"/>
  <c r="G121" i="2" a="1"/>
  <c r="G121" i="2"/>
  <c r="G122" i="2" a="1"/>
  <c r="G122" i="2"/>
  <c r="G123" i="2" a="1"/>
  <c r="G123" i="2"/>
  <c r="G124" i="2" a="1"/>
  <c r="G124" i="2"/>
  <c r="G125" i="2" a="1"/>
  <c r="G125" i="2"/>
  <c r="G126" i="2" a="1"/>
  <c r="G126" i="2"/>
  <c r="G127" i="2" a="1"/>
  <c r="G127" i="2"/>
  <c r="G128" i="2" a="1"/>
  <c r="G128" i="2"/>
  <c r="G129" i="2" a="1"/>
  <c r="G129" i="2"/>
  <c r="G130" i="2" a="1"/>
  <c r="G130" i="2"/>
  <c r="G131" i="2" a="1"/>
  <c r="G131" i="2"/>
  <c r="G132" i="2" a="1"/>
  <c r="G132" i="2"/>
  <c r="G133" i="2" a="1"/>
  <c r="G133" i="2"/>
  <c r="G134" i="2" a="1"/>
  <c r="G134" i="2"/>
  <c r="G135" i="2" a="1"/>
  <c r="G135" i="2"/>
  <c r="G136" i="2" a="1"/>
  <c r="G136" i="2"/>
  <c r="G137" i="2" a="1"/>
  <c r="G137" i="2"/>
  <c r="G138" i="2" a="1"/>
  <c r="G138" i="2"/>
  <c r="G139" i="2" a="1"/>
  <c r="G139" i="2"/>
  <c r="G140" i="2" a="1"/>
  <c r="G140" i="2"/>
  <c r="G141" i="2" a="1"/>
  <c r="G141" i="2"/>
  <c r="G142" i="2" a="1"/>
  <c r="G142" i="2"/>
  <c r="G143" i="2" a="1"/>
  <c r="G143" i="2"/>
  <c r="G144" i="2" a="1"/>
  <c r="G144" i="2"/>
  <c r="G145" i="2" a="1"/>
  <c r="G145" i="2"/>
  <c r="G146" i="2" a="1"/>
  <c r="G146" i="2"/>
  <c r="G147" i="2" a="1"/>
  <c r="G147" i="2"/>
  <c r="G148" i="2" a="1"/>
  <c r="G148" i="2"/>
  <c r="G149" i="2" a="1"/>
  <c r="G149" i="2"/>
  <c r="G150" i="2" a="1"/>
  <c r="G150" i="2"/>
  <c r="G151" i="2" a="1"/>
  <c r="G151" i="2"/>
  <c r="G152" i="2" a="1"/>
  <c r="G152" i="2"/>
  <c r="G153" i="2" a="1"/>
  <c r="G153" i="2"/>
  <c r="G154" i="2" a="1"/>
  <c r="G154" i="2"/>
  <c r="G155" i="2" a="1"/>
  <c r="G155" i="2"/>
  <c r="G156" i="2" a="1"/>
  <c r="G156" i="2"/>
  <c r="G157" i="2" a="1"/>
  <c r="G157" i="2"/>
  <c r="G158" i="2" a="1"/>
  <c r="G158" i="2"/>
  <c r="G159" i="2" a="1"/>
  <c r="G159" i="2"/>
  <c r="G160" i="2" a="1"/>
  <c r="G160" i="2"/>
  <c r="G161" i="2" a="1"/>
  <c r="G161" i="2"/>
  <c r="G162" i="2" a="1"/>
  <c r="G162" i="2"/>
  <c r="G163" i="2" a="1"/>
  <c r="G163" i="2"/>
  <c r="G164" i="2" a="1"/>
  <c r="G164" i="2"/>
  <c r="G165" i="2" a="1"/>
  <c r="G165" i="2"/>
  <c r="G166" i="2" a="1"/>
  <c r="G166" i="2"/>
  <c r="G167" i="2" a="1"/>
  <c r="G167" i="2"/>
  <c r="G168" i="2" a="1"/>
  <c r="G168" i="2"/>
  <c r="G169" i="2" a="1"/>
  <c r="G169" i="2"/>
  <c r="G170" i="2" a="1"/>
  <c r="G170" i="2"/>
  <c r="G171" i="2" a="1"/>
  <c r="G171" i="2"/>
  <c r="G172" i="2" a="1"/>
  <c r="G172" i="2"/>
  <c r="G173" i="2" a="1"/>
  <c r="G173" i="2"/>
  <c r="G174" i="2" a="1"/>
  <c r="G174" i="2"/>
  <c r="G175" i="2" a="1"/>
  <c r="G175" i="2"/>
  <c r="G26" i="2" a="1"/>
  <c r="G26" i="2"/>
  <c r="G27" i="2" a="1"/>
  <c r="G27" i="2"/>
  <c r="G28" i="2" a="1"/>
  <c r="G28" i="2"/>
  <c r="G29" i="2" a="1"/>
  <c r="G29" i="2"/>
  <c r="G30" i="2" a="1"/>
  <c r="G30" i="2"/>
  <c r="G31" i="2" a="1"/>
  <c r="G31" i="2"/>
  <c r="G32" i="2" a="1"/>
  <c r="G32" i="2"/>
  <c r="D32" i="2" a="1"/>
  <c r="D32" i="2"/>
  <c r="N32" i="2" s="1" a="1"/>
  <c r="N32" i="2" s="1"/>
  <c r="D33" i="2" a="1"/>
  <c r="D33" i="2"/>
  <c r="N33" i="2" s="1" a="1"/>
  <c r="N33" i="2" s="1"/>
  <c r="D34" i="2" a="1"/>
  <c r="D34" i="2"/>
  <c r="N34" i="2" s="1" a="1"/>
  <c r="N34" i="2" s="1"/>
  <c r="D35" i="2" a="1"/>
  <c r="D35" i="2"/>
  <c r="N35" i="2" s="1" a="1"/>
  <c r="N35" i="2" s="1"/>
  <c r="D36" i="2" a="1"/>
  <c r="D36" i="2"/>
  <c r="N36" i="2" s="1" a="1"/>
  <c r="N36" i="2" s="1"/>
  <c r="D37" i="2" a="1"/>
  <c r="D37" i="2"/>
  <c r="N37" i="2" s="1" a="1"/>
  <c r="N37" i="2" s="1"/>
  <c r="D38" i="2" a="1"/>
  <c r="D38" i="2"/>
  <c r="N38" i="2" s="1" a="1"/>
  <c r="N38" i="2" s="1"/>
  <c r="D39" i="2" a="1"/>
  <c r="D39" i="2"/>
  <c r="N39" i="2" s="1" a="1"/>
  <c r="N39" i="2" s="1"/>
  <c r="D40" i="2" a="1"/>
  <c r="D40" i="2"/>
  <c r="N40" i="2" s="1" a="1"/>
  <c r="N40" i="2" s="1"/>
  <c r="D41" i="2" a="1"/>
  <c r="D41" i="2"/>
  <c r="N41" i="2" s="1" a="1"/>
  <c r="N41" i="2" s="1"/>
  <c r="D42" i="2" a="1"/>
  <c r="D42" i="2"/>
  <c r="N42" i="2" s="1" a="1"/>
  <c r="N42" i="2" s="1"/>
  <c r="D43" i="2" a="1"/>
  <c r="D43" i="2"/>
  <c r="N43" i="2" s="1" a="1"/>
  <c r="N43" i="2" s="1"/>
  <c r="D44" i="2" a="1"/>
  <c r="D44" i="2"/>
  <c r="N44" i="2" s="1" a="1"/>
  <c r="N44" i="2" s="1"/>
  <c r="D45" i="2" a="1"/>
  <c r="D45" i="2"/>
  <c r="N45" i="2" s="1" a="1"/>
  <c r="N45" i="2" s="1"/>
  <c r="D46" i="2" a="1"/>
  <c r="D46" i="2"/>
  <c r="N46" i="2" s="1" a="1"/>
  <c r="N46" i="2" s="1"/>
  <c r="D47" i="2" a="1"/>
  <c r="D47" i="2"/>
  <c r="N47" i="2" s="1" a="1"/>
  <c r="N47" i="2" s="1"/>
  <c r="D48" i="2" a="1"/>
  <c r="D48" i="2"/>
  <c r="N48" i="2" s="1" a="1"/>
  <c r="N48" i="2" s="1"/>
  <c r="D49" i="2" a="1"/>
  <c r="D49" i="2"/>
  <c r="N49" i="2" s="1" a="1"/>
  <c r="N49" i="2" s="1"/>
  <c r="D50" i="2" a="1"/>
  <c r="D50" i="2"/>
  <c r="N50" i="2" s="1" a="1"/>
  <c r="N50" i="2" s="1"/>
  <c r="D51" i="2" a="1"/>
  <c r="D51" i="2"/>
  <c r="N51" i="2" s="1" a="1"/>
  <c r="N51" i="2" s="1"/>
  <c r="D52" i="2" a="1"/>
  <c r="D52" i="2"/>
  <c r="N52" i="2" s="1" a="1"/>
  <c r="N52" i="2" s="1"/>
  <c r="D53" i="2" a="1"/>
  <c r="D53" i="2"/>
  <c r="N53" i="2" s="1" a="1"/>
  <c r="N53" i="2" s="1"/>
  <c r="D54" i="2" a="1"/>
  <c r="D54" i="2"/>
  <c r="N54" i="2" s="1" a="1"/>
  <c r="N54" i="2" s="1"/>
  <c r="D55" i="2" a="1"/>
  <c r="D55" i="2"/>
  <c r="N55" i="2" s="1" a="1"/>
  <c r="N55" i="2" s="1"/>
  <c r="D56" i="2" a="1"/>
  <c r="D56" i="2"/>
  <c r="N56" i="2" s="1" a="1"/>
  <c r="N56" i="2" s="1"/>
  <c r="D57" i="2" a="1"/>
  <c r="D57" i="2"/>
  <c r="N57" i="2" s="1" a="1"/>
  <c r="N57" i="2" s="1"/>
  <c r="D58" i="2" a="1"/>
  <c r="D58" i="2"/>
  <c r="N58" i="2" s="1" a="1"/>
  <c r="N58" i="2" s="1"/>
  <c r="D59" i="2" a="1"/>
  <c r="D59" i="2"/>
  <c r="N59" i="2" s="1" a="1"/>
  <c r="N59" i="2" s="1"/>
  <c r="D60" i="2" a="1"/>
  <c r="D60" i="2"/>
  <c r="N60" i="2" s="1" a="1"/>
  <c r="N60" i="2" s="1"/>
  <c r="D61" i="2" a="1"/>
  <c r="D61" i="2"/>
  <c r="N61" i="2" s="1" a="1"/>
  <c r="N61" i="2" s="1"/>
  <c r="D62" i="2" a="1"/>
  <c r="D62" i="2"/>
  <c r="N62" i="2" s="1" a="1"/>
  <c r="N62" i="2" s="1"/>
  <c r="D63" i="2" a="1"/>
  <c r="D63" i="2"/>
  <c r="N63" i="2" s="1" a="1"/>
  <c r="N63" i="2" s="1"/>
  <c r="D64" i="2" a="1"/>
  <c r="D64" i="2"/>
  <c r="N64" i="2" s="1" a="1"/>
  <c r="N64" i="2" s="1"/>
  <c r="D65" i="2" a="1"/>
  <c r="D65" i="2"/>
  <c r="N65" i="2" s="1" a="1"/>
  <c r="N65" i="2" s="1"/>
  <c r="D66" i="2" a="1"/>
  <c r="D66" i="2"/>
  <c r="N66" i="2" s="1" a="1"/>
  <c r="N66" i="2" s="1"/>
  <c r="D67" i="2" a="1"/>
  <c r="D67" i="2"/>
  <c r="N67" i="2" s="1" a="1"/>
  <c r="N67" i="2" s="1"/>
  <c r="D68" i="2" a="1"/>
  <c r="D68" i="2"/>
  <c r="N68" i="2" s="1" a="1"/>
  <c r="N68" i="2" s="1"/>
  <c r="D69" i="2" a="1"/>
  <c r="D69" i="2"/>
  <c r="N69" i="2" s="1" a="1"/>
  <c r="N69" i="2" s="1"/>
  <c r="D70" i="2" a="1"/>
  <c r="D70" i="2"/>
  <c r="N70" i="2" s="1" a="1"/>
  <c r="N70" i="2" s="1"/>
  <c r="D71" i="2" a="1"/>
  <c r="D71" i="2"/>
  <c r="N71" i="2" s="1" a="1"/>
  <c r="N71" i="2" s="1"/>
  <c r="D72" i="2" a="1"/>
  <c r="D72" i="2"/>
  <c r="N72" i="2" s="1" a="1"/>
  <c r="N72" i="2" s="1"/>
  <c r="D73" i="2" a="1"/>
  <c r="D73" i="2"/>
  <c r="N73" i="2" s="1" a="1"/>
  <c r="N73" i="2" s="1"/>
  <c r="D74" i="2" a="1"/>
  <c r="D74" i="2"/>
  <c r="N74" i="2" s="1" a="1"/>
  <c r="N74" i="2" s="1"/>
  <c r="D75" i="2" a="1"/>
  <c r="D75" i="2"/>
  <c r="N75" i="2" s="1" a="1"/>
  <c r="N75" i="2" s="1"/>
  <c r="D76" i="2" a="1"/>
  <c r="D76" i="2"/>
  <c r="N76" i="2" s="1" a="1"/>
  <c r="N76" i="2" s="1"/>
  <c r="D77" i="2" a="1"/>
  <c r="D77" i="2"/>
  <c r="N77" i="2" s="1" a="1"/>
  <c r="N77" i="2" s="1"/>
  <c r="D78" i="2" a="1"/>
  <c r="D78" i="2"/>
  <c r="N78" i="2" s="1" a="1"/>
  <c r="N78" i="2" s="1"/>
  <c r="D79" i="2" a="1"/>
  <c r="D79" i="2"/>
  <c r="N79" i="2" s="1" a="1"/>
  <c r="N79" i="2" s="1"/>
  <c r="D80" i="2" a="1"/>
  <c r="D80" i="2"/>
  <c r="N80" i="2" s="1" a="1"/>
  <c r="N80" i="2" s="1"/>
  <c r="D81" i="2" a="1"/>
  <c r="D81" i="2"/>
  <c r="N81" i="2" s="1" a="1"/>
  <c r="N81" i="2" s="1"/>
  <c r="D82" i="2" a="1"/>
  <c r="D82" i="2"/>
  <c r="N82" i="2" s="1" a="1"/>
  <c r="N82" i="2" s="1"/>
  <c r="D83" i="2" a="1"/>
  <c r="D83" i="2"/>
  <c r="N83" i="2" s="1" a="1"/>
  <c r="N83" i="2" s="1"/>
  <c r="D84" i="2" a="1"/>
  <c r="D84" i="2"/>
  <c r="N84" i="2" s="1" a="1"/>
  <c r="N84" i="2" s="1"/>
  <c r="D85" i="2" a="1"/>
  <c r="D85" i="2"/>
  <c r="N85" i="2" s="1" a="1"/>
  <c r="N85" i="2" s="1"/>
  <c r="D86" i="2" a="1"/>
  <c r="D86" i="2"/>
  <c r="N86" i="2" s="1" a="1"/>
  <c r="N86" i="2" s="1"/>
  <c r="D87" i="2" a="1"/>
  <c r="D87" i="2"/>
  <c r="N87" i="2" s="1" a="1"/>
  <c r="N87" i="2" s="1"/>
  <c r="D88" i="2" a="1"/>
  <c r="D88" i="2"/>
  <c r="N88" i="2" s="1" a="1"/>
  <c r="N88" i="2" s="1"/>
  <c r="D89" i="2" a="1"/>
  <c r="D89" i="2"/>
  <c r="N89" i="2" s="1" a="1"/>
  <c r="N89" i="2" s="1"/>
  <c r="D90" i="2" a="1"/>
  <c r="D90" i="2"/>
  <c r="N90" i="2" s="1" a="1"/>
  <c r="N90" i="2" s="1"/>
  <c r="D91" i="2" a="1"/>
  <c r="D91" i="2"/>
  <c r="N91" i="2" s="1" a="1"/>
  <c r="N91" i="2" s="1"/>
  <c r="D92" i="2" a="1"/>
  <c r="D92" i="2"/>
  <c r="N92" i="2" s="1" a="1"/>
  <c r="N92" i="2" s="1"/>
  <c r="D93" i="2" a="1"/>
  <c r="D93" i="2"/>
  <c r="N93" i="2" s="1" a="1"/>
  <c r="N93" i="2" s="1"/>
  <c r="D94" i="2" a="1"/>
  <c r="D94" i="2"/>
  <c r="N94" i="2" s="1" a="1"/>
  <c r="N94" i="2" s="1"/>
  <c r="D95" i="2" a="1"/>
  <c r="D95" i="2"/>
  <c r="N95" i="2" s="1" a="1"/>
  <c r="N95" i="2" s="1"/>
  <c r="D96" i="2" a="1"/>
  <c r="D96" i="2"/>
  <c r="N96" i="2" s="1" a="1"/>
  <c r="N96" i="2" s="1"/>
  <c r="D97" i="2" a="1"/>
  <c r="D97" i="2"/>
  <c r="N97" i="2" s="1" a="1"/>
  <c r="N97" i="2" s="1"/>
  <c r="D98" i="2" a="1"/>
  <c r="D98" i="2"/>
  <c r="N98" i="2" s="1" a="1"/>
  <c r="N98" i="2" s="1"/>
  <c r="D99" i="2" a="1"/>
  <c r="D99" i="2"/>
  <c r="N99" i="2" s="1" a="1"/>
  <c r="N99" i="2" s="1"/>
  <c r="D100" i="2" a="1"/>
  <c r="D100" i="2"/>
  <c r="N100" i="2" s="1" a="1"/>
  <c r="N100" i="2" s="1"/>
  <c r="D101" i="2" a="1"/>
  <c r="D101" i="2"/>
  <c r="N101" i="2" s="1" a="1"/>
  <c r="N101" i="2" s="1"/>
  <c r="D102" i="2" a="1"/>
  <c r="D102" i="2"/>
  <c r="N102" i="2" s="1" a="1"/>
  <c r="N102" i="2" s="1"/>
  <c r="D103" i="2" a="1"/>
  <c r="D103" i="2"/>
  <c r="N103" i="2" s="1" a="1"/>
  <c r="N103" i="2" s="1"/>
  <c r="D104" i="2" a="1"/>
  <c r="D104" i="2"/>
  <c r="N104" i="2" s="1" a="1"/>
  <c r="N104" i="2" s="1"/>
  <c r="D105" i="2" a="1"/>
  <c r="D105" i="2"/>
  <c r="N105" i="2" s="1" a="1"/>
  <c r="N105" i="2" s="1"/>
  <c r="D106" i="2" a="1"/>
  <c r="D106" i="2"/>
  <c r="N106" i="2" s="1" a="1"/>
  <c r="N106" i="2" s="1"/>
  <c r="D107" i="2" a="1"/>
  <c r="D107" i="2"/>
  <c r="N107" i="2" s="1" a="1"/>
  <c r="N107" i="2" s="1"/>
  <c r="D108" i="2" a="1"/>
  <c r="D108" i="2"/>
  <c r="N108" i="2" s="1" a="1"/>
  <c r="N108" i="2" s="1"/>
  <c r="D109" i="2" a="1"/>
  <c r="D109" i="2"/>
  <c r="N109" i="2" s="1" a="1"/>
  <c r="N109" i="2" s="1"/>
  <c r="D110" i="2" a="1"/>
  <c r="D110" i="2"/>
  <c r="N110" i="2" s="1" a="1"/>
  <c r="N110" i="2" s="1"/>
  <c r="D111" i="2" a="1"/>
  <c r="D111" i="2"/>
  <c r="N111" i="2" s="1" a="1"/>
  <c r="N111" i="2" s="1"/>
  <c r="D112" i="2" a="1"/>
  <c r="D112" i="2"/>
  <c r="N112" i="2" s="1" a="1"/>
  <c r="N112" i="2" s="1"/>
  <c r="D113" i="2" a="1"/>
  <c r="D113" i="2"/>
  <c r="N113" i="2" s="1" a="1"/>
  <c r="N113" i="2" s="1"/>
  <c r="D114" i="2" a="1"/>
  <c r="D114" i="2"/>
  <c r="N114" i="2" s="1" a="1"/>
  <c r="N114" i="2" s="1"/>
  <c r="D115" i="2" a="1"/>
  <c r="D115" i="2"/>
  <c r="N115" i="2" s="1" a="1"/>
  <c r="N115" i="2" s="1"/>
  <c r="D116" i="2" a="1"/>
  <c r="D116" i="2"/>
  <c r="N116" i="2" s="1" a="1"/>
  <c r="N116" i="2" s="1"/>
  <c r="D117" i="2" a="1"/>
  <c r="D117" i="2"/>
  <c r="N117" i="2" s="1" a="1"/>
  <c r="N117" i="2" s="1"/>
  <c r="D118" i="2" a="1"/>
  <c r="D118" i="2"/>
  <c r="N118" i="2" s="1" a="1"/>
  <c r="N118" i="2" s="1"/>
  <c r="D119" i="2" a="1"/>
  <c r="D119" i="2"/>
  <c r="N119" i="2" s="1" a="1"/>
  <c r="N119" i="2" s="1"/>
  <c r="D120" i="2" a="1"/>
  <c r="D120" i="2"/>
  <c r="N120" i="2" s="1" a="1"/>
  <c r="N120" i="2" s="1"/>
  <c r="D121" i="2" a="1"/>
  <c r="D121" i="2"/>
  <c r="N121" i="2" s="1" a="1"/>
  <c r="N121" i="2" s="1"/>
  <c r="D122" i="2" a="1"/>
  <c r="D122" i="2"/>
  <c r="N122" i="2" s="1" a="1"/>
  <c r="N122" i="2" s="1"/>
  <c r="D123" i="2" a="1"/>
  <c r="D123" i="2"/>
  <c r="N123" i="2" s="1" a="1"/>
  <c r="N123" i="2" s="1"/>
  <c r="D124" i="2" a="1"/>
  <c r="D124" i="2"/>
  <c r="N124" i="2" s="1" a="1"/>
  <c r="N124" i="2" s="1"/>
  <c r="D125" i="2" a="1"/>
  <c r="D125" i="2"/>
  <c r="N125" i="2" s="1" a="1"/>
  <c r="N125" i="2" s="1"/>
  <c r="D126" i="2" a="1"/>
  <c r="D126" i="2"/>
  <c r="N126" i="2" s="1" a="1"/>
  <c r="N126" i="2" s="1"/>
  <c r="D127" i="2" a="1"/>
  <c r="D127" i="2"/>
  <c r="N127" i="2" s="1" a="1"/>
  <c r="N127" i="2" s="1"/>
  <c r="D128" i="2" a="1"/>
  <c r="D128" i="2"/>
  <c r="N128" i="2" s="1" a="1"/>
  <c r="N128" i="2" s="1"/>
  <c r="D129" i="2" a="1"/>
  <c r="D129" i="2"/>
  <c r="N129" i="2" s="1" a="1"/>
  <c r="N129" i="2" s="1"/>
  <c r="D130" i="2" a="1"/>
  <c r="D130" i="2"/>
  <c r="N130" i="2" s="1" a="1"/>
  <c r="N130" i="2" s="1"/>
  <c r="D131" i="2" a="1"/>
  <c r="D131" i="2"/>
  <c r="N131" i="2" s="1" a="1"/>
  <c r="N131" i="2" s="1"/>
  <c r="D132" i="2" a="1"/>
  <c r="D132" i="2"/>
  <c r="N132" i="2" s="1" a="1"/>
  <c r="N132" i="2" s="1"/>
  <c r="D133" i="2" a="1"/>
  <c r="D133" i="2"/>
  <c r="N133" i="2" s="1" a="1"/>
  <c r="N133" i="2" s="1"/>
  <c r="D134" i="2" a="1"/>
  <c r="D134" i="2"/>
  <c r="N134" i="2" s="1" a="1"/>
  <c r="N134" i="2" s="1"/>
  <c r="D135" i="2" a="1"/>
  <c r="D135" i="2"/>
  <c r="N135" i="2" s="1" a="1"/>
  <c r="N135" i="2" s="1"/>
  <c r="D136" i="2" a="1"/>
  <c r="D136" i="2"/>
  <c r="N136" i="2" s="1" a="1"/>
  <c r="N136" i="2" s="1"/>
  <c r="D137" i="2" a="1"/>
  <c r="D137" i="2"/>
  <c r="N137" i="2" s="1" a="1"/>
  <c r="N137" i="2" s="1"/>
  <c r="D138" i="2" a="1"/>
  <c r="D138" i="2"/>
  <c r="N138" i="2" s="1" a="1"/>
  <c r="N138" i="2" s="1"/>
  <c r="D139" i="2" a="1"/>
  <c r="D139" i="2"/>
  <c r="N139" i="2" s="1" a="1"/>
  <c r="N139" i="2" s="1"/>
  <c r="D140" i="2" a="1"/>
  <c r="D140" i="2"/>
  <c r="N140" i="2" s="1" a="1"/>
  <c r="N140" i="2" s="1"/>
  <c r="D141" i="2" a="1"/>
  <c r="D141" i="2"/>
  <c r="N141" i="2" s="1" a="1"/>
  <c r="N141" i="2" s="1"/>
  <c r="D142" i="2" a="1"/>
  <c r="D142" i="2"/>
  <c r="N142" i="2" s="1" a="1"/>
  <c r="N142" i="2" s="1"/>
  <c r="D143" i="2" a="1"/>
  <c r="D143" i="2"/>
  <c r="N143" i="2" s="1" a="1"/>
  <c r="N143" i="2" s="1"/>
  <c r="D144" i="2" a="1"/>
  <c r="D144" i="2"/>
  <c r="N144" i="2" s="1" a="1"/>
  <c r="N144" i="2" s="1"/>
  <c r="D145" i="2" a="1"/>
  <c r="D145" i="2"/>
  <c r="N145" i="2" s="1" a="1"/>
  <c r="N145" i="2" s="1"/>
  <c r="D146" i="2" a="1"/>
  <c r="D146" i="2"/>
  <c r="N146" i="2" s="1" a="1"/>
  <c r="N146" i="2" s="1"/>
  <c r="D147" i="2" a="1"/>
  <c r="D147" i="2"/>
  <c r="N147" i="2" s="1" a="1"/>
  <c r="N147" i="2" s="1"/>
  <c r="D148" i="2" a="1"/>
  <c r="D148" i="2"/>
  <c r="N148" i="2" s="1" a="1"/>
  <c r="N148" i="2" s="1"/>
  <c r="D149" i="2" a="1"/>
  <c r="D149" i="2"/>
  <c r="N149" i="2" s="1" a="1"/>
  <c r="N149" i="2" s="1"/>
  <c r="D150" i="2" a="1"/>
  <c r="D150" i="2"/>
  <c r="N150" i="2" s="1" a="1"/>
  <c r="N150" i="2" s="1"/>
  <c r="D151" i="2" a="1"/>
  <c r="D151" i="2"/>
  <c r="N151" i="2" s="1" a="1"/>
  <c r="N151" i="2" s="1"/>
  <c r="D152" i="2" a="1"/>
  <c r="D152" i="2"/>
  <c r="N152" i="2" s="1" a="1"/>
  <c r="N152" i="2" s="1"/>
  <c r="D153" i="2" a="1"/>
  <c r="D153" i="2"/>
  <c r="N153" i="2" s="1" a="1"/>
  <c r="N153" i="2" s="1"/>
  <c r="D154" i="2" a="1"/>
  <c r="D154" i="2"/>
  <c r="N154" i="2" s="1" a="1"/>
  <c r="N154" i="2" s="1"/>
  <c r="D155" i="2" a="1"/>
  <c r="D155" i="2"/>
  <c r="N155" i="2" s="1" a="1"/>
  <c r="N155" i="2" s="1"/>
  <c r="D156" i="2" a="1"/>
  <c r="D156" i="2"/>
  <c r="N156" i="2" s="1" a="1"/>
  <c r="N156" i="2" s="1"/>
  <c r="D157" i="2" a="1"/>
  <c r="D157" i="2"/>
  <c r="N157" i="2" s="1" a="1"/>
  <c r="N157" i="2" s="1"/>
  <c r="D158" i="2" a="1"/>
  <c r="D158" i="2"/>
  <c r="N158" i="2" s="1" a="1"/>
  <c r="N158" i="2" s="1"/>
  <c r="D159" i="2" a="1"/>
  <c r="D159" i="2"/>
  <c r="N159" i="2" s="1" a="1"/>
  <c r="N159" i="2" s="1"/>
  <c r="D160" i="2" a="1"/>
  <c r="D160" i="2"/>
  <c r="N160" i="2" s="1" a="1"/>
  <c r="N160" i="2" s="1"/>
  <c r="D161" i="2" a="1"/>
  <c r="D161" i="2"/>
  <c r="N161" i="2" s="1" a="1"/>
  <c r="N161" i="2" s="1"/>
  <c r="D162" i="2" a="1"/>
  <c r="D162" i="2"/>
  <c r="N162" i="2" s="1" a="1"/>
  <c r="N162" i="2" s="1"/>
  <c r="D163" i="2" a="1"/>
  <c r="D163" i="2"/>
  <c r="N163" i="2" s="1" a="1"/>
  <c r="N163" i="2" s="1"/>
  <c r="D164" i="2" a="1"/>
  <c r="D164" i="2"/>
  <c r="N164" i="2" s="1" a="1"/>
  <c r="N164" i="2" s="1"/>
  <c r="D165" i="2" a="1"/>
  <c r="D165" i="2"/>
  <c r="N165" i="2" s="1" a="1"/>
  <c r="N165" i="2" s="1"/>
  <c r="D166" i="2" a="1"/>
  <c r="D166" i="2"/>
  <c r="N166" i="2" s="1" a="1"/>
  <c r="N166" i="2" s="1"/>
  <c r="D167" i="2" a="1"/>
  <c r="D167" i="2"/>
  <c r="N167" i="2" s="1" a="1"/>
  <c r="N167" i="2" s="1"/>
  <c r="D168" i="2" a="1"/>
  <c r="D168" i="2"/>
  <c r="N168" i="2" s="1" a="1"/>
  <c r="N168" i="2" s="1"/>
  <c r="D169" i="2" a="1"/>
  <c r="D169" i="2"/>
  <c r="N169" i="2" s="1" a="1"/>
  <c r="N169" i="2" s="1"/>
  <c r="D170" i="2" a="1"/>
  <c r="D170" i="2"/>
  <c r="N170" i="2" s="1" a="1"/>
  <c r="N170" i="2" s="1"/>
  <c r="D171" i="2" a="1"/>
  <c r="D171" i="2"/>
  <c r="N171" i="2" s="1" a="1"/>
  <c r="N171" i="2" s="1"/>
  <c r="D172" i="2" a="1"/>
  <c r="D172" i="2"/>
  <c r="N172" i="2" s="1" a="1"/>
  <c r="N172" i="2" s="1"/>
  <c r="D173" i="2" a="1"/>
  <c r="D173" i="2"/>
  <c r="N173" i="2" s="1" a="1"/>
  <c r="N173" i="2" s="1"/>
  <c r="D174" i="2" a="1"/>
  <c r="D174" i="2"/>
  <c r="N174" i="2" s="1" a="1"/>
  <c r="N174" i="2" s="1"/>
  <c r="D175" i="2" a="1"/>
  <c r="D175" i="2"/>
  <c r="N175" i="2" s="1" a="1"/>
  <c r="N175" i="2" s="1"/>
  <c r="D26" i="2" a="1"/>
  <c r="D26" i="2"/>
  <c r="D27" i="2" a="1"/>
  <c r="D27" i="2"/>
  <c r="N27" i="2" s="1" a="1"/>
  <c r="N27" i="2" s="1"/>
  <c r="D28" i="2" a="1"/>
  <c r="D28" i="2"/>
  <c r="N28" i="2" s="1" a="1"/>
  <c r="N28" i="2" s="1"/>
  <c r="D29" i="2" a="1"/>
  <c r="D29" i="2"/>
  <c r="N29" i="2" s="1" a="1"/>
  <c r="N29" i="2" s="1"/>
  <c r="D30" i="2" a="1"/>
  <c r="D30" i="2"/>
  <c r="N30" i="2" s="1" a="1"/>
  <c r="N30" i="2" s="1"/>
  <c r="D31" i="2" a="1"/>
  <c r="D31" i="2"/>
  <c r="N31" i="2" s="1" a="1"/>
  <c r="N31" i="2" s="1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K22" i="6" l="1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B18" i="3" l="1"/>
  <c r="B17" i="3"/>
  <c r="B16" i="3"/>
  <c r="K21" i="6" l="1"/>
  <c r="N92" i="4" l="1"/>
  <c r="N107" i="4" s="1"/>
  <c r="M92" i="4"/>
  <c r="M107" i="4" s="1"/>
  <c r="L92" i="4"/>
  <c r="L107" i="4" s="1"/>
  <c r="K92" i="4"/>
  <c r="K107" i="4" s="1"/>
  <c r="J92" i="4"/>
  <c r="J107" i="4" s="1"/>
  <c r="I92" i="4"/>
  <c r="I107" i="4" s="1"/>
  <c r="H92" i="4"/>
  <c r="H107" i="4" s="1"/>
  <c r="G92" i="4"/>
  <c r="G107" i="4" s="1"/>
  <c r="F92" i="4"/>
  <c r="F107" i="4" s="1"/>
  <c r="E92" i="4"/>
  <c r="E107" i="4" s="1"/>
  <c r="D92" i="4"/>
  <c r="D107" i="4" s="1"/>
  <c r="C92" i="4"/>
  <c r="C107" i="4" s="1"/>
  <c r="O107" i="4" l="1"/>
  <c r="E93" i="4"/>
  <c r="E94" i="4"/>
  <c r="E95" i="4"/>
  <c r="E96" i="4"/>
  <c r="E97" i="4"/>
  <c r="E98" i="4"/>
  <c r="F93" i="4"/>
  <c r="F94" i="4"/>
  <c r="F95" i="4"/>
  <c r="F96" i="4"/>
  <c r="F97" i="4"/>
  <c r="F98" i="4"/>
  <c r="G93" i="4"/>
  <c r="G94" i="4"/>
  <c r="G95" i="4"/>
  <c r="G96" i="4"/>
  <c r="G97" i="4"/>
  <c r="G98" i="4"/>
  <c r="H93" i="4"/>
  <c r="H94" i="4"/>
  <c r="H95" i="4"/>
  <c r="H96" i="4"/>
  <c r="H97" i="4"/>
  <c r="H98" i="4"/>
  <c r="I93" i="4"/>
  <c r="I94" i="4"/>
  <c r="I95" i="4"/>
  <c r="I96" i="4"/>
  <c r="I97" i="4"/>
  <c r="I98" i="4"/>
  <c r="J93" i="4"/>
  <c r="J94" i="4"/>
  <c r="J95" i="4"/>
  <c r="J96" i="4"/>
  <c r="J97" i="4"/>
  <c r="J98" i="4"/>
  <c r="K93" i="4"/>
  <c r="K94" i="4"/>
  <c r="K95" i="4"/>
  <c r="K96" i="4"/>
  <c r="K97" i="4"/>
  <c r="K98" i="4"/>
  <c r="L93" i="4"/>
  <c r="L94" i="4"/>
  <c r="L95" i="4"/>
  <c r="L96" i="4"/>
  <c r="L97" i="4"/>
  <c r="L98" i="4"/>
  <c r="M93" i="4"/>
  <c r="M94" i="4"/>
  <c r="M95" i="4"/>
  <c r="M96" i="4"/>
  <c r="M97" i="4"/>
  <c r="M98" i="4"/>
  <c r="N93" i="4"/>
  <c r="N94" i="4"/>
  <c r="N95" i="4"/>
  <c r="N96" i="4"/>
  <c r="N97" i="4"/>
  <c r="N98" i="4"/>
  <c r="D93" i="4"/>
  <c r="D94" i="4"/>
  <c r="D95" i="4"/>
  <c r="D96" i="4"/>
  <c r="D97" i="4"/>
  <c r="D98" i="4"/>
  <c r="C94" i="4"/>
  <c r="C95" i="4"/>
  <c r="C96" i="4"/>
  <c r="C97" i="4"/>
  <c r="C98" i="4"/>
  <c r="C93" i="4"/>
  <c r="C100" i="4"/>
  <c r="C101" i="4"/>
  <c r="C102" i="4"/>
  <c r="C103" i="4"/>
  <c r="C104" i="4"/>
  <c r="C105" i="4"/>
  <c r="C99" i="4"/>
  <c r="D99" i="4"/>
  <c r="D100" i="4"/>
  <c r="D101" i="4"/>
  <c r="D102" i="4"/>
  <c r="D103" i="4"/>
  <c r="D104" i="4"/>
  <c r="D105" i="4"/>
  <c r="E99" i="4"/>
  <c r="E100" i="4"/>
  <c r="E101" i="4"/>
  <c r="E102" i="4"/>
  <c r="E103" i="4"/>
  <c r="E104" i="4"/>
  <c r="E105" i="4"/>
  <c r="F99" i="4"/>
  <c r="F100" i="4"/>
  <c r="F101" i="4"/>
  <c r="F102" i="4"/>
  <c r="F103" i="4"/>
  <c r="F104" i="4"/>
  <c r="F105" i="4"/>
  <c r="G99" i="4"/>
  <c r="G100" i="4"/>
  <c r="G101" i="4"/>
  <c r="G102" i="4"/>
  <c r="G103" i="4"/>
  <c r="G104" i="4"/>
  <c r="G105" i="4"/>
  <c r="H99" i="4"/>
  <c r="H100" i="4"/>
  <c r="H101" i="4"/>
  <c r="H102" i="4"/>
  <c r="H103" i="4"/>
  <c r="H104" i="4"/>
  <c r="H105" i="4"/>
  <c r="I99" i="4"/>
  <c r="I100" i="4"/>
  <c r="I101" i="4"/>
  <c r="I102" i="4"/>
  <c r="I103" i="4"/>
  <c r="I104" i="4"/>
  <c r="I105" i="4"/>
  <c r="J99" i="4"/>
  <c r="J100" i="4"/>
  <c r="J101" i="4"/>
  <c r="J102" i="4"/>
  <c r="J103" i="4"/>
  <c r="J104" i="4"/>
  <c r="J105" i="4"/>
  <c r="K99" i="4"/>
  <c r="K100" i="4"/>
  <c r="K101" i="4"/>
  <c r="K102" i="4"/>
  <c r="K103" i="4"/>
  <c r="K104" i="4"/>
  <c r="K105" i="4"/>
  <c r="L99" i="4"/>
  <c r="L100" i="4"/>
  <c r="L101" i="4"/>
  <c r="L102" i="4"/>
  <c r="L103" i="4"/>
  <c r="L104" i="4"/>
  <c r="L105" i="4"/>
  <c r="M99" i="4"/>
  <c r="M100" i="4"/>
  <c r="M101" i="4"/>
  <c r="M102" i="4"/>
  <c r="M103" i="4"/>
  <c r="M104" i="4"/>
  <c r="M105" i="4"/>
  <c r="N99" i="4"/>
  <c r="N100" i="4"/>
  <c r="N101" i="4"/>
  <c r="N102" i="4"/>
  <c r="N103" i="4"/>
  <c r="N104" i="4"/>
  <c r="N105" i="4"/>
  <c r="O99" i="4"/>
  <c r="O103" i="4" l="1"/>
  <c r="O93" i="4"/>
  <c r="O98" i="4"/>
  <c r="O97" i="4"/>
  <c r="O96" i="4"/>
  <c r="O95" i="4"/>
  <c r="O94" i="4"/>
  <c r="O105" i="4"/>
  <c r="O104" i="4"/>
  <c r="O102" i="4"/>
  <c r="O101" i="4"/>
  <c r="O100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<sst xmlns="http://schemas.openxmlformats.org/spreadsheetml/2006/main" count="1179" uniqueCount="149">
  <si>
    <t>Kostencategorie</t>
  </si>
  <si>
    <t>Reiskosten</t>
  </si>
  <si>
    <t>Loonkosten uurtarief</t>
  </si>
  <si>
    <t>Loonkosten maandtarief</t>
  </si>
  <si>
    <t>Kostencategorie tarieven</t>
  </si>
  <si>
    <t>Deelnemer</t>
  </si>
  <si>
    <t>Loonkosten IKS</t>
  </si>
  <si>
    <t>Totaal</t>
  </si>
  <si>
    <t>Berekeningswijze</t>
  </si>
  <si>
    <t>Naam aanvrager</t>
  </si>
  <si>
    <t>Subsidies uit het European Maritime Fisheries and Aquaculture Fund (EMFAF)</t>
  </si>
  <si>
    <t>Toelichting</t>
  </si>
  <si>
    <t>Btw die niet kan worden verrekend</t>
  </si>
  <si>
    <t>Kosten derden - niet aanbesteed</t>
  </si>
  <si>
    <t>Kosten derden - aanbesteed</t>
  </si>
  <si>
    <t>Bijdrage in natura - roerende goederen</t>
  </si>
  <si>
    <t>Btw afschrijvingen</t>
  </si>
  <si>
    <t>Afschrijvingen</t>
  </si>
  <si>
    <t>Communicatiekosten - duurzaam bord</t>
  </si>
  <si>
    <t>Communicatiekosten - poster</t>
  </si>
  <si>
    <t>Loonkosten als vast percentage van andere kosten (percentage)</t>
  </si>
  <si>
    <t>Loonkosten met een vast loontarief (uur- of maandtarief)</t>
  </si>
  <si>
    <t>Loonkosten vast percentage</t>
  </si>
  <si>
    <t>Kies hoe u kosten wilt berekenen…</t>
  </si>
  <si>
    <t>1.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</si>
  <si>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</si>
  <si>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</si>
  <si>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</si>
  <si>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</si>
  <si>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</si>
  <si>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</si>
  <si>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</si>
  <si>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</si>
  <si>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</si>
  <si>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</si>
  <si>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2.</t>
  </si>
  <si>
    <t>Naam deelnemer</t>
  </si>
  <si>
    <t xml:space="preserve">U vult hier de namen in van de deelnemers aan het project. </t>
  </si>
  <si>
    <t>Legenda</t>
  </si>
  <si>
    <t>Samenvatting</t>
  </si>
  <si>
    <t>Werkelijke kosten</t>
  </si>
  <si>
    <t>3. Nummer</t>
  </si>
  <si>
    <t>4. Fase/mijlpaal project</t>
  </si>
  <si>
    <t>5. Omschrijving kosten</t>
  </si>
  <si>
    <t>6. Bedrag</t>
  </si>
  <si>
    <t>Kies deelnemer…</t>
  </si>
  <si>
    <t>Kosten met eenheden (VKO)</t>
  </si>
  <si>
    <t>1. Deelnemer</t>
  </si>
  <si>
    <t>3. Tarief REES</t>
  </si>
  <si>
    <t>5. Aantal eenheden</t>
  </si>
  <si>
    <t>6. Soort eenheid</t>
  </si>
  <si>
    <t>10. Bedrag</t>
  </si>
  <si>
    <t>Vraag 1. Loonkosten berekenen</t>
  </si>
  <si>
    <t>Vraag 2. Deelnemers</t>
  </si>
  <si>
    <t>4. IKS-tarief van 
deelnemer</t>
  </si>
  <si>
    <t>Fase/mijlpaal project</t>
  </si>
  <si>
    <t>Kies kostencategorie…</t>
  </si>
  <si>
    <t>Kies kostencategorie...</t>
  </si>
  <si>
    <t>Kies mijlpaal / fase...</t>
  </si>
  <si>
    <t>Kies naam…..</t>
  </si>
  <si>
    <t xml:space="preserve">7. Naam functie/
medewerker </t>
  </si>
  <si>
    <t>Afschrijvingskosten</t>
  </si>
  <si>
    <t>4. Jaar aanschaf</t>
  </si>
  <si>
    <t>5. Aanschafwaarde</t>
  </si>
  <si>
    <t>6. Restwaarde</t>
  </si>
  <si>
    <t>7. Afschrijvingstermijn in maanden</t>
  </si>
  <si>
    <t>2. Nummer</t>
  </si>
  <si>
    <t>3. Omschrijving investering</t>
  </si>
  <si>
    <t>7. Toelichting</t>
  </si>
  <si>
    <t>11. Toelichting</t>
  </si>
  <si>
    <r>
      <t>Be</t>
    </r>
    <r>
      <rPr>
        <b/>
        <sz val="22"/>
        <rFont val="Verdana"/>
        <family val="2"/>
      </rPr>
      <t>groting voor projecten</t>
    </r>
  </si>
  <si>
    <t>Cellen die u kunt invullen met keuzes uit het uitklapmenu</t>
  </si>
  <si>
    <t>In deze tabel staan alle totale bedragen van de kostencategorieën. U vult deze tabel niet zelf in. Deze wordt automatisch ingegevuld met uw gegevens uit tabbladen 2 en 3.</t>
  </si>
  <si>
    <t>2. Kostencategorie</t>
  </si>
  <si>
    <t>Vraag 3. Fases/mijlpalen</t>
  </si>
  <si>
    <t>Kies fase/mijlpaal...</t>
  </si>
  <si>
    <t>Er zijn 2 manieren waarop u loonkosten kunt berekenen. Hoe wilt u dit doen? De manier geldt voor elke deelnemer.</t>
  </si>
  <si>
    <t xml:space="preserve">U heeft uw project opgedeeld in fases (mijlpalen). Deze staan in uw projectplan. U vult deze hier ook in. </t>
  </si>
  <si>
    <t>8. Aantal maanden gebruik tijdens projectperiode</t>
  </si>
  <si>
    <t>9. Percentage gebruik tijdens project</t>
  </si>
  <si>
    <t>Medegefinancierd door de Europese Unie</t>
  </si>
  <si>
    <t>Gegevens aanvrager</t>
  </si>
  <si>
    <t>Project</t>
  </si>
  <si>
    <t>Subsidie</t>
  </si>
  <si>
    <t xml:space="preserve">Cellen met formules die u niet kunt invullen </t>
  </si>
  <si>
    <t>Cellen die u in kunt vullen</t>
  </si>
  <si>
    <t>In dit document maakt u een begroting voor uw EMFAF-project.</t>
  </si>
  <si>
    <t>Tabbladen in document</t>
  </si>
  <si>
    <t>Dit document heeft 3 verschillende tabbladen:</t>
  </si>
  <si>
    <t>Hoe vult u in?</t>
  </si>
  <si>
    <t xml:space="preserve">U vult eerst in hoe u loonkosten wilt berekenen (vraag 1) en wat de namen van de deelnemers (vraag 2) en de fases (vraag 3) zijn. Deze gegevens zijn nodig voordat u de </t>
  </si>
  <si>
    <t xml:space="preserve">andere tabbladen invult. Heeft u dit gedaan? U vult in tabbladen 2 en 3 de begrote bedragen in. Deze bedragen worden automatisch opgenomen in de tabel Samenvatting in tabblad 1. </t>
  </si>
  <si>
    <t xml:space="preserve">Als u bent begonnen met het invullen van tabblad 2 en 3, kunt u vragen 1, 2 en 3 in tabblad 1 niet meer aanpassen. Anders ontstaan er rekenfouten in de samenvatting. </t>
  </si>
  <si>
    <t xml:space="preserve">Opgeven in uw subsidieaanvraag
</t>
  </si>
  <si>
    <t xml:space="preserve">U stuurt dit document mee als bijlage bij uw subsidieaanvraag. Ook neemt u de bedragen uit de tabel Samenvatting (tabblad 1) over in het digitale aanvraagformulier. Berekent u de loonkosten als </t>
  </si>
  <si>
    <t xml:space="preserve">vast percentage van andere kosten? Dan kan u alleen dat bedrag niet overnemen in het digitale aanvraagformulier. Dit wordt in het formulier automatisch berekend. </t>
  </si>
  <si>
    <t>In dit tabblad ziet u de kostencategorieën waarvoor u een vereenvoudigde kostenoptie (VKO) gebruikt. U geeft het aantal eenheden op van een kostencategorie. Voor een eenheid is een vast tarief.</t>
  </si>
  <si>
    <t>Getal met cijfers achter de komma (stap 5)</t>
  </si>
  <si>
    <t>U mag bij de stap 5. Aantal eenheden alleen hele getallen opgeven zonder cijfers achter de komma. Alleen bij de kostencategorie Loonkosten maandtarief mag u een getal met 2 cijfers achter de komma opgeven</t>
  </si>
  <si>
    <t>Toelichting op de stappen in de tabel</t>
  </si>
  <si>
    <t>1. Selecteer voor welke deelnemer u kosten opgeeft. Alle deelnemers staan in het uitklapmenu.</t>
  </si>
  <si>
    <t xml:space="preserve">3. In deze kolom ziet u het tarief dat hoort bij de kostencategorie. </t>
  </si>
  <si>
    <t xml:space="preserve">4. Gebruikt een deelnemer een IKS? Vul hier het tarief in. </t>
  </si>
  <si>
    <t xml:space="preserve">5. Vul het aantal eenheden in.  </t>
  </si>
  <si>
    <t xml:space="preserve">6. Hier ziet u de soort eenheid dat hoort bij de kostencategorie. </t>
  </si>
  <si>
    <t xml:space="preserve">7. Is de kostencategorie een type loonkosten? Vul hier de naam van de functie of medewerker in. </t>
  </si>
  <si>
    <r>
      <t xml:space="preserve">2. </t>
    </r>
    <r>
      <rPr>
        <b/>
        <sz val="9"/>
        <rFont val="Verdana"/>
        <family val="2"/>
      </rPr>
      <t>Kostencategorie</t>
    </r>
  </si>
  <si>
    <t>Heeft u in tabblad 2 (btw) afschrijvingen ingevuld? Dan geeft u hierop in dit tabblad een toelichting.</t>
  </si>
  <si>
    <t>2. Geef een nummer aan de kosten. Dit nummer is hetzelfde als in tabblad 2.</t>
  </si>
  <si>
    <t>3. Vul een omschrijving in van de investering waar u op afschrijft.</t>
  </si>
  <si>
    <t xml:space="preserve">4. Geef aan in welk jaar u de investering heeft aangeschaft. </t>
  </si>
  <si>
    <t>5. Vul de aanschafwaarde van de investering in.</t>
  </si>
  <si>
    <t>6. Geef aan wat de restwaarde is aan het einde van de afschrijvingstermijn.</t>
  </si>
  <si>
    <t>7. Geef de totale afschrijvingstermijn in maanden.</t>
  </si>
  <si>
    <t xml:space="preserve">8. Vul in hoeveel maanden u de investering in totaal gebruikt tijdens de projectperiode. </t>
  </si>
  <si>
    <t>9. Vul het percentage in van het deel van de totale afschrijvingstermijn dat de investering wordt gebruikt voor het project.</t>
  </si>
  <si>
    <t xml:space="preserve">10. Vul het afschrijvingsbedrag in van het gebruik voor het project. Dit bedrag vult u ook in op tabblad 2. Deze gegevens worden niet automatisch overgenomen. </t>
  </si>
  <si>
    <t>11. U kunt een toelichting geven.</t>
  </si>
  <si>
    <t>Stappenplan voor het invullen</t>
  </si>
  <si>
    <t xml:space="preserve">In dit tabblad ziet u de kostencategorieën waarvoor u werkelijke kosten op kunt geven. </t>
  </si>
  <si>
    <t>2. Selecteer de kostencategorie. De kostensoorten staan in het uitklapmenu.</t>
  </si>
  <si>
    <t>3. Geef een nummer aan de kosten. Dit nummer is hetzelfde als op een bewijsstuk dat hierover gaat, zoals een offerte of betaalbewijs.</t>
  </si>
  <si>
    <t xml:space="preserve">4. U heeft uw project opgedeeld in fases (mijlpalen). Deze staan in uw projectplan. Geef aan bij welke fase de kosten horen. </t>
  </si>
  <si>
    <t>5. Omschrijf waarvoor de kosten zijn.</t>
  </si>
  <si>
    <t>6. Vul het bedrag in.</t>
  </si>
  <si>
    <t xml:space="preserve">7. U kunt een toelichting geven. Heeft u afschrijvingskosten ingevuld op uw begroting? Vul dan ook tabblad 2A in. </t>
  </si>
  <si>
    <r>
      <rPr>
        <b/>
        <sz val="12"/>
        <color theme="1"/>
        <rFont val="Verdana"/>
        <family val="2"/>
      </rPr>
      <t>·</t>
    </r>
    <r>
      <rPr>
        <sz val="9"/>
        <color theme="1"/>
        <rFont val="Verdana"/>
        <family val="2"/>
      </rPr>
      <t>    2A. Toelichting afschrijvingen: Heeft u in tabblad 2 (btw) afschrijvingen ingevuld? Dan geeft u hierop in dit tabblad een toelichting.</t>
    </r>
  </si>
  <si>
    <r>
      <rPr>
        <b/>
        <sz val="12"/>
        <color theme="1"/>
        <rFont val="Verdana"/>
        <family val="2"/>
      </rPr>
      <t>·</t>
    </r>
    <r>
      <rPr>
        <sz val="9"/>
        <color theme="1"/>
        <rFont val="Verdana"/>
        <family val="2"/>
      </rPr>
      <t xml:space="preserve">    1.   Deelnemers en samenvatting: In dit tabblad vult u de namen van de deelnemers in. Deze namen worden in alle tabbladen automatisch overgenomen. Ook vult u in hoe u loonkosten berekend, </t>
    </r>
  </si>
  <si>
    <t xml:space="preserve">           welke fases uw project heeft en ziet u een tabel met de samenvatting van de ingevulde bedragen.</t>
  </si>
  <si>
    <r>
      <rPr>
        <b/>
        <sz val="12"/>
        <color theme="1"/>
        <rFont val="Verdana"/>
        <family val="2"/>
      </rPr>
      <t>·</t>
    </r>
    <r>
      <rPr>
        <sz val="9"/>
        <color theme="1"/>
        <rFont val="Verdana"/>
        <family val="2"/>
      </rPr>
      <t xml:space="preserve">    2.   Werkelijke kosten (geen VKO): In dit tabblad geeft u kostensoorten op waarvoor u werkelijke kosten wilt doorgeven. Dit zijn: Kosten derden - niet aanbesteed, Kosten derden - aanbesteed, </t>
    </r>
  </si>
  <si>
    <t xml:space="preserve">           Btw die niet kan worden verrekend, Bijdrage in natura - roerende goederen, Afschrijvingen, Btw afschrijvingen.</t>
  </si>
  <si>
    <r>
      <rPr>
        <b/>
        <sz val="12"/>
        <color theme="1"/>
        <rFont val="Verdana"/>
        <family val="2"/>
      </rPr>
      <t>·</t>
    </r>
    <r>
      <rPr>
        <sz val="12"/>
        <color theme="1"/>
        <rFont val="Verdana"/>
        <family val="2"/>
      </rPr>
      <t>    </t>
    </r>
    <r>
      <rPr>
        <sz val="9"/>
        <color theme="1"/>
        <rFont val="Verdana"/>
        <family val="2"/>
      </rPr>
      <t xml:space="preserve">3. Kosten met eenheden (VKO): In dit tabblad geeft u kostensoorten op waarvoor u een vereenvoudigde kostenoptie gebruikt (VKO). Er is een vast tarief per eenheid. Dit zijn: Reiskosten, </t>
    </r>
  </si>
  <si>
    <t>Vrijwilligerswerk</t>
  </si>
  <si>
    <r>
      <t xml:space="preserve">2. Selecteer de kostencategorie. De kostencategorieën staan in het uitklapmenu. Heeft u in tabblad </t>
    </r>
    <r>
      <rPr>
        <i/>
        <sz val="9"/>
        <rFont val="Verdana"/>
        <family val="2"/>
      </rPr>
      <t>1. Deelnemers en samenvatting</t>
    </r>
    <r>
      <rPr>
        <sz val="9"/>
        <rFont val="Verdana"/>
        <family val="2"/>
      </rPr>
      <t xml:space="preserve"> gekozen om loonkosten als vast percentage van andere kosten (percentage) te berekenen? Dan ziet u </t>
    </r>
    <r>
      <rPr>
        <i/>
        <sz val="9"/>
        <rFont val="Verdana"/>
        <family val="2"/>
      </rPr>
      <t xml:space="preserve">Niet van toepassing </t>
    </r>
    <r>
      <rPr>
        <sz val="9"/>
        <rFont val="Verdana"/>
        <family val="2"/>
      </rPr>
      <t xml:space="preserve">staan in de lijst. Bij deze berekening is die categorie niet van toepassing. </t>
    </r>
  </si>
  <si>
    <t>Eigen arbeid</t>
  </si>
  <si>
    <t xml:space="preserve">          Communicatiekosten - duurzaam bord of poster, Loonkosten met uurtarief, maandtarief of IKS, Eigen arbeid, Vrijwilligerswerk. </t>
  </si>
  <si>
    <t>Versie augustus 2024</t>
  </si>
  <si>
    <t>8. Percentage in dienst bij de organisatie (alleen bij Loonkosten maandtarief)</t>
  </si>
  <si>
    <t>9. Percentage werkend aan het project (alleen bij Loonkosten maandtarief)</t>
  </si>
  <si>
    <t xml:space="preserve">8. Is de kostencategorie Loonkosten maandtarief? Vul dan hier het percentage van arbeidstijd in dat de medewerker bij uw organisatie werkt. </t>
  </si>
  <si>
    <t xml:space="preserve">10. Aantal maanden naar rato (alleen bij Loonkosten maandtarief)  </t>
  </si>
  <si>
    <t>11. Nummer</t>
  </si>
  <si>
    <t>12. Fase/mijlpaal project</t>
  </si>
  <si>
    <t>11. Geef een nummer aan de kosten. Dit nummer is hetzelfde als op een bewijsstuk dat hierover gaat, zoals een offerte of betaalbewijs.</t>
  </si>
  <si>
    <t xml:space="preserve">12. U heeft uw project opgedeeld in fases (mijlpalen). Deze staan in uw projectplan. Geef aan bij welke fase de kosten horen. </t>
  </si>
  <si>
    <t xml:space="preserve">13. Het bedrag wordt automatisch berekend. Het bedrag tarief wordt vermenigvuldigd met het aantal eenheden. </t>
  </si>
  <si>
    <t xml:space="preserve">9. Is de kostencategorie Loonkosten maandtarief? Vul dan hier het percentage van arbeidstijd in dat de medewerker werkt aan het project. In deze begroting vult u iedere medewerker in op een eigen regel. </t>
  </si>
  <si>
    <t>13. Bedrag</t>
  </si>
  <si>
    <t xml:space="preserve">10. Het aantal maanden naar rato wordt automatisch berekend met uw ingeulde gegevens. In het digitale aanvraagformulier van de subsidie vult u het totale aantal maanden naar rato van alle medewerkers samen 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</si>
</sst>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&quot;€&quot;\ #,##0.00"/>
    <numFmt numFmtId="165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i/>
      <sz val="11"/>
      <color theme="1"/>
      <name val="Calibri"/>
      <family val="2"/>
      <scheme val="minor"/>
    </font>
    <font>
      <i/>
      <sz val="10"/>
      <color theme="0"/>
      <name val="Verdana"/>
      <family val="2"/>
    </font>
    <font>
      <b/>
      <sz val="22"/>
      <name val="Verdana"/>
      <family val="2"/>
    </font>
    <font>
      <b/>
      <sz val="14"/>
      <color theme="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i/>
      <sz val="9"/>
      <color theme="0"/>
      <name val="Verdana"/>
      <family val="2"/>
    </font>
    <font>
      <sz val="9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i/>
      <sz val="9"/>
      <name val="Verdana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EAD9"/>
        <bgColor indexed="64"/>
      </patternFill>
    </fill>
    <fill>
      <patternFill patternType="solid">
        <fgColor rgb="FFE1EDDA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vertical="top" wrapText="1"/>
    </xf>
    <xf numFmtId="0" fontId="6" fillId="2" borderId="0" xfId="0" applyFont="1" applyFill="1"/>
    <xf numFmtId="0" fontId="7" fillId="2" borderId="0" xfId="0" applyFont="1" applyFill="1"/>
    <xf numFmtId="42" fontId="10" fillId="6" borderId="0" xfId="0" applyNumberFormat="1" applyFont="1" applyFill="1" applyAlignment="1">
      <alignment horizontal="left" vertical="center"/>
    </xf>
    <xf numFmtId="0" fontId="14" fillId="5" borderId="1" xfId="0" applyFont="1" applyFill="1" applyBorder="1" applyAlignment="1" applyProtection="1">
      <alignment horizontal="left" vertical="top" wrapText="1"/>
      <protection locked="0"/>
    </xf>
    <xf numFmtId="0" fontId="0" fillId="6" borderId="0" xfId="0" applyFill="1"/>
    <xf numFmtId="0" fontId="4" fillId="2" borderId="0" xfId="0" applyFont="1" applyFill="1" applyAlignment="1">
      <alignment vertical="top" wrapText="1"/>
    </xf>
    <xf numFmtId="0" fontId="11" fillId="2" borderId="27" xfId="0" applyFont="1" applyFill="1" applyBorder="1"/>
    <xf numFmtId="0" fontId="6" fillId="6" borderId="0" xfId="0" applyFont="1" applyFill="1"/>
    <xf numFmtId="42" fontId="10" fillId="2" borderId="0" xfId="0" applyNumberFormat="1" applyFont="1" applyFill="1" applyAlignment="1">
      <alignment horizontal="left" vertical="center"/>
    </xf>
    <xf numFmtId="0" fontId="12" fillId="7" borderId="36" xfId="0" applyFont="1" applyFill="1" applyBorder="1" applyAlignment="1">
      <alignment horizontal="left" vertical="top"/>
    </xf>
    <xf numFmtId="0" fontId="6" fillId="7" borderId="37" xfId="0" applyFont="1" applyFill="1" applyBorder="1"/>
    <xf numFmtId="0" fontId="0" fillId="7" borderId="37" xfId="0" applyFill="1" applyBorder="1"/>
    <xf numFmtId="0" fontId="0" fillId="7" borderId="38" xfId="0" applyFill="1" applyBorder="1"/>
    <xf numFmtId="0" fontId="12" fillId="7" borderId="39" xfId="0" applyFont="1" applyFill="1" applyBorder="1" applyAlignment="1">
      <alignment horizontal="left" vertical="top"/>
    </xf>
    <xf numFmtId="0" fontId="6" fillId="7" borderId="0" xfId="0" applyFont="1" applyFill="1"/>
    <xf numFmtId="0" fontId="0" fillId="7" borderId="0" xfId="0" applyFill="1"/>
    <xf numFmtId="0" fontId="0" fillId="7" borderId="40" xfId="0" applyFill="1" applyBorder="1"/>
    <xf numFmtId="0" fontId="12" fillId="7" borderId="41" xfId="0" applyFont="1" applyFill="1" applyBorder="1" applyAlignment="1">
      <alignment horizontal="left" vertical="top"/>
    </xf>
    <xf numFmtId="0" fontId="6" fillId="7" borderId="35" xfId="0" applyFont="1" applyFill="1" applyBorder="1"/>
    <xf numFmtId="0" fontId="0" fillId="7" borderId="35" xfId="0" applyFill="1" applyBorder="1"/>
    <xf numFmtId="0" fontId="0" fillId="7" borderId="42" xfId="0" applyFill="1" applyBorder="1"/>
    <xf numFmtId="0" fontId="13" fillId="7" borderId="39" xfId="0" applyFont="1" applyFill="1" applyBorder="1" applyAlignment="1">
      <alignment horizontal="left" vertical="top"/>
    </xf>
    <xf numFmtId="0" fontId="11" fillId="2" borderId="30" xfId="0" applyFont="1" applyFill="1" applyBorder="1"/>
    <xf numFmtId="0" fontId="11" fillId="2" borderId="28" xfId="0" applyFont="1" applyFill="1" applyBorder="1"/>
    <xf numFmtId="0" fontId="11" fillId="2" borderId="31" xfId="0" applyFont="1" applyFill="1" applyBorder="1"/>
    <xf numFmtId="0" fontId="11" fillId="2" borderId="28" xfId="0" applyFont="1" applyFill="1" applyBorder="1" applyAlignment="1">
      <alignment wrapText="1"/>
    </xf>
    <xf numFmtId="0" fontId="13" fillId="2" borderId="28" xfId="0" applyFont="1" applyFill="1" applyBorder="1" applyAlignment="1">
      <alignment wrapText="1"/>
    </xf>
    <xf numFmtId="0" fontId="11" fillId="2" borderId="5" xfId="0" applyFont="1" applyFill="1" applyBorder="1"/>
    <xf numFmtId="0" fontId="5" fillId="4" borderId="3" xfId="0" applyFont="1" applyFill="1" applyBorder="1" applyProtection="1">
      <protection locked="0"/>
    </xf>
    <xf numFmtId="0" fontId="12" fillId="7" borderId="37" xfId="0" applyFont="1" applyFill="1" applyBorder="1" applyAlignment="1">
      <alignment horizontal="left" vertical="top" wrapText="1"/>
    </xf>
    <xf numFmtId="0" fontId="18" fillId="7" borderId="37" xfId="0" applyFont="1" applyFill="1" applyBorder="1" applyAlignment="1">
      <alignment vertical="top" wrapText="1"/>
    </xf>
    <xf numFmtId="0" fontId="18" fillId="7" borderId="37" xfId="0" applyFont="1" applyFill="1" applyBorder="1"/>
    <xf numFmtId="0" fontId="12" fillId="7" borderId="39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8" fillId="7" borderId="0" xfId="0" applyFont="1" applyFill="1" applyAlignment="1">
      <alignment vertical="top" wrapText="1"/>
    </xf>
    <xf numFmtId="0" fontId="18" fillId="7" borderId="0" xfId="0" applyFont="1" applyFill="1"/>
    <xf numFmtId="0" fontId="12" fillId="7" borderId="35" xfId="0" applyFont="1" applyFill="1" applyBorder="1" applyAlignment="1">
      <alignment horizontal="left" vertical="top" wrapText="1"/>
    </xf>
    <xf numFmtId="0" fontId="18" fillId="7" borderId="35" xfId="0" applyFont="1" applyFill="1" applyBorder="1" applyAlignment="1">
      <alignment vertical="top" wrapText="1"/>
    </xf>
    <xf numFmtId="0" fontId="18" fillId="7" borderId="35" xfId="0" applyFont="1" applyFill="1" applyBorder="1"/>
    <xf numFmtId="0" fontId="3" fillId="6" borderId="0" xfId="0" applyFont="1" applyFill="1" applyAlignment="1">
      <alignment wrapText="1"/>
    </xf>
    <xf numFmtId="0" fontId="3" fillId="6" borderId="0" xfId="0" applyFont="1" applyFill="1"/>
    <xf numFmtId="0" fontId="3" fillId="2" borderId="0" xfId="0" applyFont="1" applyFill="1"/>
    <xf numFmtId="0" fontId="11" fillId="2" borderId="0" xfId="0" applyFont="1" applyFill="1"/>
    <xf numFmtId="0" fontId="3" fillId="2" borderId="0" xfId="0" applyFont="1" applyFill="1" applyAlignment="1">
      <alignment wrapText="1"/>
    </xf>
    <xf numFmtId="0" fontId="12" fillId="2" borderId="0" xfId="0" applyFont="1" applyFill="1"/>
    <xf numFmtId="0" fontId="5" fillId="2" borderId="0" xfId="0" applyFont="1" applyFill="1"/>
    <xf numFmtId="42" fontId="13" fillId="2" borderId="35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14" fillId="0" borderId="1" xfId="0" applyFont="1" applyBorder="1" applyAlignment="1">
      <alignment horizontal="left" vertical="center" indent="1"/>
    </xf>
    <xf numFmtId="0" fontId="15" fillId="6" borderId="0" xfId="0" applyFont="1" applyFill="1" applyAlignment="1">
      <alignment horizontal="left" vertical="center" indent="1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7" borderId="36" xfId="0" applyFont="1" applyFill="1" applyBorder="1" applyAlignment="1">
      <alignment horizontal="left" vertical="center" indent="1"/>
    </xf>
    <xf numFmtId="0" fontId="14" fillId="7" borderId="37" xfId="0" applyFont="1" applyFill="1" applyBorder="1" applyAlignment="1">
      <alignment horizontal="left" vertical="top" wrapText="1"/>
    </xf>
    <xf numFmtId="0" fontId="14" fillId="7" borderId="38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indent="1"/>
    </xf>
    <xf numFmtId="0" fontId="14" fillId="2" borderId="0" xfId="0" applyFont="1" applyFill="1" applyAlignment="1">
      <alignment vertical="top"/>
    </xf>
    <xf numFmtId="0" fontId="14" fillId="7" borderId="39" xfId="0" applyFont="1" applyFill="1" applyBorder="1" applyAlignment="1">
      <alignment horizontal="left" vertical="top" indent="1"/>
    </xf>
    <xf numFmtId="0" fontId="14" fillId="7" borderId="0" xfId="0" applyFont="1" applyFill="1" applyAlignment="1">
      <alignment horizontal="left" vertical="top" wrapText="1"/>
    </xf>
    <xf numFmtId="0" fontId="14" fillId="7" borderId="40" xfId="0" applyFont="1" applyFill="1" applyBorder="1" applyAlignment="1">
      <alignment horizontal="left" vertical="top" wrapText="1"/>
    </xf>
    <xf numFmtId="0" fontId="11" fillId="7" borderId="39" xfId="0" applyFont="1" applyFill="1" applyBorder="1" applyAlignment="1">
      <alignment horizontal="left" vertical="top" wrapText="1" indent="1"/>
    </xf>
    <xf numFmtId="0" fontId="14" fillId="7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7" borderId="0" xfId="0" applyFont="1" applyFill="1"/>
    <xf numFmtId="0" fontId="3" fillId="7" borderId="40" xfId="0" applyFont="1" applyFill="1" applyBorder="1"/>
    <xf numFmtId="0" fontId="19" fillId="7" borderId="39" xfId="0" applyFont="1" applyFill="1" applyBorder="1" applyAlignment="1">
      <alignment horizontal="left" vertical="top" indent="1"/>
    </xf>
    <xf numFmtId="0" fontId="3" fillId="7" borderId="39" xfId="0" applyFont="1" applyFill="1" applyBorder="1"/>
    <xf numFmtId="0" fontId="11" fillId="7" borderId="39" xfId="0" applyFont="1" applyFill="1" applyBorder="1" applyAlignment="1">
      <alignment horizontal="left" vertical="top" indent="1"/>
    </xf>
    <xf numFmtId="0" fontId="3" fillId="7" borderId="39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40" xfId="0" applyFont="1" applyFill="1" applyBorder="1" applyAlignment="1">
      <alignment vertical="top" wrapText="1"/>
    </xf>
    <xf numFmtId="0" fontId="3" fillId="7" borderId="41" xfId="0" applyFont="1" applyFill="1" applyBorder="1" applyAlignment="1">
      <alignment vertical="top" wrapText="1"/>
    </xf>
    <xf numFmtId="0" fontId="3" fillId="7" borderId="35" xfId="0" applyFont="1" applyFill="1" applyBorder="1" applyAlignment="1">
      <alignment vertical="top" wrapText="1"/>
    </xf>
    <xf numFmtId="0" fontId="3" fillId="7" borderId="42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15" fillId="6" borderId="0" xfId="0" applyFont="1" applyFill="1" applyAlignment="1">
      <alignment horizontal="left" vertical="top" indent="1"/>
    </xf>
    <xf numFmtId="0" fontId="15" fillId="2" borderId="0" xfId="0" applyFont="1" applyFill="1" applyAlignment="1">
      <alignment horizontal="left" vertical="top" indent="1"/>
    </xf>
    <xf numFmtId="0" fontId="12" fillId="7" borderId="3" xfId="0" applyFont="1" applyFill="1" applyBorder="1"/>
    <xf numFmtId="0" fontId="14" fillId="7" borderId="43" xfId="0" applyFont="1" applyFill="1" applyBorder="1"/>
    <xf numFmtId="0" fontId="14" fillId="7" borderId="4" xfId="0" applyFont="1" applyFill="1" applyBorder="1"/>
    <xf numFmtId="0" fontId="14" fillId="2" borderId="0" xfId="0" applyFont="1" applyFill="1"/>
    <xf numFmtId="0" fontId="11" fillId="2" borderId="15" xfId="0" applyFont="1" applyFill="1" applyBorder="1"/>
    <xf numFmtId="0" fontId="8" fillId="2" borderId="18" xfId="0" applyFont="1" applyFill="1" applyBorder="1"/>
    <xf numFmtId="0" fontId="5" fillId="2" borderId="0" xfId="0" applyFont="1" applyFill="1" applyAlignment="1">
      <alignment horizontal="right"/>
    </xf>
    <xf numFmtId="0" fontId="17" fillId="2" borderId="18" xfId="0" applyFont="1" applyFill="1" applyBorder="1"/>
    <xf numFmtId="0" fontId="11" fillId="2" borderId="6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19" xfId="0" applyFont="1" applyFill="1" applyBorder="1"/>
    <xf numFmtId="0" fontId="14" fillId="3" borderId="20" xfId="0" applyFont="1" applyFill="1" applyBorder="1"/>
    <xf numFmtId="0" fontId="14" fillId="3" borderId="21" xfId="0" applyFont="1" applyFill="1" applyBorder="1"/>
    <xf numFmtId="0" fontId="14" fillId="3" borderId="22" xfId="0" applyFont="1" applyFill="1" applyBorder="1"/>
    <xf numFmtId="0" fontId="14" fillId="2" borderId="16" xfId="0" applyFont="1" applyFill="1" applyBorder="1"/>
    <xf numFmtId="44" fontId="14" fillId="3" borderId="9" xfId="1" applyFont="1" applyFill="1" applyBorder="1" applyProtection="1"/>
    <xf numFmtId="44" fontId="11" fillId="3" borderId="16" xfId="0" applyNumberFormat="1" applyFont="1" applyFill="1" applyBorder="1"/>
    <xf numFmtId="0" fontId="14" fillId="2" borderId="17" xfId="0" applyFont="1" applyFill="1" applyBorder="1"/>
    <xf numFmtId="44" fontId="11" fillId="3" borderId="17" xfId="0" applyNumberFormat="1" applyFont="1" applyFill="1" applyBorder="1"/>
    <xf numFmtId="44" fontId="14" fillId="3" borderId="10" xfId="1" applyFont="1" applyFill="1" applyBorder="1" applyProtection="1"/>
    <xf numFmtId="0" fontId="5" fillId="4" borderId="43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14" fillId="4" borderId="29" xfId="0" applyFont="1" applyFill="1" applyBorder="1" applyProtection="1">
      <protection locked="0"/>
    </xf>
    <xf numFmtId="0" fontId="14" fillId="4" borderId="17" xfId="0" applyFont="1" applyFill="1" applyBorder="1" applyProtection="1">
      <protection locked="0"/>
    </xf>
    <xf numFmtId="0" fontId="14" fillId="4" borderId="18" xfId="0" applyFont="1" applyFill="1" applyBorder="1" applyProtection="1">
      <protection locked="0"/>
    </xf>
    <xf numFmtId="0" fontId="14" fillId="5" borderId="1" xfId="0" applyFont="1" applyFill="1" applyBorder="1" applyProtection="1">
      <protection locked="0"/>
    </xf>
    <xf numFmtId="0" fontId="12" fillId="2" borderId="37" xfId="0" applyFont="1" applyFill="1" applyBorder="1" applyAlignment="1">
      <alignment horizontal="left" vertical="top"/>
    </xf>
    <xf numFmtId="0" fontId="13" fillId="2" borderId="27" xfId="0" applyFont="1" applyFill="1" applyBorder="1"/>
    <xf numFmtId="0" fontId="11" fillId="2" borderId="32" xfId="0" applyFont="1" applyFill="1" applyBorder="1"/>
    <xf numFmtId="0" fontId="14" fillId="5" borderId="23" xfId="0" applyFont="1" applyFill="1" applyBorder="1" applyProtection="1">
      <protection locked="0"/>
    </xf>
    <xf numFmtId="0" fontId="14" fillId="5" borderId="24" xfId="0" applyFont="1" applyFill="1" applyBorder="1" applyProtection="1">
      <protection locked="0"/>
    </xf>
    <xf numFmtId="0" fontId="14" fillId="4" borderId="24" xfId="0" applyFont="1" applyFill="1" applyBorder="1" applyProtection="1">
      <protection locked="0"/>
    </xf>
    <xf numFmtId="164" fontId="14" fillId="4" borderId="25" xfId="1" applyNumberFormat="1" applyFont="1" applyFill="1" applyBorder="1" applyProtection="1">
      <protection locked="0"/>
    </xf>
    <xf numFmtId="0" fontId="14" fillId="5" borderId="10" xfId="0" applyFont="1" applyFill="1" applyBorder="1" applyProtection="1">
      <protection locked="0"/>
    </xf>
    <xf numFmtId="0" fontId="14" fillId="4" borderId="1" xfId="0" applyFont="1" applyFill="1" applyBorder="1" applyProtection="1">
      <protection locked="0"/>
    </xf>
    <xf numFmtId="164" fontId="14" fillId="4" borderId="11" xfId="1" applyNumberFormat="1" applyFont="1" applyFill="1" applyBorder="1" applyProtection="1">
      <protection locked="0"/>
    </xf>
    <xf numFmtId="0" fontId="14" fillId="5" borderId="12" xfId="0" applyFont="1" applyFill="1" applyBorder="1" applyProtection="1">
      <protection locked="0"/>
    </xf>
    <xf numFmtId="0" fontId="14" fillId="5" borderId="13" xfId="0" applyFont="1" applyFill="1" applyBorder="1" applyProtection="1">
      <protection locked="0"/>
    </xf>
    <xf numFmtId="0" fontId="14" fillId="4" borderId="13" xfId="0" applyFont="1" applyFill="1" applyBorder="1" applyProtection="1">
      <protection locked="0"/>
    </xf>
    <xf numFmtId="164" fontId="14" fillId="4" borderId="14" xfId="1" applyNumberFormat="1" applyFont="1" applyFill="1" applyBorder="1" applyProtection="1">
      <protection locked="0"/>
    </xf>
    <xf numFmtId="49" fontId="14" fillId="4" borderId="24" xfId="0" applyNumberFormat="1" applyFont="1" applyFill="1" applyBorder="1" applyProtection="1">
      <protection locked="0"/>
    </xf>
    <xf numFmtId="44" fontId="14" fillId="4" borderId="24" xfId="1" applyFont="1" applyFill="1" applyBorder="1" applyProtection="1">
      <protection locked="0"/>
    </xf>
    <xf numFmtId="165" fontId="14" fillId="4" borderId="24" xfId="1" applyNumberFormat="1" applyFont="1" applyFill="1" applyBorder="1" applyProtection="1">
      <protection locked="0"/>
    </xf>
    <xf numFmtId="9" fontId="14" fillId="4" borderId="24" xfId="2" applyFont="1" applyFill="1" applyBorder="1" applyProtection="1">
      <protection locked="0"/>
    </xf>
    <xf numFmtId="49" fontId="14" fillId="4" borderId="1" xfId="0" applyNumberFormat="1" applyFont="1" applyFill="1" applyBorder="1" applyProtection="1">
      <protection locked="0"/>
    </xf>
    <xf numFmtId="44" fontId="14" fillId="4" borderId="1" xfId="1" applyFont="1" applyFill="1" applyBorder="1" applyProtection="1">
      <protection locked="0"/>
    </xf>
    <xf numFmtId="165" fontId="14" fillId="4" borderId="1" xfId="1" applyNumberFormat="1" applyFont="1" applyFill="1" applyBorder="1" applyProtection="1">
      <protection locked="0"/>
    </xf>
    <xf numFmtId="9" fontId="14" fillId="4" borderId="1" xfId="2" applyFont="1" applyFill="1" applyBorder="1" applyProtection="1">
      <protection locked="0"/>
    </xf>
    <xf numFmtId="49" fontId="14" fillId="4" borderId="13" xfId="0" applyNumberFormat="1" applyFont="1" applyFill="1" applyBorder="1" applyProtection="1">
      <protection locked="0"/>
    </xf>
    <xf numFmtId="44" fontId="14" fillId="4" borderId="13" xfId="1" applyFont="1" applyFill="1" applyBorder="1" applyProtection="1">
      <protection locked="0"/>
    </xf>
    <xf numFmtId="165" fontId="14" fillId="4" borderId="13" xfId="1" applyNumberFormat="1" applyFont="1" applyFill="1" applyBorder="1" applyProtection="1">
      <protection locked="0"/>
    </xf>
    <xf numFmtId="9" fontId="14" fillId="4" borderId="13" xfId="2" applyFont="1" applyFill="1" applyBorder="1" applyProtection="1">
      <protection locked="0"/>
    </xf>
    <xf numFmtId="49" fontId="14" fillId="4" borderId="25" xfId="0" applyNumberFormat="1" applyFont="1" applyFill="1" applyBorder="1" applyProtection="1">
      <protection locked="0"/>
    </xf>
    <xf numFmtId="49" fontId="14" fillId="4" borderId="11" xfId="0" applyNumberFormat="1" applyFont="1" applyFill="1" applyBorder="1" applyProtection="1">
      <protection locked="0"/>
    </xf>
    <xf numFmtId="49" fontId="14" fillId="4" borderId="14" xfId="0" applyNumberFormat="1" applyFont="1" applyFill="1" applyBorder="1" applyProtection="1">
      <protection locked="0"/>
    </xf>
    <xf numFmtId="0" fontId="14" fillId="5" borderId="9" xfId="0" applyFont="1" applyFill="1" applyBorder="1" applyProtection="1">
      <protection locked="0"/>
    </xf>
    <xf numFmtId="0" fontId="14" fillId="5" borderId="2" xfId="0" applyFont="1" applyFill="1" applyBorder="1" applyProtection="1">
      <protection locked="0"/>
    </xf>
    <xf numFmtId="44" fontId="14" fillId="4" borderId="2" xfId="1" applyFon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11" fillId="2" borderId="26" xfId="0" applyFont="1" applyFill="1" applyBorder="1"/>
    <xf numFmtId="0" fontId="11" fillId="2" borderId="27" xfId="0" applyFont="1" applyFill="1" applyBorder="1" applyAlignment="1">
      <alignment wrapText="1"/>
    </xf>
    <xf numFmtId="0" fontId="13" fillId="2" borderId="27" xfId="0" applyFont="1" applyFill="1" applyBorder="1" applyAlignment="1">
      <alignment wrapText="1"/>
    </xf>
    <xf numFmtId="0" fontId="13" fillId="2" borderId="28" xfId="0" applyFont="1" applyFill="1" applyBorder="1"/>
    <xf numFmtId="44" fontId="14" fillId="3" borderId="2" xfId="1" applyFont="1" applyFill="1" applyBorder="1" applyProtection="1"/>
    <xf numFmtId="0" fontId="14" fillId="3" borderId="2" xfId="0" applyFont="1" applyFill="1" applyBorder="1"/>
    <xf numFmtId="44" fontId="14" fillId="0" borderId="0" xfId="1" applyFont="1" applyFill="1" applyBorder="1" applyProtection="1"/>
    <xf numFmtId="0" fontId="12" fillId="7" borderId="41" xfId="0" applyFont="1" applyFill="1" applyBorder="1" applyAlignment="1">
      <alignment horizontal="left" vertical="top" wrapText="1"/>
    </xf>
    <xf numFmtId="44" fontId="14" fillId="3" borderId="20" xfId="1" applyFont="1" applyFill="1" applyBorder="1" applyProtection="1"/>
    <xf numFmtId="44" fontId="11" fillId="3" borderId="19" xfId="1" applyFont="1" applyFill="1" applyBorder="1" applyProtection="1"/>
    <xf numFmtId="44" fontId="11" fillId="3" borderId="17" xfId="1" applyFont="1" applyFill="1" applyBorder="1" applyProtection="1"/>
    <xf numFmtId="44" fontId="14" fillId="4" borderId="33" xfId="0" applyNumberFormat="1" applyFont="1" applyFill="1" applyBorder="1" applyProtection="1">
      <protection locked="0"/>
    </xf>
    <xf numFmtId="44" fontId="14" fillId="4" borderId="3" xfId="0" applyNumberFormat="1" applyFont="1" applyFill="1" applyBorder="1" applyProtection="1">
      <protection locked="0"/>
    </xf>
    <xf numFmtId="44" fontId="14" fillId="4" borderId="34" xfId="0" applyNumberFormat="1" applyFont="1" applyFill="1" applyBorder="1" applyProtection="1">
      <protection locked="0"/>
    </xf>
    <xf numFmtId="9" fontId="14" fillId="4" borderId="2" xfId="2" applyFont="1" applyFill="1" applyBorder="1" applyProtection="1">
      <protection locked="0"/>
    </xf>
    <xf numFmtId="0" fontId="14" fillId="3" borderId="25" xfId="0" applyFont="1" applyFill="1" applyBorder="1"/>
    <xf numFmtId="44" fontId="14" fillId="3" borderId="24" xfId="1" applyFont="1" applyFill="1" applyBorder="1"/>
    <xf numFmtId="44" fontId="14" fillId="3" borderId="1" xfId="1" applyFont="1" applyFill="1" applyBorder="1"/>
    <xf numFmtId="44" fontId="14" fillId="3" borderId="13" xfId="1" applyFont="1" applyFill="1" applyBorder="1"/>
    <xf numFmtId="2" fontId="0" fillId="6" borderId="0" xfId="0" applyNumberFormat="1" applyFill="1"/>
    <xf numFmtId="2" fontId="0" fillId="2" borderId="0" xfId="0" applyNumberFormat="1" applyFill="1"/>
    <xf numFmtId="2" fontId="18" fillId="7" borderId="37" xfId="0" applyNumberFormat="1" applyFont="1" applyFill="1" applyBorder="1"/>
    <xf numFmtId="2" fontId="18" fillId="7" borderId="0" xfId="0" applyNumberFormat="1" applyFont="1" applyFill="1"/>
    <xf numFmtId="2" fontId="18" fillId="7" borderId="35" xfId="0" applyNumberFormat="1" applyFont="1" applyFill="1" applyBorder="1"/>
    <xf numFmtId="9" fontId="0" fillId="6" borderId="0" xfId="0" applyNumberFormat="1" applyFill="1"/>
    <xf numFmtId="9" fontId="0" fillId="2" borderId="0" xfId="0" applyNumberFormat="1" applyFill="1"/>
    <xf numFmtId="9" fontId="18" fillId="7" borderId="37" xfId="0" applyNumberFormat="1" applyFont="1" applyFill="1" applyBorder="1"/>
    <xf numFmtId="9" fontId="18" fillId="7" borderId="0" xfId="0" applyNumberFormat="1" applyFont="1" applyFill="1"/>
    <xf numFmtId="9" fontId="18" fillId="7" borderId="35" xfId="0" applyNumberFormat="1" applyFont="1" applyFill="1" applyBorder="1"/>
    <xf numFmtId="9" fontId="14" fillId="4" borderId="2" xfId="0" applyNumberFormat="1" applyFont="1" applyFill="1" applyBorder="1" applyProtection="1">
      <protection locked="0"/>
    </xf>
    <xf numFmtId="9" fontId="14" fillId="4" borderId="13" xfId="0" applyNumberFormat="1" applyFont="1" applyFill="1" applyBorder="1" applyProtection="1">
      <protection locked="0"/>
    </xf>
    <xf numFmtId="2" fontId="22" fillId="2" borderId="0" xfId="0" applyNumberFormat="1" applyFont="1" applyFill="1"/>
    <xf numFmtId="2" fontId="14" fillId="8" borderId="2" xfId="2" applyNumberFormat="1" applyFont="1" applyFill="1" applyBorder="1" applyProtection="1">
      <protection locked="0"/>
    </xf>
    <xf numFmtId="0" fontId="12" fillId="9" borderId="39" xfId="0" applyFont="1" applyFill="1" applyBorder="1" applyAlignment="1">
      <alignment horizontal="left" vertical="top"/>
    </xf>
    <xf numFmtId="2" fontId="13" fillId="2" borderId="27" xfId="0" applyNumberFormat="1" applyFont="1" applyFill="1" applyBorder="1" applyAlignment="1">
      <alignment wrapText="1"/>
    </xf>
    <xf numFmtId="9" fontId="11" fillId="2" borderId="27" xfId="0" applyNumberFormat="1" applyFont="1" applyFill="1" applyBorder="1" applyAlignment="1">
      <alignment wrapText="1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D9EBF7"/>
      <color rgb="FF007BC7"/>
      <color rgb="FFFBEAD9"/>
      <color rgb="FFE1E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1038226</xdr:colOff>
      <xdr:row>0</xdr:row>
      <xdr:rowOff>0</xdr:rowOff>
    </xdr:from>
    <xdr:to>
      <xdr:col>4</xdr:col>
      <xdr:colOff>17146</xdr:colOff>
      <xdr:row>6</xdr:row>
      <xdr:rowOff>325583</xdr:rowOff>
    </xdr:to>
    <xdr:pic>
      <xdr:nvPicPr>
        <xdr:cNvPr id="2" name="Afbeelding 1" descr="Rijkslogo Rijksdienst voor Ondernemend Nederla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6" y="0"/>
          <a:ext cx="4838700" cy="14038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601980</xdr:colOff>
          <xdr:row>2</xdr:row>
          <xdr:rowOff>403860</xdr:rowOff>
        </xdr:from>
        <xdr:to>
          <xdr:col>5</xdr:col>
          <xdr:colOff>1287780</xdr:colOff>
          <xdr:row>2</xdr:row>
          <xdr:rowOff>868680</xdr:rowOff>
        </xdr:to>
        <xdr:sp macro="" textlink="">
          <xdr:nvSpPr>
            <xdr:cNvPr id="1027" name="Object 3" descr="EU vlag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914400</xdr:colOff>
          <xdr:row>0</xdr:row>
          <xdr:rowOff>114300</xdr:rowOff>
        </xdr:from>
        <xdr:to>
          <xdr:col>4</xdr:col>
          <xdr:colOff>1600200</xdr:colOff>
          <xdr:row>3</xdr:row>
          <xdr:rowOff>121920</xdr:rowOff>
        </xdr:to>
        <xdr:sp macro="" textlink="">
          <xdr:nvSpPr>
            <xdr:cNvPr id="1028" name="Object 4" descr="EU vlag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A8E6-5241-4E55-B8E3-C0B3B5D9BDF2}">
  <dimension ref="A1:S110"/>
  <sheetViews>
    <sheetView showGridLines="0" tabSelected="1" topLeftCell="A7" zoomScale="90" zoomScaleNormal="90" workbookViewId="0">
      <selection activeCell="B46" sqref="B46"/>
    </sheetView>
  </sheetViews>
  <sheetFormatPr defaultColWidth="9.109375" defaultRowHeight="15" customHeight="1" x14ac:dyDescent="0.3"/>
  <cols>
    <col min="1" max="1" width="5.6640625" style="2" customWidth="1"/>
    <col min="2" max="2" width="38.33203125" style="2" customWidth="1"/>
    <col min="3" max="25" width="24.6640625" style="2" customWidth="1"/>
    <col min="26" max="16384" width="9.109375" style="2"/>
  </cols>
  <sheetData>
    <row r="1" spans="2:15" ht="12" customHeight="1" x14ac:dyDescent="0.3"/>
    <row r="2" spans="2:15" ht="12" customHeight="1" x14ac:dyDescent="0.3"/>
    <row r="3" spans="2:15" ht="12" customHeight="1" x14ac:dyDescent="0.3">
      <c r="F3" s="2" t="s">
        <v>80</v>
      </c>
    </row>
    <row r="4" spans="2:15" ht="12" customHeight="1" x14ac:dyDescent="0.3"/>
    <row r="5" spans="2:15" ht="12" customHeight="1" x14ac:dyDescent="0.3"/>
    <row r="6" spans="2:15" ht="25.5" customHeight="1" x14ac:dyDescent="0.3"/>
    <row r="7" spans="2:15" s="45" customFormat="1" ht="28.2" x14ac:dyDescent="0.25">
      <c r="B7" s="6" t="s">
        <v>70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3"/>
      <c r="O7" s="44"/>
    </row>
    <row r="8" spans="2:15" s="45" customFormat="1" ht="17.100000000000001" customHeight="1" x14ac:dyDescent="0.25">
      <c r="B8" s="46" t="s">
        <v>10</v>
      </c>
      <c r="C8" s="47"/>
      <c r="N8" s="47"/>
    </row>
    <row r="9" spans="2:15" s="45" customFormat="1" ht="17.100000000000001" customHeight="1" x14ac:dyDescent="0.25">
      <c r="B9" s="48" t="s">
        <v>136</v>
      </c>
      <c r="C9" s="47"/>
      <c r="N9" s="47"/>
    </row>
    <row r="10" spans="2:15" s="45" customFormat="1" ht="13.8" x14ac:dyDescent="0.25">
      <c r="C10" s="47"/>
      <c r="E10" s="49"/>
      <c r="F10" s="49"/>
      <c r="G10" s="49"/>
      <c r="H10" s="49"/>
      <c r="N10" s="47"/>
    </row>
    <row r="11" spans="2:15" s="49" customFormat="1" ht="15.6" customHeight="1" x14ac:dyDescent="0.25">
      <c r="B11" s="50" t="s">
        <v>81</v>
      </c>
      <c r="C11" s="45"/>
      <c r="N11" s="51"/>
    </row>
    <row r="12" spans="2:15" s="49" customFormat="1" ht="17.100000000000001" customHeight="1" x14ac:dyDescent="0.2">
      <c r="B12" s="52" t="s">
        <v>9</v>
      </c>
      <c r="C12" s="32"/>
      <c r="D12" s="111"/>
      <c r="E12" s="112"/>
      <c r="N12" s="51"/>
    </row>
    <row r="13" spans="2:15" s="49" customFormat="1" ht="17.100000000000001" customHeight="1" x14ac:dyDescent="0.2">
      <c r="B13" s="52" t="s">
        <v>82</v>
      </c>
      <c r="C13" s="32"/>
      <c r="D13" s="111"/>
      <c r="E13" s="112"/>
      <c r="N13" s="51"/>
    </row>
    <row r="14" spans="2:15" s="45" customFormat="1" ht="17.100000000000001" customHeight="1" x14ac:dyDescent="0.25">
      <c r="B14" s="52" t="s">
        <v>83</v>
      </c>
      <c r="C14" s="32"/>
      <c r="D14" s="111"/>
      <c r="E14" s="112"/>
      <c r="F14" s="49"/>
      <c r="G14" s="49"/>
      <c r="H14" s="49"/>
      <c r="N14" s="47"/>
    </row>
    <row r="15" spans="2:15" s="45" customFormat="1" ht="15" customHeight="1" x14ac:dyDescent="0.25">
      <c r="N15" s="47"/>
    </row>
    <row r="16" spans="2:15" s="45" customFormat="1" ht="15" customHeight="1" x14ac:dyDescent="0.25">
      <c r="B16" s="53" t="s">
        <v>11</v>
      </c>
      <c r="C16" s="54"/>
      <c r="D16" s="54"/>
      <c r="E16" s="54"/>
      <c r="F16" s="54"/>
      <c r="G16" s="54"/>
      <c r="H16" s="54"/>
      <c r="I16" s="54"/>
      <c r="J16" s="53" t="s">
        <v>38</v>
      </c>
      <c r="K16" s="55"/>
      <c r="L16" s="56"/>
      <c r="M16" s="44"/>
      <c r="N16" s="43"/>
      <c r="O16" s="44"/>
    </row>
    <row r="17" spans="2:14" s="45" customFormat="1" ht="15" customHeight="1" x14ac:dyDescent="0.25">
      <c r="B17" s="57"/>
      <c r="C17" s="58"/>
      <c r="D17" s="58"/>
      <c r="E17" s="58"/>
      <c r="F17" s="58"/>
      <c r="G17" s="58"/>
      <c r="H17" s="58"/>
      <c r="I17" s="58"/>
      <c r="J17" s="57"/>
      <c r="K17" s="59"/>
      <c r="L17" s="60"/>
      <c r="N17" s="47"/>
    </row>
    <row r="18" spans="2:14" s="45" customFormat="1" ht="15" customHeight="1" x14ac:dyDescent="0.25">
      <c r="B18" s="61" t="s">
        <v>86</v>
      </c>
      <c r="C18" s="62"/>
      <c r="D18" s="62"/>
      <c r="E18" s="62"/>
      <c r="F18" s="62"/>
      <c r="G18" s="62"/>
      <c r="H18" s="63"/>
      <c r="J18" s="64"/>
      <c r="K18" s="65" t="s">
        <v>84</v>
      </c>
      <c r="L18" s="66"/>
      <c r="N18" s="47"/>
    </row>
    <row r="19" spans="2:14" s="45" customFormat="1" ht="15" customHeight="1" x14ac:dyDescent="0.25">
      <c r="B19" s="67"/>
      <c r="C19" s="68"/>
      <c r="D19" s="68"/>
      <c r="E19" s="68"/>
      <c r="F19" s="68"/>
      <c r="G19" s="68"/>
      <c r="H19" s="69"/>
      <c r="J19" s="113"/>
      <c r="K19" s="65" t="s">
        <v>85</v>
      </c>
      <c r="L19" s="66"/>
      <c r="N19" s="47"/>
    </row>
    <row r="20" spans="2:14" s="45" customFormat="1" ht="15" customHeight="1" x14ac:dyDescent="0.25">
      <c r="B20" s="70" t="s">
        <v>87</v>
      </c>
      <c r="C20" s="68"/>
      <c r="D20" s="68"/>
      <c r="E20" s="71"/>
      <c r="F20" s="68"/>
      <c r="G20" s="68"/>
      <c r="H20" s="69"/>
      <c r="J20" s="7"/>
      <c r="K20" s="65" t="s">
        <v>71</v>
      </c>
      <c r="L20" s="72"/>
      <c r="N20" s="47"/>
    </row>
    <row r="21" spans="2:14" s="45" customFormat="1" ht="15" customHeight="1" x14ac:dyDescent="0.25">
      <c r="B21" s="67" t="s">
        <v>88</v>
      </c>
      <c r="C21" s="68"/>
      <c r="D21" s="68"/>
      <c r="E21" s="68"/>
      <c r="F21" s="68"/>
      <c r="G21" s="68"/>
      <c r="H21" s="69"/>
      <c r="I21" s="73"/>
      <c r="J21" s="74"/>
      <c r="K21" s="74"/>
      <c r="L21" s="74"/>
      <c r="M21" s="74"/>
      <c r="N21" s="47"/>
    </row>
    <row r="22" spans="2:14" s="45" customFormat="1" ht="15" customHeight="1" x14ac:dyDescent="0.25">
      <c r="B22" s="67" t="s">
        <v>127</v>
      </c>
      <c r="C22" s="75"/>
      <c r="D22" s="75"/>
      <c r="E22" s="75"/>
      <c r="F22" s="75"/>
      <c r="G22" s="75"/>
      <c r="H22" s="76"/>
      <c r="J22" s="74"/>
      <c r="K22" s="74"/>
      <c r="L22" s="74"/>
      <c r="M22" s="74"/>
      <c r="N22" s="47"/>
    </row>
    <row r="23" spans="2:14" s="45" customFormat="1" ht="15" customHeight="1" x14ac:dyDescent="0.25">
      <c r="B23" s="67" t="s">
        <v>128</v>
      </c>
      <c r="C23" s="75"/>
      <c r="D23" s="75"/>
      <c r="E23" s="75"/>
      <c r="F23" s="75"/>
      <c r="G23" s="75"/>
      <c r="H23" s="76"/>
      <c r="J23" s="74"/>
      <c r="K23" s="74"/>
      <c r="L23" s="74"/>
      <c r="M23" s="74"/>
      <c r="N23" s="47"/>
    </row>
    <row r="24" spans="2:14" s="45" customFormat="1" ht="15" customHeight="1" x14ac:dyDescent="0.25">
      <c r="B24" s="67" t="s">
        <v>129</v>
      </c>
      <c r="C24" s="75"/>
      <c r="D24" s="75"/>
      <c r="E24" s="75"/>
      <c r="F24" s="75"/>
      <c r="G24" s="75"/>
      <c r="H24" s="76"/>
      <c r="J24" s="74"/>
      <c r="K24" s="74"/>
      <c r="L24" s="74"/>
      <c r="M24" s="74"/>
      <c r="N24" s="47"/>
    </row>
    <row r="25" spans="2:14" s="45" customFormat="1" ht="15" customHeight="1" x14ac:dyDescent="0.25">
      <c r="B25" s="67" t="s">
        <v>130</v>
      </c>
      <c r="C25" s="75"/>
      <c r="D25" s="75"/>
      <c r="E25" s="75"/>
      <c r="F25" s="75"/>
      <c r="G25" s="75"/>
      <c r="H25" s="76"/>
      <c r="J25" s="74"/>
      <c r="K25" s="74"/>
      <c r="L25" s="74"/>
      <c r="M25" s="74"/>
      <c r="N25" s="47"/>
    </row>
    <row r="26" spans="2:14" s="45" customFormat="1" ht="20.25" customHeight="1" x14ac:dyDescent="0.25">
      <c r="B26" s="67" t="s">
        <v>126</v>
      </c>
      <c r="C26" s="75"/>
      <c r="D26" s="75"/>
      <c r="E26" s="75"/>
      <c r="F26" s="75"/>
      <c r="G26" s="75"/>
      <c r="H26" s="76"/>
      <c r="J26" s="74"/>
      <c r="K26" s="74"/>
      <c r="L26" s="74"/>
      <c r="M26" s="74"/>
      <c r="N26" s="47"/>
    </row>
    <row r="27" spans="2:14" s="45" customFormat="1" ht="15" customHeight="1" x14ac:dyDescent="0.25">
      <c r="B27" s="77" t="s">
        <v>131</v>
      </c>
      <c r="C27" s="75"/>
      <c r="D27" s="75"/>
      <c r="E27" s="75"/>
      <c r="F27" s="75"/>
      <c r="G27" s="75"/>
      <c r="H27" s="76"/>
      <c r="J27" s="74"/>
      <c r="K27" s="74"/>
      <c r="L27" s="74"/>
      <c r="M27" s="74"/>
      <c r="N27" s="47"/>
    </row>
    <row r="28" spans="2:14" s="45" customFormat="1" ht="15" customHeight="1" x14ac:dyDescent="0.25">
      <c r="B28" s="67" t="s">
        <v>135</v>
      </c>
      <c r="C28" s="75"/>
      <c r="D28" s="75"/>
      <c r="E28" s="75"/>
      <c r="F28" s="75"/>
      <c r="G28" s="75"/>
      <c r="H28" s="76"/>
      <c r="J28" s="74"/>
      <c r="K28" s="74"/>
      <c r="L28" s="74"/>
      <c r="M28" s="74"/>
      <c r="N28" s="47"/>
    </row>
    <row r="29" spans="2:14" s="45" customFormat="1" ht="15" customHeight="1" x14ac:dyDescent="0.25">
      <c r="B29" s="78"/>
      <c r="C29" s="75"/>
      <c r="D29" s="75"/>
      <c r="E29" s="75"/>
      <c r="F29" s="75"/>
      <c r="G29" s="75"/>
      <c r="H29" s="76"/>
      <c r="J29" s="74"/>
      <c r="K29" s="74"/>
      <c r="L29" s="74"/>
      <c r="M29" s="74"/>
      <c r="N29" s="47"/>
    </row>
    <row r="30" spans="2:14" s="45" customFormat="1" ht="15" customHeight="1" x14ac:dyDescent="0.25">
      <c r="B30" s="79" t="s">
        <v>89</v>
      </c>
      <c r="C30" s="75"/>
      <c r="D30" s="75"/>
      <c r="E30" s="75"/>
      <c r="F30" s="75"/>
      <c r="G30" s="75"/>
      <c r="H30" s="76"/>
      <c r="J30" s="74"/>
      <c r="K30" s="74"/>
      <c r="L30" s="74"/>
      <c r="M30" s="74"/>
      <c r="N30" s="47"/>
    </row>
    <row r="31" spans="2:14" s="45" customFormat="1" ht="15" customHeight="1" x14ac:dyDescent="0.25">
      <c r="B31" s="67" t="s">
        <v>90</v>
      </c>
      <c r="C31" s="75"/>
      <c r="D31" s="75"/>
      <c r="E31" s="75"/>
      <c r="F31" s="75"/>
      <c r="G31" s="75"/>
      <c r="H31" s="76"/>
      <c r="J31" s="74"/>
      <c r="K31" s="74"/>
      <c r="L31" s="74"/>
      <c r="M31" s="74"/>
      <c r="N31" s="47"/>
    </row>
    <row r="32" spans="2:14" s="45" customFormat="1" ht="15" customHeight="1" x14ac:dyDescent="0.25">
      <c r="B32" s="67" t="s">
        <v>91</v>
      </c>
      <c r="C32" s="75"/>
      <c r="D32" s="75"/>
      <c r="E32" s="75"/>
      <c r="F32" s="75"/>
      <c r="G32" s="75"/>
      <c r="H32" s="76"/>
      <c r="J32" s="74"/>
      <c r="K32" s="74"/>
      <c r="L32" s="74"/>
      <c r="M32" s="74"/>
      <c r="N32" s="47"/>
    </row>
    <row r="33" spans="2:19" s="45" customFormat="1" ht="15" customHeight="1" x14ac:dyDescent="0.25">
      <c r="B33" s="80"/>
      <c r="C33" s="81"/>
      <c r="D33" s="81"/>
      <c r="E33" s="81"/>
      <c r="F33" s="81"/>
      <c r="G33" s="81"/>
      <c r="H33" s="82"/>
      <c r="I33" s="74"/>
      <c r="J33" s="74"/>
      <c r="K33" s="74"/>
      <c r="L33" s="74"/>
      <c r="M33" s="74"/>
      <c r="N33" s="47"/>
    </row>
    <row r="34" spans="2:19" s="45" customFormat="1" ht="15" customHeight="1" x14ac:dyDescent="0.25">
      <c r="B34" s="67" t="s">
        <v>92</v>
      </c>
      <c r="C34" s="81"/>
      <c r="D34" s="81"/>
      <c r="E34" s="81"/>
      <c r="F34" s="81"/>
      <c r="G34" s="81"/>
      <c r="H34" s="82"/>
      <c r="I34" s="74"/>
      <c r="J34" s="74"/>
      <c r="K34" s="74"/>
      <c r="L34" s="74"/>
      <c r="M34" s="74"/>
      <c r="N34" s="47"/>
    </row>
    <row r="35" spans="2:19" s="45" customFormat="1" ht="15" customHeight="1" x14ac:dyDescent="0.25">
      <c r="B35" s="67"/>
      <c r="C35" s="81"/>
      <c r="D35" s="81"/>
      <c r="E35" s="81"/>
      <c r="F35" s="81"/>
      <c r="G35" s="81"/>
      <c r="H35" s="82"/>
      <c r="I35" s="74"/>
      <c r="J35" s="74"/>
      <c r="K35" s="74"/>
      <c r="L35" s="74"/>
      <c r="M35" s="74"/>
      <c r="N35" s="47"/>
    </row>
    <row r="36" spans="2:19" s="45" customFormat="1" ht="15" customHeight="1" x14ac:dyDescent="0.25">
      <c r="B36" s="70" t="s">
        <v>93</v>
      </c>
      <c r="C36" s="81"/>
      <c r="D36" s="81"/>
      <c r="E36" s="81"/>
      <c r="F36" s="81"/>
      <c r="G36" s="81"/>
      <c r="H36" s="82"/>
      <c r="I36" s="74"/>
      <c r="J36" s="74"/>
      <c r="K36" s="74"/>
      <c r="L36" s="74"/>
      <c r="M36" s="74"/>
      <c r="N36" s="47"/>
    </row>
    <row r="37" spans="2:19" s="45" customFormat="1" ht="15" customHeight="1" x14ac:dyDescent="0.25">
      <c r="B37" s="67" t="s">
        <v>94</v>
      </c>
      <c r="C37" s="81"/>
      <c r="D37" s="81"/>
      <c r="E37" s="81"/>
      <c r="F37" s="81"/>
      <c r="G37" s="81"/>
      <c r="H37" s="82"/>
      <c r="I37" s="74"/>
      <c r="J37" s="74"/>
      <c r="K37" s="74"/>
      <c r="L37" s="74"/>
      <c r="M37" s="74"/>
      <c r="N37" s="47"/>
    </row>
    <row r="38" spans="2:19" s="45" customFormat="1" ht="15" customHeight="1" x14ac:dyDescent="0.25">
      <c r="B38" s="67" t="s">
        <v>95</v>
      </c>
      <c r="C38" s="81"/>
      <c r="D38" s="81"/>
      <c r="E38" s="81"/>
      <c r="F38" s="81"/>
      <c r="G38" s="81"/>
      <c r="H38" s="82"/>
      <c r="I38" s="74"/>
      <c r="J38" s="74"/>
      <c r="K38" s="74"/>
      <c r="L38" s="74"/>
      <c r="M38" s="74"/>
      <c r="N38" s="47"/>
    </row>
    <row r="39" spans="2:19" s="45" customFormat="1" ht="15" customHeight="1" x14ac:dyDescent="0.25">
      <c r="B39" s="83"/>
      <c r="C39" s="84"/>
      <c r="D39" s="84"/>
      <c r="E39" s="84"/>
      <c r="F39" s="84"/>
      <c r="G39" s="84"/>
      <c r="H39" s="85"/>
      <c r="I39" s="74"/>
      <c r="J39" s="74"/>
      <c r="K39" s="74"/>
      <c r="L39" s="74"/>
      <c r="M39" s="74"/>
      <c r="N39" s="47"/>
    </row>
    <row r="40" spans="2:19" s="45" customFormat="1" ht="15" customHeight="1" x14ac:dyDescent="0.25">
      <c r="B40" s="86"/>
      <c r="C40" s="86"/>
      <c r="D40" s="86"/>
      <c r="E40" s="86"/>
      <c r="F40" s="86"/>
      <c r="G40" s="86"/>
      <c r="H40" s="86"/>
      <c r="I40" s="74"/>
      <c r="J40" s="74"/>
      <c r="N40" s="47"/>
    </row>
    <row r="41" spans="2:19" s="45" customFormat="1" ht="15" customHeight="1" x14ac:dyDescent="0.25">
      <c r="B41" s="87"/>
      <c r="C41" s="87"/>
      <c r="D41" s="87"/>
      <c r="E41" s="87"/>
      <c r="F41" s="87"/>
      <c r="G41" s="87"/>
      <c r="H41" s="87"/>
      <c r="I41" s="74"/>
      <c r="J41" s="74"/>
      <c r="K41" s="86"/>
      <c r="L41" s="86"/>
      <c r="N41" s="47"/>
    </row>
    <row r="42" spans="2:19" ht="15" customHeight="1" x14ac:dyDescent="0.3">
      <c r="B42" s="88" t="s">
        <v>52</v>
      </c>
      <c r="C42" s="44"/>
      <c r="D42" s="44"/>
      <c r="E42" s="44"/>
      <c r="F42" s="44"/>
      <c r="G42" s="44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2:19" ht="5.25" customHeight="1" x14ac:dyDescent="0.3">
      <c r="B43" s="89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2:19" ht="15" customHeight="1" x14ac:dyDescent="0.3">
      <c r="B44" s="90" t="s">
        <v>76</v>
      </c>
      <c r="C44" s="91"/>
      <c r="D44" s="91"/>
      <c r="E44" s="91"/>
      <c r="F44" s="91"/>
      <c r="G44" s="91"/>
      <c r="H44" s="92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2:19" ht="15" customHeight="1" x14ac:dyDescent="0.3">
      <c r="B45" s="48"/>
      <c r="C45" s="93"/>
      <c r="D45" s="93"/>
      <c r="E45" s="93"/>
      <c r="F45" s="93"/>
      <c r="G45" s="93"/>
      <c r="H45" s="93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2:19" ht="15" customHeight="1" x14ac:dyDescent="0.3">
      <c r="B46" s="117" t="s">
        <v>23</v>
      </c>
      <c r="C46" s="93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2:19" ht="15" customHeight="1" x14ac:dyDescent="0.3">
      <c r="B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</row>
    <row r="48" spans="2:19" ht="15" customHeight="1" x14ac:dyDescent="0.3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 ht="15" customHeight="1" x14ac:dyDescent="0.3">
      <c r="B49" s="88" t="s">
        <v>53</v>
      </c>
      <c r="C49" s="44"/>
      <c r="D49" s="44"/>
      <c r="E49" s="44"/>
      <c r="F49" s="44"/>
      <c r="G49" s="44"/>
      <c r="H49" s="44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  <row r="50" spans="1:19" ht="4.5" customHeight="1" x14ac:dyDescent="0.3">
      <c r="B50" s="89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ht="15" customHeight="1" x14ac:dyDescent="0.3">
      <c r="B51" s="90" t="s">
        <v>37</v>
      </c>
      <c r="C51" s="91"/>
      <c r="D51" s="91"/>
      <c r="E51" s="91"/>
      <c r="F51" s="91"/>
      <c r="G51" s="91"/>
      <c r="H51" s="92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ht="15" customHeight="1" thickBot="1" x14ac:dyDescent="0.35">
      <c r="B52" s="48"/>
      <c r="C52" s="93"/>
      <c r="D52" s="93"/>
      <c r="E52" s="93"/>
      <c r="F52" s="93"/>
      <c r="G52" s="93"/>
      <c r="H52" s="93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 ht="15" customHeight="1" thickBot="1" x14ac:dyDescent="0.35">
      <c r="B53" s="94" t="s">
        <v>36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  <row r="54" spans="1:19" ht="1.2" hidden="1" customHeight="1" thickBot="1" x14ac:dyDescent="0.35">
      <c r="B54" s="95" t="s">
        <v>59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ht="17.100000000000001" customHeight="1" x14ac:dyDescent="0.3">
      <c r="A55" s="96" t="s">
        <v>24</v>
      </c>
      <c r="B55" s="11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7.100000000000001" customHeight="1" x14ac:dyDescent="0.3">
      <c r="A56" s="96" t="s">
        <v>35</v>
      </c>
      <c r="B56" s="11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ht="17.100000000000001" customHeight="1" x14ac:dyDescent="0.3">
      <c r="A57" s="96" t="s">
        <v>25</v>
      </c>
      <c r="B57" s="11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ht="17.100000000000001" customHeight="1" x14ac:dyDescent="0.3">
      <c r="A58" s="96" t="s">
        <v>26</v>
      </c>
      <c r="B58" s="11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ht="17.100000000000001" customHeight="1" x14ac:dyDescent="0.3">
      <c r="A59" s="96" t="s">
        <v>27</v>
      </c>
      <c r="B59" s="11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ht="17.100000000000001" customHeight="1" x14ac:dyDescent="0.3">
      <c r="A60" s="96" t="s">
        <v>28</v>
      </c>
      <c r="B60" s="11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ht="17.100000000000001" customHeight="1" x14ac:dyDescent="0.3">
      <c r="A61" s="96" t="s">
        <v>29</v>
      </c>
      <c r="B61" s="11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7.100000000000001" customHeight="1" x14ac:dyDescent="0.3">
      <c r="A62" s="96" t="s">
        <v>30</v>
      </c>
      <c r="B62" s="11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ht="17.100000000000001" customHeight="1" x14ac:dyDescent="0.3">
      <c r="A63" s="96" t="s">
        <v>31</v>
      </c>
      <c r="B63" s="11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ht="17.100000000000001" customHeight="1" x14ac:dyDescent="0.3">
      <c r="A64" s="96" t="s">
        <v>33</v>
      </c>
      <c r="B64" s="11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ht="17.100000000000001" customHeight="1" x14ac:dyDescent="0.3">
      <c r="A65" s="96" t="s">
        <v>32</v>
      </c>
      <c r="B65" s="11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ht="17.100000000000001" customHeight="1" thickBot="1" x14ac:dyDescent="0.35">
      <c r="A66" s="96" t="s">
        <v>34</v>
      </c>
      <c r="B66" s="116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ht="15" customHeight="1" x14ac:dyDescent="0.3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ht="15" customHeight="1" x14ac:dyDescent="0.3">
      <c r="B68" s="88" t="s">
        <v>74</v>
      </c>
      <c r="C68" s="44"/>
      <c r="D68" s="44"/>
      <c r="E68" s="44"/>
      <c r="F68" s="44"/>
      <c r="G68" s="44"/>
      <c r="H68" s="44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ht="4.5" customHeight="1" x14ac:dyDescent="0.3">
      <c r="B69" s="89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ht="15" customHeight="1" x14ac:dyDescent="0.3">
      <c r="B70" s="90" t="s">
        <v>77</v>
      </c>
      <c r="C70" s="91"/>
      <c r="D70" s="91"/>
      <c r="E70" s="91"/>
      <c r="F70" s="91"/>
      <c r="G70" s="91"/>
      <c r="H70" s="92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ht="15" customHeight="1" thickBot="1" x14ac:dyDescent="0.35">
      <c r="B71" s="48"/>
      <c r="C71" s="93"/>
      <c r="D71" s="93"/>
      <c r="E71" s="93"/>
      <c r="F71" s="93"/>
      <c r="G71" s="93"/>
      <c r="H71" s="93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ht="15" customHeight="1" thickBot="1" x14ac:dyDescent="0.35">
      <c r="B72" s="94" t="s">
        <v>55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ht="15" hidden="1" customHeight="1" thickBot="1" x14ac:dyDescent="0.35">
      <c r="B73" s="97" t="s">
        <v>75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7.100000000000001" customHeight="1" x14ac:dyDescent="0.3">
      <c r="A74" s="96" t="s">
        <v>24</v>
      </c>
      <c r="B74" s="11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ht="17.100000000000001" customHeight="1" x14ac:dyDescent="0.3">
      <c r="A75" s="96" t="s">
        <v>35</v>
      </c>
      <c r="B75" s="11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ht="17.100000000000001" customHeight="1" x14ac:dyDescent="0.3">
      <c r="A76" s="96" t="s">
        <v>25</v>
      </c>
      <c r="B76" s="11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ht="17.100000000000001" customHeight="1" x14ac:dyDescent="0.3">
      <c r="A77" s="96" t="s">
        <v>26</v>
      </c>
      <c r="B77" s="11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ht="17.100000000000001" customHeight="1" x14ac:dyDescent="0.3">
      <c r="A78" s="96" t="s">
        <v>27</v>
      </c>
      <c r="B78" s="11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ht="17.100000000000001" customHeight="1" x14ac:dyDescent="0.3">
      <c r="A79" s="96" t="s">
        <v>28</v>
      </c>
      <c r="B79" s="11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7.100000000000001" customHeight="1" x14ac:dyDescent="0.3">
      <c r="A80" s="96" t="s">
        <v>29</v>
      </c>
      <c r="B80" s="11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19" ht="17.100000000000001" customHeight="1" x14ac:dyDescent="0.3">
      <c r="A81" s="96" t="s">
        <v>30</v>
      </c>
      <c r="B81" s="11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19" ht="17.100000000000001" customHeight="1" x14ac:dyDescent="0.3">
      <c r="A82" s="96" t="s">
        <v>31</v>
      </c>
      <c r="B82" s="11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19" ht="17.100000000000001" customHeight="1" x14ac:dyDescent="0.3">
      <c r="A83" s="96" t="s">
        <v>33</v>
      </c>
      <c r="B83" s="11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19" ht="17.100000000000001" customHeight="1" x14ac:dyDescent="0.3">
      <c r="A84" s="96" t="s">
        <v>32</v>
      </c>
      <c r="B84" s="11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19" ht="17.100000000000001" customHeight="1" thickBot="1" x14ac:dyDescent="0.35">
      <c r="A85" s="96" t="s">
        <v>34</v>
      </c>
      <c r="B85" s="116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19" ht="15" customHeight="1" x14ac:dyDescent="0.3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19" ht="15" customHeight="1" x14ac:dyDescent="0.3">
      <c r="B87" s="88" t="s">
        <v>39</v>
      </c>
      <c r="C87" s="44"/>
      <c r="D87" s="44"/>
      <c r="E87" s="44"/>
      <c r="F87" s="44"/>
      <c r="G87" s="44"/>
      <c r="H87" s="44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19" ht="5.25" customHeight="1" x14ac:dyDescent="0.3">
      <c r="B88" s="89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19" ht="15" customHeight="1" x14ac:dyDescent="0.3">
      <c r="B89" s="90" t="s">
        <v>72</v>
      </c>
      <c r="C89" s="91"/>
      <c r="D89" s="91"/>
      <c r="E89" s="91"/>
      <c r="F89" s="91"/>
      <c r="G89" s="91"/>
      <c r="H89" s="92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19" ht="15" customHeight="1" thickBot="1" x14ac:dyDescent="0.35">
      <c r="B90" s="48"/>
      <c r="C90" s="93"/>
      <c r="D90" s="93"/>
      <c r="E90" s="93"/>
      <c r="F90" s="93"/>
      <c r="G90" s="93"/>
      <c r="H90" s="93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19" ht="15" customHeight="1" x14ac:dyDescent="0.3">
      <c r="B91" s="94" t="s">
        <v>0</v>
      </c>
      <c r="C91" s="98" t="s">
        <v>5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100"/>
      <c r="O91" s="94" t="s">
        <v>7</v>
      </c>
      <c r="P91" s="45"/>
      <c r="Q91" s="45"/>
      <c r="R91" s="45"/>
      <c r="S91" s="45"/>
    </row>
    <row r="92" spans="1:19" ht="15" customHeight="1" thickBot="1" x14ac:dyDescent="0.35">
      <c r="B92" s="101"/>
      <c r="C92" s="102">
        <f>B55</f>
        <v>0</v>
      </c>
      <c r="D92" s="103">
        <f>B56</f>
        <v>0</v>
      </c>
      <c r="E92" s="103">
        <f>B57</f>
        <v>0</v>
      </c>
      <c r="F92" s="103">
        <f>B58</f>
        <v>0</v>
      </c>
      <c r="G92" s="103">
        <f>B59</f>
        <v>0</v>
      </c>
      <c r="H92" s="103">
        <f>B60</f>
        <v>0</v>
      </c>
      <c r="I92" s="103">
        <f>B61</f>
        <v>0</v>
      </c>
      <c r="J92" s="103">
        <f>B62</f>
        <v>0</v>
      </c>
      <c r="K92" s="103">
        <f>B63</f>
        <v>0</v>
      </c>
      <c r="L92" s="103">
        <f>B64</f>
        <v>0</v>
      </c>
      <c r="M92" s="103">
        <f>B65</f>
        <v>0</v>
      </c>
      <c r="N92" s="104">
        <f>B66</f>
        <v>0</v>
      </c>
      <c r="O92" s="101"/>
      <c r="P92" s="45"/>
      <c r="Q92" s="45"/>
      <c r="R92" s="45"/>
      <c r="S92" s="45"/>
    </row>
    <row r="93" spans="1:19" ht="17.100000000000001" customHeight="1" x14ac:dyDescent="0.3">
      <c r="B93" s="105" t="s">
        <v>13</v>
      </c>
      <c r="C93" s="106">
        <f>SUMIFS('2. Werkelijke kosten (geen VKO)'!$G$18:$G$167,'2. Werkelijke kosten (geen VKO)'!$B$18:$B$167,C$92,'2. Werkelijke kosten (geen VKO)'!$C$18:$C$167,$B93)</f>
        <v>0</v>
      </c>
      <c r="D93" s="106">
        <f>SUMIFS('2. Werkelijke kosten (geen VKO)'!$G$18:$G$167,'2. Werkelijke kosten (geen VKO)'!$B$18:$B$167,D$92,'2. Werkelijke kosten (geen VKO)'!$C$18:$C$167,$B93)</f>
        <v>0</v>
      </c>
      <c r="E93" s="106">
        <f>SUMIFS('2. Werkelijke kosten (geen VKO)'!$G$18:$G$167,'2. Werkelijke kosten (geen VKO)'!$B$18:$B$167,E$92,'2. Werkelijke kosten (geen VKO)'!$C$18:$C$167,$B93)</f>
        <v>0</v>
      </c>
      <c r="F93" s="106">
        <f>SUMIFS('2. Werkelijke kosten (geen VKO)'!$G$18:$G$167,'2. Werkelijke kosten (geen VKO)'!$B$18:$B$167,F$92,'2. Werkelijke kosten (geen VKO)'!$C$18:$C$167,$B93)</f>
        <v>0</v>
      </c>
      <c r="G93" s="106">
        <f>SUMIFS('2. Werkelijke kosten (geen VKO)'!$G$18:$G$167,'2. Werkelijke kosten (geen VKO)'!$B$18:$B$167,G$92,'2. Werkelijke kosten (geen VKO)'!$C$18:$C$167,$B93)</f>
        <v>0</v>
      </c>
      <c r="H93" s="106">
        <f>SUMIFS('2. Werkelijke kosten (geen VKO)'!$G$18:$G$167,'2. Werkelijke kosten (geen VKO)'!$B$18:$B$167,H$92,'2. Werkelijke kosten (geen VKO)'!$C$18:$C$167,$B93)</f>
        <v>0</v>
      </c>
      <c r="I93" s="106">
        <f>SUMIFS('2. Werkelijke kosten (geen VKO)'!$G$18:$G$167,'2. Werkelijke kosten (geen VKO)'!$B$18:$B$167,I$92,'2. Werkelijke kosten (geen VKO)'!$C$18:$C$167,$B93)</f>
        <v>0</v>
      </c>
      <c r="J93" s="106">
        <f>SUMIFS('2. Werkelijke kosten (geen VKO)'!$G$18:$G$167,'2. Werkelijke kosten (geen VKO)'!$B$18:$B$167,J$92,'2. Werkelijke kosten (geen VKO)'!$C$18:$C$167,$B93)</f>
        <v>0</v>
      </c>
      <c r="K93" s="106">
        <f>SUMIFS('2. Werkelijke kosten (geen VKO)'!$G$18:$G$167,'2. Werkelijke kosten (geen VKO)'!$B$18:$B$167,K$92,'2. Werkelijke kosten (geen VKO)'!$C$18:$C$167,$B93)</f>
        <v>0</v>
      </c>
      <c r="L93" s="106">
        <f>SUMIFS('2. Werkelijke kosten (geen VKO)'!$G$18:$G$167,'2. Werkelijke kosten (geen VKO)'!$B$18:$B$167,L$92,'2. Werkelijke kosten (geen VKO)'!$C$18:$C$167,$B93)</f>
        <v>0</v>
      </c>
      <c r="M93" s="106">
        <f>SUMIFS('2. Werkelijke kosten (geen VKO)'!$G$18:$G$167,'2. Werkelijke kosten (geen VKO)'!$B$18:$B$167,M$92,'2. Werkelijke kosten (geen VKO)'!$C$18:$C$167,$B93)</f>
        <v>0</v>
      </c>
      <c r="N93" s="106">
        <f>SUMIFS('2. Werkelijke kosten (geen VKO)'!$G$18:$G$167,'2. Werkelijke kosten (geen VKO)'!$B$18:$B$167,N$92,'2. Werkelijke kosten (geen VKO)'!$C$18:$C$167,$B93)</f>
        <v>0</v>
      </c>
      <c r="O93" s="107">
        <f>SUM(C93:N93)</f>
        <v>0</v>
      </c>
      <c r="P93" s="45"/>
      <c r="Q93" s="45"/>
      <c r="R93" s="45"/>
      <c r="S93" s="45"/>
    </row>
    <row r="94" spans="1:19" ht="17.100000000000001" customHeight="1" x14ac:dyDescent="0.3">
      <c r="B94" s="108" t="s">
        <v>14</v>
      </c>
      <c r="C94" s="106">
        <f>SUMIFS('2. Werkelijke kosten (geen VKO)'!$G$18:$G$167,'2. Werkelijke kosten (geen VKO)'!$B$18:$B$167,C$92,'2. Werkelijke kosten (geen VKO)'!$C$18:$C$167,$B94)</f>
        <v>0</v>
      </c>
      <c r="D94" s="106">
        <f>SUMIFS('2. Werkelijke kosten (geen VKO)'!$G$18:$G$167,'2. Werkelijke kosten (geen VKO)'!$B$18:$B$167,D$92,'2. Werkelijke kosten (geen VKO)'!$C$18:$C$167,$B94)</f>
        <v>0</v>
      </c>
      <c r="E94" s="106">
        <f>SUMIFS('2. Werkelijke kosten (geen VKO)'!$G$18:$G$167,'2. Werkelijke kosten (geen VKO)'!$B$18:$B$167,E$92,'2. Werkelijke kosten (geen VKO)'!$C$18:$C$167,$B94)</f>
        <v>0</v>
      </c>
      <c r="F94" s="106">
        <f>SUMIFS('2. Werkelijke kosten (geen VKO)'!$G$18:$G$167,'2. Werkelijke kosten (geen VKO)'!$B$18:$B$167,F$92,'2. Werkelijke kosten (geen VKO)'!$C$18:$C$167,$B94)</f>
        <v>0</v>
      </c>
      <c r="G94" s="106">
        <f>SUMIFS('2. Werkelijke kosten (geen VKO)'!$G$18:$G$167,'2. Werkelijke kosten (geen VKO)'!$B$18:$B$167,G$92,'2. Werkelijke kosten (geen VKO)'!$C$18:$C$167,$B94)</f>
        <v>0</v>
      </c>
      <c r="H94" s="106">
        <f>SUMIFS('2. Werkelijke kosten (geen VKO)'!$G$18:$G$167,'2. Werkelijke kosten (geen VKO)'!$B$18:$B$167,H$92,'2. Werkelijke kosten (geen VKO)'!$C$18:$C$167,$B94)</f>
        <v>0</v>
      </c>
      <c r="I94" s="106">
        <f>SUMIFS('2. Werkelijke kosten (geen VKO)'!$G$18:$G$167,'2. Werkelijke kosten (geen VKO)'!$B$18:$B$167,I$92,'2. Werkelijke kosten (geen VKO)'!$C$18:$C$167,$B94)</f>
        <v>0</v>
      </c>
      <c r="J94" s="106">
        <f>SUMIFS('2. Werkelijke kosten (geen VKO)'!$G$18:$G$167,'2. Werkelijke kosten (geen VKO)'!$B$18:$B$167,J$92,'2. Werkelijke kosten (geen VKO)'!$C$18:$C$167,$B94)</f>
        <v>0</v>
      </c>
      <c r="K94" s="106">
        <f>SUMIFS('2. Werkelijke kosten (geen VKO)'!$G$18:$G$167,'2. Werkelijke kosten (geen VKO)'!$B$18:$B$167,K$92,'2. Werkelijke kosten (geen VKO)'!$C$18:$C$167,$B94)</f>
        <v>0</v>
      </c>
      <c r="L94" s="106">
        <f>SUMIFS('2. Werkelijke kosten (geen VKO)'!$G$18:$G$167,'2. Werkelijke kosten (geen VKO)'!$B$18:$B$167,L$92,'2. Werkelijke kosten (geen VKO)'!$C$18:$C$167,$B94)</f>
        <v>0</v>
      </c>
      <c r="M94" s="106">
        <f>SUMIFS('2. Werkelijke kosten (geen VKO)'!$G$18:$G$167,'2. Werkelijke kosten (geen VKO)'!$B$18:$B$167,M$92,'2. Werkelijke kosten (geen VKO)'!$C$18:$C$167,$B94)</f>
        <v>0</v>
      </c>
      <c r="N94" s="106">
        <f>SUMIFS('2. Werkelijke kosten (geen VKO)'!$G$18:$G$167,'2. Werkelijke kosten (geen VKO)'!$B$18:$B$167,N$92,'2. Werkelijke kosten (geen VKO)'!$C$18:$C$167,$B94)</f>
        <v>0</v>
      </c>
      <c r="O94" s="109">
        <f t="shared" ref="O94:O107" si="0">SUM(C94:N94)</f>
        <v>0</v>
      </c>
      <c r="P94" s="45"/>
      <c r="Q94" s="45"/>
      <c r="R94" s="45"/>
      <c r="S94" s="45"/>
    </row>
    <row r="95" spans="1:19" ht="17.100000000000001" customHeight="1" x14ac:dyDescent="0.3">
      <c r="B95" s="108" t="s">
        <v>12</v>
      </c>
      <c r="C95" s="106">
        <f>SUMIFS('2. Werkelijke kosten (geen VKO)'!$G$18:$G$167,'2. Werkelijke kosten (geen VKO)'!$B$18:$B$167,C$92,'2. Werkelijke kosten (geen VKO)'!$C$18:$C$167,$B95)</f>
        <v>0</v>
      </c>
      <c r="D95" s="106">
        <f>SUMIFS('2. Werkelijke kosten (geen VKO)'!$G$18:$G$167,'2. Werkelijke kosten (geen VKO)'!$B$18:$B$167,D$92,'2. Werkelijke kosten (geen VKO)'!$C$18:$C$167,$B95)</f>
        <v>0</v>
      </c>
      <c r="E95" s="106">
        <f>SUMIFS('2. Werkelijke kosten (geen VKO)'!$G$18:$G$167,'2. Werkelijke kosten (geen VKO)'!$B$18:$B$167,E$92,'2. Werkelijke kosten (geen VKO)'!$C$18:$C$167,$B95)</f>
        <v>0</v>
      </c>
      <c r="F95" s="106">
        <f>SUMIFS('2. Werkelijke kosten (geen VKO)'!$G$18:$G$167,'2. Werkelijke kosten (geen VKO)'!$B$18:$B$167,F$92,'2. Werkelijke kosten (geen VKO)'!$C$18:$C$167,$B95)</f>
        <v>0</v>
      </c>
      <c r="G95" s="106">
        <f>SUMIFS('2. Werkelijke kosten (geen VKO)'!$G$18:$G$167,'2. Werkelijke kosten (geen VKO)'!$B$18:$B$167,G$92,'2. Werkelijke kosten (geen VKO)'!$C$18:$C$167,$B95)</f>
        <v>0</v>
      </c>
      <c r="H95" s="106">
        <f>SUMIFS('2. Werkelijke kosten (geen VKO)'!$G$18:$G$167,'2. Werkelijke kosten (geen VKO)'!$B$18:$B$167,H$92,'2. Werkelijke kosten (geen VKO)'!$C$18:$C$167,$B95)</f>
        <v>0</v>
      </c>
      <c r="I95" s="106">
        <f>SUMIFS('2. Werkelijke kosten (geen VKO)'!$G$18:$G$167,'2. Werkelijke kosten (geen VKO)'!$B$18:$B$167,I$92,'2. Werkelijke kosten (geen VKO)'!$C$18:$C$167,$B95)</f>
        <v>0</v>
      </c>
      <c r="J95" s="106">
        <f>SUMIFS('2. Werkelijke kosten (geen VKO)'!$G$18:$G$167,'2. Werkelijke kosten (geen VKO)'!$B$18:$B$167,J$92,'2. Werkelijke kosten (geen VKO)'!$C$18:$C$167,$B95)</f>
        <v>0</v>
      </c>
      <c r="K95" s="106">
        <f>SUMIFS('2. Werkelijke kosten (geen VKO)'!$G$18:$G$167,'2. Werkelijke kosten (geen VKO)'!$B$18:$B$167,K$92,'2. Werkelijke kosten (geen VKO)'!$C$18:$C$167,$B95)</f>
        <v>0</v>
      </c>
      <c r="L95" s="106">
        <f>SUMIFS('2. Werkelijke kosten (geen VKO)'!$G$18:$G$167,'2. Werkelijke kosten (geen VKO)'!$B$18:$B$167,L$92,'2. Werkelijke kosten (geen VKO)'!$C$18:$C$167,$B95)</f>
        <v>0</v>
      </c>
      <c r="M95" s="106">
        <f>SUMIFS('2. Werkelijke kosten (geen VKO)'!$G$18:$G$167,'2. Werkelijke kosten (geen VKO)'!$B$18:$B$167,M$92,'2. Werkelijke kosten (geen VKO)'!$C$18:$C$167,$B95)</f>
        <v>0</v>
      </c>
      <c r="N95" s="106">
        <f>SUMIFS('2. Werkelijke kosten (geen VKO)'!$G$18:$G$167,'2. Werkelijke kosten (geen VKO)'!$B$18:$B$167,N$92,'2. Werkelijke kosten (geen VKO)'!$C$18:$C$167,$B95)</f>
        <v>0</v>
      </c>
      <c r="O95" s="109">
        <f t="shared" si="0"/>
        <v>0</v>
      </c>
      <c r="P95" s="45"/>
      <c r="Q95" s="45"/>
      <c r="R95" s="45"/>
      <c r="S95" s="45"/>
    </row>
    <row r="96" spans="1:19" ht="17.100000000000001" customHeight="1" x14ac:dyDescent="0.3">
      <c r="B96" s="108" t="s">
        <v>15</v>
      </c>
      <c r="C96" s="106">
        <f>SUMIFS('2. Werkelijke kosten (geen VKO)'!$G$18:$G$167,'2. Werkelijke kosten (geen VKO)'!$B$18:$B$167,C$92,'2. Werkelijke kosten (geen VKO)'!$C$18:$C$167,$B96)</f>
        <v>0</v>
      </c>
      <c r="D96" s="106">
        <f>SUMIFS('2. Werkelijke kosten (geen VKO)'!$G$18:$G$167,'2. Werkelijke kosten (geen VKO)'!$B$18:$B$167,D$92,'2. Werkelijke kosten (geen VKO)'!$C$18:$C$167,$B96)</f>
        <v>0</v>
      </c>
      <c r="E96" s="106">
        <f>SUMIFS('2. Werkelijke kosten (geen VKO)'!$G$18:$G$167,'2. Werkelijke kosten (geen VKO)'!$B$18:$B$167,E$92,'2. Werkelijke kosten (geen VKO)'!$C$18:$C$167,$B96)</f>
        <v>0</v>
      </c>
      <c r="F96" s="106">
        <f>SUMIFS('2. Werkelijke kosten (geen VKO)'!$G$18:$G$167,'2. Werkelijke kosten (geen VKO)'!$B$18:$B$167,F$92,'2. Werkelijke kosten (geen VKO)'!$C$18:$C$167,$B96)</f>
        <v>0</v>
      </c>
      <c r="G96" s="106">
        <f>SUMIFS('2. Werkelijke kosten (geen VKO)'!$G$18:$G$167,'2. Werkelijke kosten (geen VKO)'!$B$18:$B$167,G$92,'2. Werkelijke kosten (geen VKO)'!$C$18:$C$167,$B96)</f>
        <v>0</v>
      </c>
      <c r="H96" s="106">
        <f>SUMIFS('2. Werkelijke kosten (geen VKO)'!$G$18:$G$167,'2. Werkelijke kosten (geen VKO)'!$B$18:$B$167,H$92,'2. Werkelijke kosten (geen VKO)'!$C$18:$C$167,$B96)</f>
        <v>0</v>
      </c>
      <c r="I96" s="106">
        <f>SUMIFS('2. Werkelijke kosten (geen VKO)'!$G$18:$G$167,'2. Werkelijke kosten (geen VKO)'!$B$18:$B$167,I$92,'2. Werkelijke kosten (geen VKO)'!$C$18:$C$167,$B96)</f>
        <v>0</v>
      </c>
      <c r="J96" s="106">
        <f>SUMIFS('2. Werkelijke kosten (geen VKO)'!$G$18:$G$167,'2. Werkelijke kosten (geen VKO)'!$B$18:$B$167,J$92,'2. Werkelijke kosten (geen VKO)'!$C$18:$C$167,$B96)</f>
        <v>0</v>
      </c>
      <c r="K96" s="106">
        <f>SUMIFS('2. Werkelijke kosten (geen VKO)'!$G$18:$G$167,'2. Werkelijke kosten (geen VKO)'!$B$18:$B$167,K$92,'2. Werkelijke kosten (geen VKO)'!$C$18:$C$167,$B96)</f>
        <v>0</v>
      </c>
      <c r="L96" s="106">
        <f>SUMIFS('2. Werkelijke kosten (geen VKO)'!$G$18:$G$167,'2. Werkelijke kosten (geen VKO)'!$B$18:$B$167,L$92,'2. Werkelijke kosten (geen VKO)'!$C$18:$C$167,$B96)</f>
        <v>0</v>
      </c>
      <c r="M96" s="106">
        <f>SUMIFS('2. Werkelijke kosten (geen VKO)'!$G$18:$G$167,'2. Werkelijke kosten (geen VKO)'!$B$18:$B$167,M$92,'2. Werkelijke kosten (geen VKO)'!$C$18:$C$167,$B96)</f>
        <v>0</v>
      </c>
      <c r="N96" s="106">
        <f>SUMIFS('2. Werkelijke kosten (geen VKO)'!$G$18:$G$167,'2. Werkelijke kosten (geen VKO)'!$B$18:$B$167,N$92,'2. Werkelijke kosten (geen VKO)'!$C$18:$C$167,$B96)</f>
        <v>0</v>
      </c>
      <c r="O96" s="109">
        <f t="shared" si="0"/>
        <v>0</v>
      </c>
      <c r="P96" s="45"/>
      <c r="Q96" s="45"/>
      <c r="R96" s="45"/>
      <c r="S96" s="45"/>
    </row>
    <row r="97" spans="2:19" ht="17.100000000000001" customHeight="1" x14ac:dyDescent="0.3">
      <c r="B97" s="108" t="s">
        <v>17</v>
      </c>
      <c r="C97" s="106">
        <f>SUMIFS('2. Werkelijke kosten (geen VKO)'!$G$18:$G$167,'2. Werkelijke kosten (geen VKO)'!$B$18:$B$167,C$92,'2. Werkelijke kosten (geen VKO)'!$C$18:$C$167,$B97)</f>
        <v>0</v>
      </c>
      <c r="D97" s="106">
        <f>SUMIFS('2. Werkelijke kosten (geen VKO)'!$G$18:$G$167,'2. Werkelijke kosten (geen VKO)'!$B$18:$B$167,D$92,'2. Werkelijke kosten (geen VKO)'!$C$18:$C$167,$B97)</f>
        <v>0</v>
      </c>
      <c r="E97" s="106">
        <f>SUMIFS('2. Werkelijke kosten (geen VKO)'!$G$18:$G$167,'2. Werkelijke kosten (geen VKO)'!$B$18:$B$167,E$92,'2. Werkelijke kosten (geen VKO)'!$C$18:$C$167,$B97)</f>
        <v>0</v>
      </c>
      <c r="F97" s="106">
        <f>SUMIFS('2. Werkelijke kosten (geen VKO)'!$G$18:$G$167,'2. Werkelijke kosten (geen VKO)'!$B$18:$B$167,F$92,'2. Werkelijke kosten (geen VKO)'!$C$18:$C$167,$B97)</f>
        <v>0</v>
      </c>
      <c r="G97" s="106">
        <f>SUMIFS('2. Werkelijke kosten (geen VKO)'!$G$18:$G$167,'2. Werkelijke kosten (geen VKO)'!$B$18:$B$167,G$92,'2. Werkelijke kosten (geen VKO)'!$C$18:$C$167,$B97)</f>
        <v>0</v>
      </c>
      <c r="H97" s="106">
        <f>SUMIFS('2. Werkelijke kosten (geen VKO)'!$G$18:$G$167,'2. Werkelijke kosten (geen VKO)'!$B$18:$B$167,H$92,'2. Werkelijke kosten (geen VKO)'!$C$18:$C$167,$B97)</f>
        <v>0</v>
      </c>
      <c r="I97" s="106">
        <f>SUMIFS('2. Werkelijke kosten (geen VKO)'!$G$18:$G$167,'2. Werkelijke kosten (geen VKO)'!$B$18:$B$167,I$92,'2. Werkelijke kosten (geen VKO)'!$C$18:$C$167,$B97)</f>
        <v>0</v>
      </c>
      <c r="J97" s="106">
        <f>SUMIFS('2. Werkelijke kosten (geen VKO)'!$G$18:$G$167,'2. Werkelijke kosten (geen VKO)'!$B$18:$B$167,J$92,'2. Werkelijke kosten (geen VKO)'!$C$18:$C$167,$B97)</f>
        <v>0</v>
      </c>
      <c r="K97" s="106">
        <f>SUMIFS('2. Werkelijke kosten (geen VKO)'!$G$18:$G$167,'2. Werkelijke kosten (geen VKO)'!$B$18:$B$167,K$92,'2. Werkelijke kosten (geen VKO)'!$C$18:$C$167,$B97)</f>
        <v>0</v>
      </c>
      <c r="L97" s="106">
        <f>SUMIFS('2. Werkelijke kosten (geen VKO)'!$G$18:$G$167,'2. Werkelijke kosten (geen VKO)'!$B$18:$B$167,L$92,'2. Werkelijke kosten (geen VKO)'!$C$18:$C$167,$B97)</f>
        <v>0</v>
      </c>
      <c r="M97" s="106">
        <f>SUMIFS('2. Werkelijke kosten (geen VKO)'!$G$18:$G$167,'2. Werkelijke kosten (geen VKO)'!$B$18:$B$167,M$92,'2. Werkelijke kosten (geen VKO)'!$C$18:$C$167,$B97)</f>
        <v>0</v>
      </c>
      <c r="N97" s="106">
        <f>SUMIFS('2. Werkelijke kosten (geen VKO)'!$G$18:$G$167,'2. Werkelijke kosten (geen VKO)'!$B$18:$B$167,N$92,'2. Werkelijke kosten (geen VKO)'!$C$18:$C$167,$B97)</f>
        <v>0</v>
      </c>
      <c r="O97" s="109">
        <f t="shared" si="0"/>
        <v>0</v>
      </c>
      <c r="P97" s="45"/>
      <c r="Q97" s="45"/>
      <c r="R97" s="45"/>
      <c r="S97" s="45"/>
    </row>
    <row r="98" spans="2:19" ht="17.100000000000001" customHeight="1" x14ac:dyDescent="0.3">
      <c r="B98" s="108" t="s">
        <v>16</v>
      </c>
      <c r="C98" s="106">
        <f>SUMIFS('2. Werkelijke kosten (geen VKO)'!$G$18:$G$167,'2. Werkelijke kosten (geen VKO)'!$B$18:$B$167,C$92,'2. Werkelijke kosten (geen VKO)'!$C$18:$C$167,$B98)</f>
        <v>0</v>
      </c>
      <c r="D98" s="106">
        <f>SUMIFS('2. Werkelijke kosten (geen VKO)'!$G$18:$G$167,'2. Werkelijke kosten (geen VKO)'!$B$18:$B$167,D$92,'2. Werkelijke kosten (geen VKO)'!$C$18:$C$167,$B98)</f>
        <v>0</v>
      </c>
      <c r="E98" s="106">
        <f>SUMIFS('2. Werkelijke kosten (geen VKO)'!$G$18:$G$167,'2. Werkelijke kosten (geen VKO)'!$B$18:$B$167,E$92,'2. Werkelijke kosten (geen VKO)'!$C$18:$C$167,$B98)</f>
        <v>0</v>
      </c>
      <c r="F98" s="106">
        <f>SUMIFS('2. Werkelijke kosten (geen VKO)'!$G$18:$G$167,'2. Werkelijke kosten (geen VKO)'!$B$18:$B$167,F$92,'2. Werkelijke kosten (geen VKO)'!$C$18:$C$167,$B98)</f>
        <v>0</v>
      </c>
      <c r="G98" s="106">
        <f>SUMIFS('2. Werkelijke kosten (geen VKO)'!$G$18:$G$167,'2. Werkelijke kosten (geen VKO)'!$B$18:$B$167,G$92,'2. Werkelijke kosten (geen VKO)'!$C$18:$C$167,$B98)</f>
        <v>0</v>
      </c>
      <c r="H98" s="106">
        <f>SUMIFS('2. Werkelijke kosten (geen VKO)'!$G$18:$G$167,'2. Werkelijke kosten (geen VKO)'!$B$18:$B$167,H$92,'2. Werkelijke kosten (geen VKO)'!$C$18:$C$167,$B98)</f>
        <v>0</v>
      </c>
      <c r="I98" s="106">
        <f>SUMIFS('2. Werkelijke kosten (geen VKO)'!$G$18:$G$167,'2. Werkelijke kosten (geen VKO)'!$B$18:$B$167,I$92,'2. Werkelijke kosten (geen VKO)'!$C$18:$C$167,$B98)</f>
        <v>0</v>
      </c>
      <c r="J98" s="106">
        <f>SUMIFS('2. Werkelijke kosten (geen VKO)'!$G$18:$G$167,'2. Werkelijke kosten (geen VKO)'!$B$18:$B$167,J$92,'2. Werkelijke kosten (geen VKO)'!$C$18:$C$167,$B98)</f>
        <v>0</v>
      </c>
      <c r="K98" s="106">
        <f>SUMIFS('2. Werkelijke kosten (geen VKO)'!$G$18:$G$167,'2. Werkelijke kosten (geen VKO)'!$B$18:$B$167,K$92,'2. Werkelijke kosten (geen VKO)'!$C$18:$C$167,$B98)</f>
        <v>0</v>
      </c>
      <c r="L98" s="106">
        <f>SUMIFS('2. Werkelijke kosten (geen VKO)'!$G$18:$G$167,'2. Werkelijke kosten (geen VKO)'!$B$18:$B$167,L$92,'2. Werkelijke kosten (geen VKO)'!$C$18:$C$167,$B98)</f>
        <v>0</v>
      </c>
      <c r="M98" s="106">
        <f>SUMIFS('2. Werkelijke kosten (geen VKO)'!$G$18:$G$167,'2. Werkelijke kosten (geen VKO)'!$B$18:$B$167,M$92,'2. Werkelijke kosten (geen VKO)'!$C$18:$C$167,$B98)</f>
        <v>0</v>
      </c>
      <c r="N98" s="106">
        <f>SUMIFS('2. Werkelijke kosten (geen VKO)'!$G$18:$G$167,'2. Werkelijke kosten (geen VKO)'!$B$18:$B$167,N$92,'2. Werkelijke kosten (geen VKO)'!$C$18:$C$167,$B98)</f>
        <v>0</v>
      </c>
      <c r="O98" s="109">
        <f t="shared" si="0"/>
        <v>0</v>
      </c>
      <c r="P98" s="45"/>
      <c r="Q98" s="45"/>
      <c r="R98" s="45"/>
      <c r="S98" s="45"/>
    </row>
    <row r="99" spans="2:19" ht="17.100000000000001" customHeight="1" x14ac:dyDescent="0.3">
      <c r="B99" s="108" t="s">
        <v>1</v>
      </c>
      <c r="C99" s="110">
        <f>SUMIFS('3. Kosten met eenheden (VKO)'!$N$26:$N$175,'3. Kosten met eenheden (VKO)'!$B$26:$B$175,C$92,'3. Kosten met eenheden (VKO)'!$C$26:$C$175,$B99)</f>
        <v>0</v>
      </c>
      <c r="D99" s="110">
        <f>SUMIFS('3. Kosten met eenheden (VKO)'!$N$26:$N$175,'3. Kosten met eenheden (VKO)'!$B$26:$B$175,D$92,'3. Kosten met eenheden (VKO)'!$C$26:$C$175,$B99)</f>
        <v>0</v>
      </c>
      <c r="E99" s="110">
        <f>SUMIFS('3. Kosten met eenheden (VKO)'!$N$26:$N$175,'3. Kosten met eenheden (VKO)'!$B$26:$B$175,E$92,'3. Kosten met eenheden (VKO)'!$C$26:$C$175,$B99)</f>
        <v>0</v>
      </c>
      <c r="F99" s="110">
        <f>SUMIFS('3. Kosten met eenheden (VKO)'!$N$26:$N$175,'3. Kosten met eenheden (VKO)'!$B$26:$B$175,F$92,'3. Kosten met eenheden (VKO)'!$C$26:$C$175,$B99)</f>
        <v>0</v>
      </c>
      <c r="G99" s="110">
        <f>SUMIFS('3. Kosten met eenheden (VKO)'!$N$26:$N$175,'3. Kosten met eenheden (VKO)'!$B$26:$B$175,G$92,'3. Kosten met eenheden (VKO)'!$C$26:$C$175,$B99)</f>
        <v>0</v>
      </c>
      <c r="H99" s="110">
        <f>SUMIFS('3. Kosten met eenheden (VKO)'!$N$26:$N$175,'3. Kosten met eenheden (VKO)'!$B$26:$B$175,H$92,'3. Kosten met eenheden (VKO)'!$C$26:$C$175,$B99)</f>
        <v>0</v>
      </c>
      <c r="I99" s="110">
        <f>SUMIFS('3. Kosten met eenheden (VKO)'!$N$26:$N$175,'3. Kosten met eenheden (VKO)'!$B$26:$B$175,I$92,'3. Kosten met eenheden (VKO)'!$C$26:$C$175,$B99)</f>
        <v>0</v>
      </c>
      <c r="J99" s="110">
        <f>SUMIFS('3. Kosten met eenheden (VKO)'!$N$26:$N$175,'3. Kosten met eenheden (VKO)'!$B$26:$B$175,J$92,'3. Kosten met eenheden (VKO)'!$C$26:$C$175,$B99)</f>
        <v>0</v>
      </c>
      <c r="K99" s="110">
        <f>SUMIFS('3. Kosten met eenheden (VKO)'!$N$26:$N$175,'3. Kosten met eenheden (VKO)'!$B$26:$B$175,K$92,'3. Kosten met eenheden (VKO)'!$C$26:$C$175,$B99)</f>
        <v>0</v>
      </c>
      <c r="L99" s="110">
        <f>SUMIFS('3. Kosten met eenheden (VKO)'!$N$26:$N$175,'3. Kosten met eenheden (VKO)'!$B$26:$B$175,L$92,'3. Kosten met eenheden (VKO)'!$C$26:$C$175,$B99)</f>
        <v>0</v>
      </c>
      <c r="M99" s="110">
        <f>SUMIFS('3. Kosten met eenheden (VKO)'!$N$26:$N$175,'3. Kosten met eenheden (VKO)'!$B$26:$B$175,M$92,'3. Kosten met eenheden (VKO)'!$C$26:$C$175,$B99)</f>
        <v>0</v>
      </c>
      <c r="N99" s="110">
        <f>SUMIFS('3. Kosten met eenheden (VKO)'!$N$26:$N$175,'3. Kosten met eenheden (VKO)'!$B$26:$B$175,N$92,'3. Kosten met eenheden (VKO)'!$C$26:$C$175,$B99)</f>
        <v>0</v>
      </c>
      <c r="O99" s="109">
        <f t="shared" si="0"/>
        <v>0</v>
      </c>
      <c r="P99" s="45"/>
      <c r="Q99" s="45"/>
      <c r="R99" s="45"/>
      <c r="S99" s="45"/>
    </row>
    <row r="100" spans="2:19" ht="17.100000000000001" customHeight="1" x14ac:dyDescent="0.3">
      <c r="B100" s="108" t="s">
        <v>18</v>
      </c>
      <c r="C100" s="110">
        <f>SUMIFS('3. Kosten met eenheden (VKO)'!$N$26:$N$175,'3. Kosten met eenheden (VKO)'!$B$26:$B$175,C$92,'3. Kosten met eenheden (VKO)'!$C$26:$C$175,$B100)</f>
        <v>0</v>
      </c>
      <c r="D100" s="110">
        <f>SUMIFS('3. Kosten met eenheden (VKO)'!$N$26:$N$175,'3. Kosten met eenheden (VKO)'!$B$26:$B$175,D$92,'3. Kosten met eenheden (VKO)'!$C$26:$C$175,$B100)</f>
        <v>0</v>
      </c>
      <c r="E100" s="110">
        <f>SUMIFS('3. Kosten met eenheden (VKO)'!$N$26:$N$175,'3. Kosten met eenheden (VKO)'!$B$26:$B$175,E$92,'3. Kosten met eenheden (VKO)'!$C$26:$C$175,$B100)</f>
        <v>0</v>
      </c>
      <c r="F100" s="110">
        <f>SUMIFS('3. Kosten met eenheden (VKO)'!$N$26:$N$175,'3. Kosten met eenheden (VKO)'!$B$26:$B$175,F$92,'3. Kosten met eenheden (VKO)'!$C$26:$C$175,$B100)</f>
        <v>0</v>
      </c>
      <c r="G100" s="110">
        <f>SUMIFS('3. Kosten met eenheden (VKO)'!$N$26:$N$175,'3. Kosten met eenheden (VKO)'!$B$26:$B$175,G$92,'3. Kosten met eenheden (VKO)'!$C$26:$C$175,$B100)</f>
        <v>0</v>
      </c>
      <c r="H100" s="110">
        <f>SUMIFS('3. Kosten met eenheden (VKO)'!$N$26:$N$175,'3. Kosten met eenheden (VKO)'!$B$26:$B$175,H$92,'3. Kosten met eenheden (VKO)'!$C$26:$C$175,$B100)</f>
        <v>0</v>
      </c>
      <c r="I100" s="110">
        <f>SUMIFS('3. Kosten met eenheden (VKO)'!$N$26:$N$175,'3. Kosten met eenheden (VKO)'!$B$26:$B$175,I$92,'3. Kosten met eenheden (VKO)'!$C$26:$C$175,$B100)</f>
        <v>0</v>
      </c>
      <c r="J100" s="110">
        <f>SUMIFS('3. Kosten met eenheden (VKO)'!$N$26:$N$175,'3. Kosten met eenheden (VKO)'!$B$26:$B$175,J$92,'3. Kosten met eenheden (VKO)'!$C$26:$C$175,$B100)</f>
        <v>0</v>
      </c>
      <c r="K100" s="110">
        <f>SUMIFS('3. Kosten met eenheden (VKO)'!$N$26:$N$175,'3. Kosten met eenheden (VKO)'!$B$26:$B$175,K$92,'3. Kosten met eenheden (VKO)'!$C$26:$C$175,$B100)</f>
        <v>0</v>
      </c>
      <c r="L100" s="110">
        <f>SUMIFS('3. Kosten met eenheden (VKO)'!$N$26:$N$175,'3. Kosten met eenheden (VKO)'!$B$26:$B$175,L$92,'3. Kosten met eenheden (VKO)'!$C$26:$C$175,$B100)</f>
        <v>0</v>
      </c>
      <c r="M100" s="110">
        <f>SUMIFS('3. Kosten met eenheden (VKO)'!$N$26:$N$175,'3. Kosten met eenheden (VKO)'!$B$26:$B$175,M$92,'3. Kosten met eenheden (VKO)'!$C$26:$C$175,$B100)</f>
        <v>0</v>
      </c>
      <c r="N100" s="110">
        <f>SUMIFS('3. Kosten met eenheden (VKO)'!$N$26:$N$175,'3. Kosten met eenheden (VKO)'!$B$26:$B$175,N$92,'3. Kosten met eenheden (VKO)'!$C$26:$C$175,$B100)</f>
        <v>0</v>
      </c>
      <c r="O100" s="109">
        <f t="shared" si="0"/>
        <v>0</v>
      </c>
      <c r="P100" s="45"/>
      <c r="Q100" s="45"/>
      <c r="R100" s="45"/>
      <c r="S100" s="45"/>
    </row>
    <row r="101" spans="2:19" ht="17.100000000000001" customHeight="1" x14ac:dyDescent="0.3">
      <c r="B101" s="108" t="s">
        <v>19</v>
      </c>
      <c r="C101" s="110">
        <f>SUMIFS('3. Kosten met eenheden (VKO)'!$N$26:$N$175,'3. Kosten met eenheden (VKO)'!$B$26:$B$175,C$92,'3. Kosten met eenheden (VKO)'!$C$26:$C$175,$B101)</f>
        <v>0</v>
      </c>
      <c r="D101" s="110">
        <f>SUMIFS('3. Kosten met eenheden (VKO)'!$N$26:$N$175,'3. Kosten met eenheden (VKO)'!$B$26:$B$175,D$92,'3. Kosten met eenheden (VKO)'!$C$26:$C$175,$B101)</f>
        <v>0</v>
      </c>
      <c r="E101" s="110">
        <f>SUMIFS('3. Kosten met eenheden (VKO)'!$N$26:$N$175,'3. Kosten met eenheden (VKO)'!$B$26:$B$175,E$92,'3. Kosten met eenheden (VKO)'!$C$26:$C$175,$B101)</f>
        <v>0</v>
      </c>
      <c r="F101" s="110">
        <f>SUMIFS('3. Kosten met eenheden (VKO)'!$N$26:$N$175,'3. Kosten met eenheden (VKO)'!$B$26:$B$175,F$92,'3. Kosten met eenheden (VKO)'!$C$26:$C$175,$B101)</f>
        <v>0</v>
      </c>
      <c r="G101" s="110">
        <f>SUMIFS('3. Kosten met eenheden (VKO)'!$N$26:$N$175,'3. Kosten met eenheden (VKO)'!$B$26:$B$175,G$92,'3. Kosten met eenheden (VKO)'!$C$26:$C$175,$B101)</f>
        <v>0</v>
      </c>
      <c r="H101" s="110">
        <f>SUMIFS('3. Kosten met eenheden (VKO)'!$N$26:$N$175,'3. Kosten met eenheden (VKO)'!$B$26:$B$175,H$92,'3. Kosten met eenheden (VKO)'!$C$26:$C$175,$B101)</f>
        <v>0</v>
      </c>
      <c r="I101" s="110">
        <f>SUMIFS('3. Kosten met eenheden (VKO)'!$N$26:$N$175,'3. Kosten met eenheden (VKO)'!$B$26:$B$175,I$92,'3. Kosten met eenheden (VKO)'!$C$26:$C$175,$B101)</f>
        <v>0</v>
      </c>
      <c r="J101" s="110">
        <f>SUMIFS('3. Kosten met eenheden (VKO)'!$N$26:$N$175,'3. Kosten met eenheden (VKO)'!$B$26:$B$175,J$92,'3. Kosten met eenheden (VKO)'!$C$26:$C$175,$B101)</f>
        <v>0</v>
      </c>
      <c r="K101" s="110">
        <f>SUMIFS('3. Kosten met eenheden (VKO)'!$N$26:$N$175,'3. Kosten met eenheden (VKO)'!$B$26:$B$175,K$92,'3. Kosten met eenheden (VKO)'!$C$26:$C$175,$B101)</f>
        <v>0</v>
      </c>
      <c r="L101" s="110">
        <f>SUMIFS('3. Kosten met eenheden (VKO)'!$N$26:$N$175,'3. Kosten met eenheden (VKO)'!$B$26:$B$175,L$92,'3. Kosten met eenheden (VKO)'!$C$26:$C$175,$B101)</f>
        <v>0</v>
      </c>
      <c r="M101" s="110">
        <f>SUMIFS('3. Kosten met eenheden (VKO)'!$N$26:$N$175,'3. Kosten met eenheden (VKO)'!$B$26:$B$175,M$92,'3. Kosten met eenheden (VKO)'!$C$26:$C$175,$B101)</f>
        <v>0</v>
      </c>
      <c r="N101" s="110">
        <f>SUMIFS('3. Kosten met eenheden (VKO)'!$N$26:$N$175,'3. Kosten met eenheden (VKO)'!$B$26:$B$175,N$92,'3. Kosten met eenheden (VKO)'!$C$26:$C$175,$B101)</f>
        <v>0</v>
      </c>
      <c r="O101" s="109">
        <f t="shared" si="0"/>
        <v>0</v>
      </c>
      <c r="P101" s="45"/>
      <c r="Q101" s="45"/>
      <c r="R101" s="45"/>
      <c r="S101" s="45"/>
    </row>
    <row r="102" spans="2:19" ht="17.100000000000001" customHeight="1" x14ac:dyDescent="0.3">
      <c r="B102" s="108" t="s">
        <v>2</v>
      </c>
      <c r="C102" s="110">
        <f>SUMIFS('3. Kosten met eenheden (VKO)'!$N$26:$N$175,'3. Kosten met eenheden (VKO)'!$B$26:$B$175,C$92,'3. Kosten met eenheden (VKO)'!$C$26:$C$175,$B102)</f>
        <v>0</v>
      </c>
      <c r="D102" s="110">
        <f>SUMIFS('3. Kosten met eenheden (VKO)'!$N$26:$N$175,'3. Kosten met eenheden (VKO)'!$B$26:$B$175,D$92,'3. Kosten met eenheden (VKO)'!$C$26:$C$175,$B102)</f>
        <v>0</v>
      </c>
      <c r="E102" s="110">
        <f>SUMIFS('3. Kosten met eenheden (VKO)'!$N$26:$N$175,'3. Kosten met eenheden (VKO)'!$B$26:$B$175,E$92,'3. Kosten met eenheden (VKO)'!$C$26:$C$175,$B102)</f>
        <v>0</v>
      </c>
      <c r="F102" s="110">
        <f>SUMIFS('3. Kosten met eenheden (VKO)'!$N$26:$N$175,'3. Kosten met eenheden (VKO)'!$B$26:$B$175,F$92,'3. Kosten met eenheden (VKO)'!$C$26:$C$175,$B102)</f>
        <v>0</v>
      </c>
      <c r="G102" s="110">
        <f>SUMIFS('3. Kosten met eenheden (VKO)'!$N$26:$N$175,'3. Kosten met eenheden (VKO)'!$B$26:$B$175,G$92,'3. Kosten met eenheden (VKO)'!$C$26:$C$175,$B102)</f>
        <v>0</v>
      </c>
      <c r="H102" s="110">
        <f>SUMIFS('3. Kosten met eenheden (VKO)'!$N$26:$N$175,'3. Kosten met eenheden (VKO)'!$B$26:$B$175,H$92,'3. Kosten met eenheden (VKO)'!$C$26:$C$175,$B102)</f>
        <v>0</v>
      </c>
      <c r="I102" s="110">
        <f>SUMIFS('3. Kosten met eenheden (VKO)'!$N$26:$N$175,'3. Kosten met eenheden (VKO)'!$B$26:$B$175,I$92,'3. Kosten met eenheden (VKO)'!$C$26:$C$175,$B102)</f>
        <v>0</v>
      </c>
      <c r="J102" s="110">
        <f>SUMIFS('3. Kosten met eenheden (VKO)'!$N$26:$N$175,'3. Kosten met eenheden (VKO)'!$B$26:$B$175,J$92,'3. Kosten met eenheden (VKO)'!$C$26:$C$175,$B102)</f>
        <v>0</v>
      </c>
      <c r="K102" s="110">
        <f>SUMIFS('3. Kosten met eenheden (VKO)'!$N$26:$N$175,'3. Kosten met eenheden (VKO)'!$B$26:$B$175,K$92,'3. Kosten met eenheden (VKO)'!$C$26:$C$175,$B102)</f>
        <v>0</v>
      </c>
      <c r="L102" s="110">
        <f>SUMIFS('3. Kosten met eenheden (VKO)'!$N$26:$N$175,'3. Kosten met eenheden (VKO)'!$B$26:$B$175,L$92,'3. Kosten met eenheden (VKO)'!$C$26:$C$175,$B102)</f>
        <v>0</v>
      </c>
      <c r="M102" s="110">
        <f>SUMIFS('3. Kosten met eenheden (VKO)'!$N$26:$N$175,'3. Kosten met eenheden (VKO)'!$B$26:$B$175,M$92,'3. Kosten met eenheden (VKO)'!$C$26:$C$175,$B102)</f>
        <v>0</v>
      </c>
      <c r="N102" s="110">
        <f>SUMIFS('3. Kosten met eenheden (VKO)'!$N$26:$N$175,'3. Kosten met eenheden (VKO)'!$B$26:$B$175,N$92,'3. Kosten met eenheden (VKO)'!$C$26:$C$175,$B102)</f>
        <v>0</v>
      </c>
      <c r="O102" s="109">
        <f t="shared" si="0"/>
        <v>0</v>
      </c>
      <c r="P102" s="45"/>
      <c r="Q102" s="45"/>
      <c r="R102" s="45"/>
      <c r="S102" s="45"/>
    </row>
    <row r="103" spans="2:19" ht="17.100000000000001" customHeight="1" x14ac:dyDescent="0.3">
      <c r="B103" s="108" t="s">
        <v>3</v>
      </c>
      <c r="C103" s="110">
        <f>SUMIFS('3. Kosten met eenheden (VKO)'!$N$26:$N$175,'3. Kosten met eenheden (VKO)'!$B$26:$B$175,C$92,'3. Kosten met eenheden (VKO)'!$C$26:$C$175,$B103)</f>
        <v>0</v>
      </c>
      <c r="D103" s="110">
        <f>SUMIFS('3. Kosten met eenheden (VKO)'!$N$26:$N$175,'3. Kosten met eenheden (VKO)'!$B$26:$B$175,D$92,'3. Kosten met eenheden (VKO)'!$C$26:$C$175,$B103)</f>
        <v>0</v>
      </c>
      <c r="E103" s="110">
        <f>SUMIFS('3. Kosten met eenheden (VKO)'!$N$26:$N$175,'3. Kosten met eenheden (VKO)'!$B$26:$B$175,E$92,'3. Kosten met eenheden (VKO)'!$C$26:$C$175,$B103)</f>
        <v>0</v>
      </c>
      <c r="F103" s="110">
        <f>SUMIFS('3. Kosten met eenheden (VKO)'!$N$26:$N$175,'3. Kosten met eenheden (VKO)'!$B$26:$B$175,F$92,'3. Kosten met eenheden (VKO)'!$C$26:$C$175,$B103)</f>
        <v>0</v>
      </c>
      <c r="G103" s="110">
        <f>SUMIFS('3. Kosten met eenheden (VKO)'!$N$26:$N$175,'3. Kosten met eenheden (VKO)'!$B$26:$B$175,G$92,'3. Kosten met eenheden (VKO)'!$C$26:$C$175,$B103)</f>
        <v>0</v>
      </c>
      <c r="H103" s="110">
        <f>SUMIFS('3. Kosten met eenheden (VKO)'!$N$26:$N$175,'3. Kosten met eenheden (VKO)'!$B$26:$B$175,H$92,'3. Kosten met eenheden (VKO)'!$C$26:$C$175,$B103)</f>
        <v>0</v>
      </c>
      <c r="I103" s="110">
        <f>SUMIFS('3. Kosten met eenheden (VKO)'!$N$26:$N$175,'3. Kosten met eenheden (VKO)'!$B$26:$B$175,I$92,'3. Kosten met eenheden (VKO)'!$C$26:$C$175,$B103)</f>
        <v>0</v>
      </c>
      <c r="J103" s="110">
        <f>SUMIFS('3. Kosten met eenheden (VKO)'!$N$26:$N$175,'3. Kosten met eenheden (VKO)'!$B$26:$B$175,J$92,'3. Kosten met eenheden (VKO)'!$C$26:$C$175,$B103)</f>
        <v>0</v>
      </c>
      <c r="K103" s="110">
        <f>SUMIFS('3. Kosten met eenheden (VKO)'!$N$26:$N$175,'3. Kosten met eenheden (VKO)'!$B$26:$B$175,K$92,'3. Kosten met eenheden (VKO)'!$C$26:$C$175,$B103)</f>
        <v>0</v>
      </c>
      <c r="L103" s="110">
        <f>SUMIFS('3. Kosten met eenheden (VKO)'!$N$26:$N$175,'3. Kosten met eenheden (VKO)'!$B$26:$B$175,L$92,'3. Kosten met eenheden (VKO)'!$C$26:$C$175,$B103)</f>
        <v>0</v>
      </c>
      <c r="M103" s="110">
        <f>SUMIFS('3. Kosten met eenheden (VKO)'!$N$26:$N$175,'3. Kosten met eenheden (VKO)'!$B$26:$B$175,M$92,'3. Kosten met eenheden (VKO)'!$C$26:$C$175,$B103)</f>
        <v>0</v>
      </c>
      <c r="N103" s="110">
        <f>SUMIFS('3. Kosten met eenheden (VKO)'!$N$26:$N$175,'3. Kosten met eenheden (VKO)'!$B$26:$B$175,N$92,'3. Kosten met eenheden (VKO)'!$C$26:$C$175,$B103)</f>
        <v>0</v>
      </c>
      <c r="O103" s="109">
        <f t="shared" si="0"/>
        <v>0</v>
      </c>
      <c r="P103" s="45"/>
      <c r="Q103" s="45"/>
      <c r="R103" s="45"/>
      <c r="S103" s="45"/>
    </row>
    <row r="104" spans="2:19" ht="17.100000000000001" customHeight="1" x14ac:dyDescent="0.3">
      <c r="B104" s="108" t="s">
        <v>6</v>
      </c>
      <c r="C104" s="110">
        <f>SUMIFS('3. Kosten met eenheden (VKO)'!$N$26:$N$175,'3. Kosten met eenheden (VKO)'!$B$26:$B$175,C$92,'3. Kosten met eenheden (VKO)'!$C$26:$C$175,$B104)</f>
        <v>0</v>
      </c>
      <c r="D104" s="110">
        <f>SUMIFS('3. Kosten met eenheden (VKO)'!$N$26:$N$175,'3. Kosten met eenheden (VKO)'!$B$26:$B$175,D$92,'3. Kosten met eenheden (VKO)'!$C$26:$C$175,$B104)</f>
        <v>0</v>
      </c>
      <c r="E104" s="110">
        <f>SUMIFS('3. Kosten met eenheden (VKO)'!$N$26:$N$175,'3. Kosten met eenheden (VKO)'!$B$26:$B$175,E$92,'3. Kosten met eenheden (VKO)'!$C$26:$C$175,$B104)</f>
        <v>0</v>
      </c>
      <c r="F104" s="110">
        <f>SUMIFS('3. Kosten met eenheden (VKO)'!$N$26:$N$175,'3. Kosten met eenheden (VKO)'!$B$26:$B$175,F$92,'3. Kosten met eenheden (VKO)'!$C$26:$C$175,$B104)</f>
        <v>0</v>
      </c>
      <c r="G104" s="110">
        <f>SUMIFS('3. Kosten met eenheden (VKO)'!$N$26:$N$175,'3. Kosten met eenheden (VKO)'!$B$26:$B$175,G$92,'3. Kosten met eenheden (VKO)'!$C$26:$C$175,$B104)</f>
        <v>0</v>
      </c>
      <c r="H104" s="110">
        <f>SUMIFS('3. Kosten met eenheden (VKO)'!$N$26:$N$175,'3. Kosten met eenheden (VKO)'!$B$26:$B$175,H$92,'3. Kosten met eenheden (VKO)'!$C$26:$C$175,$B104)</f>
        <v>0</v>
      </c>
      <c r="I104" s="110">
        <f>SUMIFS('3. Kosten met eenheden (VKO)'!$N$26:$N$175,'3. Kosten met eenheden (VKO)'!$B$26:$B$175,I$92,'3. Kosten met eenheden (VKO)'!$C$26:$C$175,$B104)</f>
        <v>0</v>
      </c>
      <c r="J104" s="110">
        <f>SUMIFS('3. Kosten met eenheden (VKO)'!$N$26:$N$175,'3. Kosten met eenheden (VKO)'!$B$26:$B$175,J$92,'3. Kosten met eenheden (VKO)'!$C$26:$C$175,$B104)</f>
        <v>0</v>
      </c>
      <c r="K104" s="110">
        <f>SUMIFS('3. Kosten met eenheden (VKO)'!$N$26:$N$175,'3. Kosten met eenheden (VKO)'!$B$26:$B$175,K$92,'3. Kosten met eenheden (VKO)'!$C$26:$C$175,$B104)</f>
        <v>0</v>
      </c>
      <c r="L104" s="110">
        <f>SUMIFS('3. Kosten met eenheden (VKO)'!$N$26:$N$175,'3. Kosten met eenheden (VKO)'!$B$26:$B$175,L$92,'3. Kosten met eenheden (VKO)'!$C$26:$C$175,$B104)</f>
        <v>0</v>
      </c>
      <c r="M104" s="110">
        <f>SUMIFS('3. Kosten met eenheden (VKO)'!$N$26:$N$175,'3. Kosten met eenheden (VKO)'!$B$26:$B$175,M$92,'3. Kosten met eenheden (VKO)'!$C$26:$C$175,$B104)</f>
        <v>0</v>
      </c>
      <c r="N104" s="110">
        <f>SUMIFS('3. Kosten met eenheden (VKO)'!$N$26:$N$175,'3. Kosten met eenheden (VKO)'!$B$26:$B$175,N$92,'3. Kosten met eenheden (VKO)'!$C$26:$C$175,$B104)</f>
        <v>0</v>
      </c>
      <c r="O104" s="109">
        <f t="shared" si="0"/>
        <v>0</v>
      </c>
      <c r="P104" s="45"/>
      <c r="Q104" s="45"/>
      <c r="R104" s="45"/>
      <c r="S104" s="45"/>
    </row>
    <row r="105" spans="2:19" ht="17.100000000000001" customHeight="1" x14ac:dyDescent="0.3">
      <c r="B105" s="108" t="s">
        <v>134</v>
      </c>
      <c r="C105" s="110">
        <f>SUMIFS('3. Kosten met eenheden (VKO)'!$N$26:$N$175,'3. Kosten met eenheden (VKO)'!$B$26:$B$175,C$92,'3. Kosten met eenheden (VKO)'!$C$26:$C$175,$B105)</f>
        <v>0</v>
      </c>
      <c r="D105" s="110">
        <f>SUMIFS('3. Kosten met eenheden (VKO)'!$N$26:$N$175,'3. Kosten met eenheden (VKO)'!$B$26:$B$175,D$92,'3. Kosten met eenheden (VKO)'!$C$26:$C$175,$B105)</f>
        <v>0</v>
      </c>
      <c r="E105" s="110">
        <f>SUMIFS('3. Kosten met eenheden (VKO)'!$N$26:$N$175,'3. Kosten met eenheden (VKO)'!$B$26:$B$175,E$92,'3. Kosten met eenheden (VKO)'!$C$26:$C$175,$B105)</f>
        <v>0</v>
      </c>
      <c r="F105" s="110">
        <f>SUMIFS('3. Kosten met eenheden (VKO)'!$N$26:$N$175,'3. Kosten met eenheden (VKO)'!$B$26:$B$175,F$92,'3. Kosten met eenheden (VKO)'!$C$26:$C$175,$B105)</f>
        <v>0</v>
      </c>
      <c r="G105" s="110">
        <f>SUMIFS('3. Kosten met eenheden (VKO)'!$N$26:$N$175,'3. Kosten met eenheden (VKO)'!$B$26:$B$175,G$92,'3. Kosten met eenheden (VKO)'!$C$26:$C$175,$B105)</f>
        <v>0</v>
      </c>
      <c r="H105" s="110">
        <f>SUMIFS('3. Kosten met eenheden (VKO)'!$N$26:$N$175,'3. Kosten met eenheden (VKO)'!$B$26:$B$175,H$92,'3. Kosten met eenheden (VKO)'!$C$26:$C$175,$B105)</f>
        <v>0</v>
      </c>
      <c r="I105" s="110">
        <f>SUMIFS('3. Kosten met eenheden (VKO)'!$N$26:$N$175,'3. Kosten met eenheden (VKO)'!$B$26:$B$175,I$92,'3. Kosten met eenheden (VKO)'!$C$26:$C$175,$B105)</f>
        <v>0</v>
      </c>
      <c r="J105" s="110">
        <f>SUMIFS('3. Kosten met eenheden (VKO)'!$N$26:$N$175,'3. Kosten met eenheden (VKO)'!$B$26:$B$175,J$92,'3. Kosten met eenheden (VKO)'!$C$26:$C$175,$B105)</f>
        <v>0</v>
      </c>
      <c r="K105" s="110">
        <f>SUMIFS('3. Kosten met eenheden (VKO)'!$N$26:$N$175,'3. Kosten met eenheden (VKO)'!$B$26:$B$175,K$92,'3. Kosten met eenheden (VKO)'!$C$26:$C$175,$B105)</f>
        <v>0</v>
      </c>
      <c r="L105" s="110">
        <f>SUMIFS('3. Kosten met eenheden (VKO)'!$N$26:$N$175,'3. Kosten met eenheden (VKO)'!$B$26:$B$175,L$92,'3. Kosten met eenheden (VKO)'!$C$26:$C$175,$B105)</f>
        <v>0</v>
      </c>
      <c r="M105" s="110">
        <f>SUMIFS('3. Kosten met eenheden (VKO)'!$N$26:$N$175,'3. Kosten met eenheden (VKO)'!$B$26:$B$175,M$92,'3. Kosten met eenheden (VKO)'!$C$26:$C$175,$B105)</f>
        <v>0</v>
      </c>
      <c r="N105" s="110">
        <f>SUMIFS('3. Kosten met eenheden (VKO)'!$N$26:$N$175,'3. Kosten met eenheden (VKO)'!$B$26:$B$175,N$92,'3. Kosten met eenheden (VKO)'!$C$26:$C$175,$B105)</f>
        <v>0</v>
      </c>
      <c r="O105" s="109">
        <f t="shared" si="0"/>
        <v>0</v>
      </c>
      <c r="P105" s="45"/>
      <c r="Q105" s="45"/>
      <c r="R105" s="45"/>
      <c r="S105" s="45"/>
    </row>
    <row r="106" spans="2:19" ht="17.100000000000001" customHeight="1" x14ac:dyDescent="0.3">
      <c r="B106" s="108" t="s">
        <v>22</v>
      </c>
      <c r="C106" s="110">
        <f t="shared" ref="C106:O106" si="1">IF($B$46="Loonkosten als vast percentage van andere kosten (Percentage)",((C93+C94+C95+C96+C97+C98+C99+C100+C101+C107)*0.23),0)</f>
        <v>0</v>
      </c>
      <c r="D106" s="110">
        <f t="shared" si="1"/>
        <v>0</v>
      </c>
      <c r="E106" s="110">
        <f t="shared" si="1"/>
        <v>0</v>
      </c>
      <c r="F106" s="110">
        <f t="shared" si="1"/>
        <v>0</v>
      </c>
      <c r="G106" s="110">
        <f t="shared" si="1"/>
        <v>0</v>
      </c>
      <c r="H106" s="110">
        <f t="shared" si="1"/>
        <v>0</v>
      </c>
      <c r="I106" s="110">
        <f t="shared" si="1"/>
        <v>0</v>
      </c>
      <c r="J106" s="110">
        <f t="shared" si="1"/>
        <v>0</v>
      </c>
      <c r="K106" s="110">
        <f t="shared" si="1"/>
        <v>0</v>
      </c>
      <c r="L106" s="110">
        <f t="shared" si="1"/>
        <v>0</v>
      </c>
      <c r="M106" s="110">
        <f t="shared" si="1"/>
        <v>0</v>
      </c>
      <c r="N106" s="110">
        <f t="shared" si="1"/>
        <v>0</v>
      </c>
      <c r="O106" s="161">
        <f t="shared" si="1"/>
        <v>0</v>
      </c>
      <c r="P106" s="45"/>
      <c r="Q106" s="45"/>
      <c r="R106" s="45"/>
      <c r="S106" s="45"/>
    </row>
    <row r="107" spans="2:19" ht="17.100000000000001" customHeight="1" thickBot="1" x14ac:dyDescent="0.35">
      <c r="B107" s="101" t="s">
        <v>132</v>
      </c>
      <c r="C107" s="159">
        <f>SUMIFS('3. Kosten met eenheden (VKO)'!$N$26:$N$175,'3. Kosten met eenheden (VKO)'!$B$26:$B$175,C$92,'3. Kosten met eenheden (VKO)'!$C$26:$C$175,$B107)</f>
        <v>0</v>
      </c>
      <c r="D107" s="159">
        <f>SUMIFS('3. Kosten met eenheden (VKO)'!$N$26:$N$175,'3. Kosten met eenheden (VKO)'!$B$26:$B$175,D$92,'3. Kosten met eenheden (VKO)'!$C$26:$C$175,$B107)</f>
        <v>0</v>
      </c>
      <c r="E107" s="159">
        <f>SUMIFS('3. Kosten met eenheden (VKO)'!$N$26:$N$175,'3. Kosten met eenheden (VKO)'!$B$26:$B$175,E$92,'3. Kosten met eenheden (VKO)'!$C$26:$C$175,$B107)</f>
        <v>0</v>
      </c>
      <c r="F107" s="159">
        <f>SUMIFS('3. Kosten met eenheden (VKO)'!$N$26:$N$175,'3. Kosten met eenheden (VKO)'!$B$26:$B$175,F$92,'3. Kosten met eenheden (VKO)'!$C$26:$C$175,$B107)</f>
        <v>0</v>
      </c>
      <c r="G107" s="159">
        <f>SUMIFS('3. Kosten met eenheden (VKO)'!$N$26:$N$175,'3. Kosten met eenheden (VKO)'!$B$26:$B$175,G$92,'3. Kosten met eenheden (VKO)'!$C$26:$C$175,$B107)</f>
        <v>0</v>
      </c>
      <c r="H107" s="159">
        <f>SUMIFS('3. Kosten met eenheden (VKO)'!$N$26:$N$175,'3. Kosten met eenheden (VKO)'!$B$26:$B$175,H$92,'3. Kosten met eenheden (VKO)'!$C$26:$C$175,$B107)</f>
        <v>0</v>
      </c>
      <c r="I107" s="159">
        <f>SUMIFS('3. Kosten met eenheden (VKO)'!$N$26:$N$175,'3. Kosten met eenheden (VKO)'!$B$26:$B$175,I$92,'3. Kosten met eenheden (VKO)'!$C$26:$C$175,$B107)</f>
        <v>0</v>
      </c>
      <c r="J107" s="159">
        <f>SUMIFS('3. Kosten met eenheden (VKO)'!$N$26:$N$175,'3. Kosten met eenheden (VKO)'!$B$26:$B$175,J$92,'3. Kosten met eenheden (VKO)'!$C$26:$C$175,$B107)</f>
        <v>0</v>
      </c>
      <c r="K107" s="159">
        <f>SUMIFS('3. Kosten met eenheden (VKO)'!$N$26:$N$175,'3. Kosten met eenheden (VKO)'!$B$26:$B$175,K$92,'3. Kosten met eenheden (VKO)'!$C$26:$C$175,$B107)</f>
        <v>0</v>
      </c>
      <c r="L107" s="159">
        <f>SUMIFS('3. Kosten met eenheden (VKO)'!$N$26:$N$175,'3. Kosten met eenheden (VKO)'!$B$26:$B$175,L$92,'3. Kosten met eenheden (VKO)'!$C$26:$C$175,$B107)</f>
        <v>0</v>
      </c>
      <c r="M107" s="159">
        <f>SUMIFS('3. Kosten met eenheden (VKO)'!$N$26:$N$175,'3. Kosten met eenheden (VKO)'!$B$26:$B$175,M$92,'3. Kosten met eenheden (VKO)'!$C$26:$C$175,$B107)</f>
        <v>0</v>
      </c>
      <c r="N107" s="159">
        <f>SUMIFS('3. Kosten met eenheden (VKO)'!$N$26:$N$175,'3. Kosten met eenheden (VKO)'!$B$26:$B$175,N$92,'3. Kosten met eenheden (VKO)'!$C$26:$C$175,$B107)</f>
        <v>0</v>
      </c>
      <c r="O107" s="160">
        <f t="shared" si="0"/>
        <v>0</v>
      </c>
      <c r="P107" s="45"/>
      <c r="Q107" s="45"/>
      <c r="R107" s="45"/>
      <c r="S107" s="45"/>
    </row>
    <row r="108" spans="2:19" ht="15" customHeight="1" x14ac:dyDescent="0.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157"/>
      <c r="O108" s="157"/>
      <c r="P108" s="45"/>
      <c r="Q108" s="45"/>
      <c r="R108" s="45"/>
      <c r="S108" s="45"/>
    </row>
    <row r="109" spans="2:19" ht="15" customHeight="1" x14ac:dyDescent="0.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2:19" ht="15" customHeight="1" x14ac:dyDescent="0.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</row>
  </sheetData>
  <sheetProtection algorithmName="SHA-512" hashValue="nXUCxqVly8jOtxfYkLI/irZ4uZvfFacx0WilN03zhHQhPtBGAKahtaS/MWVf2XwWDaDbRR3agg9uG5tmUyHBQA==" saltValue="7QGW4ml2yjCWoh4i2vrR3g==" spinCount="100000" sheet="1" insertRows="0" insertHyperlinks="0"/>
  <pageMargins left="0.31496062992125984" right="0.31496062992125984" top="0.35433070866141736" bottom="0.35433070866141736" header="0.51181102362204722" footer="0.11811023622047245"/>
  <pageSetup paperSize="9" scale="76" orientation="landscape" r:id="rId1"/>
  <headerFooter>
    <oddFooter>&amp;L&amp;A&amp;R&amp;P van &amp;N</oddFooter>
  </headerFooter>
  <rowBreaks count="2" manualBreakCount="2">
    <brk id="47" min="1" max="14" man="1"/>
    <brk id="86" min="1" max="14" man="1"/>
  </rowBreaks>
  <colBreaks count="1" manualBreakCount="1">
    <brk id="8" min="1" max="109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altText="EU vlag" r:id="rId5">
            <anchor moveWithCells="1" sizeWithCells="1">
              <from>
                <xdr:col>5</xdr:col>
                <xdr:colOff>601980</xdr:colOff>
                <xdr:row>2</xdr:row>
                <xdr:rowOff>403860</xdr:rowOff>
              </from>
              <to>
                <xdr:col>5</xdr:col>
                <xdr:colOff>1287780</xdr:colOff>
                <xdr:row>2</xdr:row>
                <xdr:rowOff>868680</xdr:rowOff>
              </to>
            </anchor>
          </objectPr>
        </oleObject>
      </mc:Choice>
      <mc:Fallback>
        <oleObject progId="Word.Picture.8" shapeId="1027" r:id="rId4"/>
      </mc:Fallback>
    </mc:AlternateContent>
    <mc:AlternateContent xmlns:mc="http://schemas.openxmlformats.org/markup-compatibility/2006">
      <mc:Choice Requires="x14">
        <oleObject progId="Word.Picture.8" shapeId="1028" r:id="rId6">
          <objectPr defaultSize="0" autoPict="0" altText="EU vlag" r:id="rId5">
            <anchor moveWithCells="1" sizeWithCells="1">
              <from>
                <xdr:col>4</xdr:col>
                <xdr:colOff>914400</xdr:colOff>
                <xdr:row>0</xdr:row>
                <xdr:rowOff>114300</xdr:rowOff>
              </from>
              <to>
                <xdr:col>4</xdr:col>
                <xdr:colOff>1600200</xdr:colOff>
                <xdr:row>3</xdr:row>
                <xdr:rowOff>121920</xdr:rowOff>
              </to>
            </anchor>
          </objectPr>
        </oleObject>
      </mc:Choice>
      <mc:Fallback>
        <oleObject progId="Word.Picture.8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ies kostencategorie" xr:uid="{DEBEA632-0F21-4F78-8420-AA173F8288D1}">
          <x14:formula1>
            <xm:f>Hulptabel!$B$4:$B$9</xm:f>
          </x14:formula1>
          <xm:sqref>B93:B98</xm:sqref>
        </x14:dataValidation>
        <x14:dataValidation type="list" allowBlank="1" showInputMessage="1" showErrorMessage="1" xr:uid="{8967F8F9-1A5F-4FAD-A62D-ED953895C9FC}">
          <x14:formula1>
            <xm:f>Hulptabel!$B$23:$B$25</xm:f>
          </x14:formula1>
          <xm:sqref>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BA0D-4C7F-41F5-9DFE-168099A54501}">
  <sheetPr>
    <pageSetUpPr fitToPage="1"/>
  </sheetPr>
  <dimension ref="A2:H167"/>
  <sheetViews>
    <sheetView showGridLines="0" zoomScale="90" zoomScaleNormal="90" zoomScaleSheetLayoutView="50" workbookViewId="0">
      <selection activeCell="C18" sqref="C18"/>
    </sheetView>
  </sheetViews>
  <sheetFormatPr defaultColWidth="9.109375" defaultRowHeight="14.4" x14ac:dyDescent="0.3"/>
  <cols>
    <col min="1" max="1" width="5.6640625" style="2" customWidth="1"/>
    <col min="2" max="2" width="28.5546875" style="2" customWidth="1"/>
    <col min="3" max="3" width="39.6640625" style="2" customWidth="1"/>
    <col min="4" max="7" width="25.6640625" style="2" customWidth="1"/>
    <col min="8" max="8" width="48.33203125" style="2" customWidth="1"/>
    <col min="9" max="9" width="22" style="2" customWidth="1"/>
    <col min="10" max="16384" width="9.109375" style="2"/>
  </cols>
  <sheetData>
    <row r="2" spans="2:8" ht="17.399999999999999" x14ac:dyDescent="0.3">
      <c r="B2" s="6" t="s">
        <v>40</v>
      </c>
      <c r="C2" s="8"/>
      <c r="D2" s="8"/>
      <c r="E2" s="8"/>
      <c r="F2" s="8"/>
      <c r="G2" s="8"/>
      <c r="H2" s="8"/>
    </row>
    <row r="3" spans="2:8" ht="9" customHeight="1" x14ac:dyDescent="0.3">
      <c r="B3" s="12"/>
    </row>
    <row r="4" spans="2:8" x14ac:dyDescent="0.3">
      <c r="B4" s="13" t="s">
        <v>119</v>
      </c>
      <c r="C4" s="15"/>
      <c r="D4" s="15"/>
      <c r="E4" s="15"/>
      <c r="F4" s="15"/>
      <c r="G4" s="15"/>
      <c r="H4" s="16"/>
    </row>
    <row r="5" spans="2:8" x14ac:dyDescent="0.3">
      <c r="B5" s="17"/>
      <c r="C5" s="19"/>
      <c r="D5" s="19"/>
      <c r="E5" s="19"/>
      <c r="F5" s="19"/>
      <c r="G5" s="19"/>
      <c r="H5" s="20"/>
    </row>
    <row r="6" spans="2:8" x14ac:dyDescent="0.3">
      <c r="B6" s="25" t="s">
        <v>118</v>
      </c>
      <c r="C6" s="19"/>
      <c r="D6" s="19"/>
      <c r="E6" s="19"/>
      <c r="F6" s="19"/>
      <c r="G6" s="19"/>
      <c r="H6" s="20"/>
    </row>
    <row r="7" spans="2:8" x14ac:dyDescent="0.3">
      <c r="B7" s="17" t="s">
        <v>100</v>
      </c>
      <c r="C7" s="19"/>
      <c r="D7" s="19"/>
      <c r="E7" s="19"/>
      <c r="F7" s="19"/>
      <c r="G7" s="19"/>
      <c r="H7" s="20"/>
    </row>
    <row r="8" spans="2:8" x14ac:dyDescent="0.3">
      <c r="B8" s="17" t="s">
        <v>120</v>
      </c>
      <c r="C8" s="19"/>
      <c r="D8" s="19"/>
      <c r="E8" s="19"/>
      <c r="F8" s="19"/>
      <c r="G8" s="19"/>
      <c r="H8" s="20"/>
    </row>
    <row r="9" spans="2:8" x14ac:dyDescent="0.3">
      <c r="B9" s="17" t="s">
        <v>121</v>
      </c>
      <c r="C9" s="19"/>
      <c r="D9" s="19"/>
      <c r="E9" s="19"/>
      <c r="F9" s="19"/>
      <c r="G9" s="19"/>
      <c r="H9" s="20"/>
    </row>
    <row r="10" spans="2:8" x14ac:dyDescent="0.3">
      <c r="B10" s="17" t="s">
        <v>122</v>
      </c>
      <c r="C10" s="19"/>
      <c r="D10" s="19"/>
      <c r="E10" s="19"/>
      <c r="F10" s="19"/>
      <c r="G10" s="19"/>
      <c r="H10" s="20"/>
    </row>
    <row r="11" spans="2:8" x14ac:dyDescent="0.3">
      <c r="B11" s="17" t="s">
        <v>123</v>
      </c>
      <c r="C11" s="19"/>
      <c r="D11" s="19"/>
      <c r="E11" s="19"/>
      <c r="F11" s="19"/>
      <c r="G11" s="19"/>
      <c r="H11" s="20"/>
    </row>
    <row r="12" spans="2:8" x14ac:dyDescent="0.3">
      <c r="B12" s="17" t="s">
        <v>124</v>
      </c>
      <c r="C12" s="19"/>
      <c r="D12" s="19"/>
      <c r="E12" s="19"/>
      <c r="F12" s="19"/>
      <c r="G12" s="19"/>
      <c r="H12" s="20"/>
    </row>
    <row r="13" spans="2:8" x14ac:dyDescent="0.3">
      <c r="B13" s="17" t="s">
        <v>125</v>
      </c>
      <c r="C13" s="19"/>
      <c r="D13" s="19"/>
      <c r="E13" s="19"/>
      <c r="F13" s="19"/>
      <c r="G13" s="19"/>
      <c r="H13" s="20"/>
    </row>
    <row r="14" spans="2:8" ht="3.75" customHeight="1" x14ac:dyDescent="0.3">
      <c r="B14" s="21"/>
      <c r="C14" s="23"/>
      <c r="D14" s="23"/>
      <c r="E14" s="23"/>
      <c r="F14" s="23"/>
      <c r="G14" s="23"/>
      <c r="H14" s="24"/>
    </row>
    <row r="15" spans="2:8" x14ac:dyDescent="0.3">
      <c r="B15" s="118"/>
    </row>
    <row r="16" spans="2:8" ht="15" thickBot="1" x14ac:dyDescent="0.35"/>
    <row r="17" spans="1:8" ht="16.5" customHeight="1" thickBot="1" x14ac:dyDescent="0.35">
      <c r="A17" s="93"/>
      <c r="B17" s="26" t="s">
        <v>47</v>
      </c>
      <c r="C17" s="119" t="s">
        <v>73</v>
      </c>
      <c r="D17" s="10" t="s">
        <v>41</v>
      </c>
      <c r="E17" s="10" t="s">
        <v>42</v>
      </c>
      <c r="F17" s="10" t="s">
        <v>43</v>
      </c>
      <c r="G17" s="120" t="s">
        <v>44</v>
      </c>
      <c r="H17" s="27" t="s">
        <v>68</v>
      </c>
    </row>
    <row r="18" spans="1:8" x14ac:dyDescent="0.3">
      <c r="A18" s="93">
        <v>1</v>
      </c>
      <c r="B18" s="121" t="s">
        <v>59</v>
      </c>
      <c r="C18" s="122" t="s">
        <v>56</v>
      </c>
      <c r="D18" s="123"/>
      <c r="E18" s="122" t="s">
        <v>58</v>
      </c>
      <c r="F18" s="123"/>
      <c r="G18" s="162"/>
      <c r="H18" s="124"/>
    </row>
    <row r="19" spans="1:8" x14ac:dyDescent="0.3">
      <c r="A19" s="93">
        <v>2</v>
      </c>
      <c r="B19" s="125" t="s">
        <v>59</v>
      </c>
      <c r="C19" s="117" t="s">
        <v>56</v>
      </c>
      <c r="D19" s="126"/>
      <c r="E19" s="117" t="s">
        <v>58</v>
      </c>
      <c r="F19" s="126"/>
      <c r="G19" s="163"/>
      <c r="H19" s="127"/>
    </row>
    <row r="20" spans="1:8" x14ac:dyDescent="0.3">
      <c r="A20" s="93">
        <v>3</v>
      </c>
      <c r="B20" s="125" t="s">
        <v>59</v>
      </c>
      <c r="C20" s="117" t="s">
        <v>56</v>
      </c>
      <c r="D20" s="126"/>
      <c r="E20" s="117" t="s">
        <v>58</v>
      </c>
      <c r="F20" s="126"/>
      <c r="G20" s="163"/>
      <c r="H20" s="127"/>
    </row>
    <row r="21" spans="1:8" x14ac:dyDescent="0.3">
      <c r="A21" s="93">
        <v>4</v>
      </c>
      <c r="B21" s="125" t="s">
        <v>59</v>
      </c>
      <c r="C21" s="117" t="s">
        <v>56</v>
      </c>
      <c r="D21" s="126"/>
      <c r="E21" s="117" t="s">
        <v>58</v>
      </c>
      <c r="F21" s="126"/>
      <c r="G21" s="163"/>
      <c r="H21" s="127"/>
    </row>
    <row r="22" spans="1:8" x14ac:dyDescent="0.3">
      <c r="A22" s="93">
        <v>5</v>
      </c>
      <c r="B22" s="125" t="s">
        <v>59</v>
      </c>
      <c r="C22" s="117" t="s">
        <v>56</v>
      </c>
      <c r="D22" s="126"/>
      <c r="E22" s="117" t="s">
        <v>58</v>
      </c>
      <c r="F22" s="126"/>
      <c r="G22" s="163"/>
      <c r="H22" s="127"/>
    </row>
    <row r="23" spans="1:8" x14ac:dyDescent="0.3">
      <c r="A23" s="93">
        <v>6</v>
      </c>
      <c r="B23" s="125" t="s">
        <v>59</v>
      </c>
      <c r="C23" s="117" t="s">
        <v>56</v>
      </c>
      <c r="D23" s="126"/>
      <c r="E23" s="117" t="s">
        <v>58</v>
      </c>
      <c r="F23" s="126"/>
      <c r="G23" s="163"/>
      <c r="H23" s="127"/>
    </row>
    <row r="24" spans="1:8" x14ac:dyDescent="0.3">
      <c r="A24" s="93">
        <v>7</v>
      </c>
      <c r="B24" s="125" t="s">
        <v>59</v>
      </c>
      <c r="C24" s="117" t="s">
        <v>56</v>
      </c>
      <c r="D24" s="126"/>
      <c r="E24" s="117" t="s">
        <v>58</v>
      </c>
      <c r="F24" s="126"/>
      <c r="G24" s="163"/>
      <c r="H24" s="127"/>
    </row>
    <row r="25" spans="1:8" x14ac:dyDescent="0.3">
      <c r="A25" s="93">
        <v>8</v>
      </c>
      <c r="B25" s="125" t="s">
        <v>59</v>
      </c>
      <c r="C25" s="117" t="s">
        <v>56</v>
      </c>
      <c r="D25" s="126"/>
      <c r="E25" s="117" t="s">
        <v>58</v>
      </c>
      <c r="F25" s="126"/>
      <c r="G25" s="163"/>
      <c r="H25" s="127"/>
    </row>
    <row r="26" spans="1:8" x14ac:dyDescent="0.3">
      <c r="A26" s="93">
        <v>9</v>
      </c>
      <c r="B26" s="125" t="s">
        <v>59</v>
      </c>
      <c r="C26" s="117" t="s">
        <v>56</v>
      </c>
      <c r="D26" s="126"/>
      <c r="E26" s="117" t="s">
        <v>58</v>
      </c>
      <c r="F26" s="126"/>
      <c r="G26" s="163"/>
      <c r="H26" s="127"/>
    </row>
    <row r="27" spans="1:8" x14ac:dyDescent="0.3">
      <c r="A27" s="93">
        <v>10</v>
      </c>
      <c r="B27" s="125" t="s">
        <v>59</v>
      </c>
      <c r="C27" s="117" t="s">
        <v>56</v>
      </c>
      <c r="D27" s="126"/>
      <c r="E27" s="117" t="s">
        <v>58</v>
      </c>
      <c r="F27" s="126"/>
      <c r="G27" s="163"/>
      <c r="H27" s="127"/>
    </row>
    <row r="28" spans="1:8" x14ac:dyDescent="0.3">
      <c r="A28" s="93">
        <v>11</v>
      </c>
      <c r="B28" s="125" t="s">
        <v>59</v>
      </c>
      <c r="C28" s="117" t="s">
        <v>56</v>
      </c>
      <c r="D28" s="126"/>
      <c r="E28" s="117" t="s">
        <v>58</v>
      </c>
      <c r="F28" s="126"/>
      <c r="G28" s="163"/>
      <c r="H28" s="127"/>
    </row>
    <row r="29" spans="1:8" x14ac:dyDescent="0.3">
      <c r="A29" s="93">
        <v>12</v>
      </c>
      <c r="B29" s="125" t="s">
        <v>59</v>
      </c>
      <c r="C29" s="117" t="s">
        <v>56</v>
      </c>
      <c r="D29" s="126"/>
      <c r="E29" s="117" t="s">
        <v>58</v>
      </c>
      <c r="F29" s="126"/>
      <c r="G29" s="163"/>
      <c r="H29" s="127"/>
    </row>
    <row r="30" spans="1:8" x14ac:dyDescent="0.3">
      <c r="A30" s="93">
        <v>13</v>
      </c>
      <c r="B30" s="125" t="s">
        <v>59</v>
      </c>
      <c r="C30" s="117" t="s">
        <v>56</v>
      </c>
      <c r="D30" s="126"/>
      <c r="E30" s="117" t="s">
        <v>58</v>
      </c>
      <c r="F30" s="126"/>
      <c r="G30" s="163"/>
      <c r="H30" s="127"/>
    </row>
    <row r="31" spans="1:8" x14ac:dyDescent="0.3">
      <c r="A31" s="93">
        <v>14</v>
      </c>
      <c r="B31" s="125" t="s">
        <v>59</v>
      </c>
      <c r="C31" s="117" t="s">
        <v>56</v>
      </c>
      <c r="D31" s="126"/>
      <c r="E31" s="117" t="s">
        <v>58</v>
      </c>
      <c r="F31" s="126"/>
      <c r="G31" s="163"/>
      <c r="H31" s="127"/>
    </row>
    <row r="32" spans="1:8" x14ac:dyDescent="0.3">
      <c r="A32" s="93">
        <v>15</v>
      </c>
      <c r="B32" s="125" t="s">
        <v>59</v>
      </c>
      <c r="C32" s="117" t="s">
        <v>56</v>
      </c>
      <c r="D32" s="126"/>
      <c r="E32" s="117" t="s">
        <v>58</v>
      </c>
      <c r="F32" s="126"/>
      <c r="G32" s="163"/>
      <c r="H32" s="127"/>
    </row>
    <row r="33" spans="1:8" x14ac:dyDescent="0.3">
      <c r="A33" s="93">
        <v>16</v>
      </c>
      <c r="B33" s="125" t="s">
        <v>59</v>
      </c>
      <c r="C33" s="117" t="s">
        <v>56</v>
      </c>
      <c r="D33" s="126"/>
      <c r="E33" s="117" t="s">
        <v>58</v>
      </c>
      <c r="F33" s="126"/>
      <c r="G33" s="163"/>
      <c r="H33" s="127"/>
    </row>
    <row r="34" spans="1:8" x14ac:dyDescent="0.3">
      <c r="A34" s="93">
        <v>17</v>
      </c>
      <c r="B34" s="125" t="s">
        <v>59</v>
      </c>
      <c r="C34" s="117" t="s">
        <v>56</v>
      </c>
      <c r="D34" s="126"/>
      <c r="E34" s="117" t="s">
        <v>58</v>
      </c>
      <c r="F34" s="126"/>
      <c r="G34" s="163"/>
      <c r="H34" s="127"/>
    </row>
    <row r="35" spans="1:8" x14ac:dyDescent="0.3">
      <c r="A35" s="93">
        <v>18</v>
      </c>
      <c r="B35" s="125" t="s">
        <v>59</v>
      </c>
      <c r="C35" s="117" t="s">
        <v>56</v>
      </c>
      <c r="D35" s="126"/>
      <c r="E35" s="117" t="s">
        <v>58</v>
      </c>
      <c r="F35" s="126"/>
      <c r="G35" s="163"/>
      <c r="H35" s="127"/>
    </row>
    <row r="36" spans="1:8" x14ac:dyDescent="0.3">
      <c r="A36" s="93">
        <v>19</v>
      </c>
      <c r="B36" s="125" t="s">
        <v>59</v>
      </c>
      <c r="C36" s="117" t="s">
        <v>56</v>
      </c>
      <c r="D36" s="126"/>
      <c r="E36" s="117" t="s">
        <v>58</v>
      </c>
      <c r="F36" s="126"/>
      <c r="G36" s="163"/>
      <c r="H36" s="127"/>
    </row>
    <row r="37" spans="1:8" x14ac:dyDescent="0.3">
      <c r="A37" s="93">
        <v>20</v>
      </c>
      <c r="B37" s="125" t="s">
        <v>59</v>
      </c>
      <c r="C37" s="117" t="s">
        <v>56</v>
      </c>
      <c r="D37" s="126"/>
      <c r="E37" s="117" t="s">
        <v>58</v>
      </c>
      <c r="F37" s="126"/>
      <c r="G37" s="163"/>
      <c r="H37" s="127"/>
    </row>
    <row r="38" spans="1:8" x14ac:dyDescent="0.3">
      <c r="A38" s="93">
        <v>21</v>
      </c>
      <c r="B38" s="125" t="s">
        <v>59</v>
      </c>
      <c r="C38" s="117" t="s">
        <v>56</v>
      </c>
      <c r="D38" s="126"/>
      <c r="E38" s="117" t="s">
        <v>58</v>
      </c>
      <c r="F38" s="126"/>
      <c r="G38" s="163"/>
      <c r="H38" s="127"/>
    </row>
    <row r="39" spans="1:8" x14ac:dyDescent="0.3">
      <c r="A39" s="93">
        <v>22</v>
      </c>
      <c r="B39" s="125" t="s">
        <v>59</v>
      </c>
      <c r="C39" s="117" t="s">
        <v>56</v>
      </c>
      <c r="D39" s="126"/>
      <c r="E39" s="117" t="s">
        <v>58</v>
      </c>
      <c r="F39" s="126"/>
      <c r="G39" s="163"/>
      <c r="H39" s="127"/>
    </row>
    <row r="40" spans="1:8" x14ac:dyDescent="0.3">
      <c r="A40" s="93">
        <v>23</v>
      </c>
      <c r="B40" s="125" t="s">
        <v>59</v>
      </c>
      <c r="C40" s="117" t="s">
        <v>56</v>
      </c>
      <c r="D40" s="126"/>
      <c r="E40" s="117" t="s">
        <v>58</v>
      </c>
      <c r="F40" s="126"/>
      <c r="G40" s="163"/>
      <c r="H40" s="127"/>
    </row>
    <row r="41" spans="1:8" x14ac:dyDescent="0.3">
      <c r="A41" s="93">
        <v>24</v>
      </c>
      <c r="B41" s="125" t="s">
        <v>59</v>
      </c>
      <c r="C41" s="117" t="s">
        <v>56</v>
      </c>
      <c r="D41" s="126"/>
      <c r="E41" s="117" t="s">
        <v>58</v>
      </c>
      <c r="F41" s="126"/>
      <c r="G41" s="163"/>
      <c r="H41" s="127"/>
    </row>
    <row r="42" spans="1:8" x14ac:dyDescent="0.3">
      <c r="A42" s="93">
        <v>25</v>
      </c>
      <c r="B42" s="125" t="s">
        <v>59</v>
      </c>
      <c r="C42" s="117" t="s">
        <v>56</v>
      </c>
      <c r="D42" s="126"/>
      <c r="E42" s="117" t="s">
        <v>58</v>
      </c>
      <c r="F42" s="126"/>
      <c r="G42" s="163"/>
      <c r="H42" s="127"/>
    </row>
    <row r="43" spans="1:8" x14ac:dyDescent="0.3">
      <c r="A43" s="93">
        <v>26</v>
      </c>
      <c r="B43" s="125" t="s">
        <v>59</v>
      </c>
      <c r="C43" s="117" t="s">
        <v>56</v>
      </c>
      <c r="D43" s="126"/>
      <c r="E43" s="117" t="s">
        <v>58</v>
      </c>
      <c r="F43" s="126"/>
      <c r="G43" s="163"/>
      <c r="H43" s="127"/>
    </row>
    <row r="44" spans="1:8" x14ac:dyDescent="0.3">
      <c r="A44" s="93">
        <v>27</v>
      </c>
      <c r="B44" s="125" t="s">
        <v>59</v>
      </c>
      <c r="C44" s="117" t="s">
        <v>56</v>
      </c>
      <c r="D44" s="126"/>
      <c r="E44" s="117" t="s">
        <v>58</v>
      </c>
      <c r="F44" s="126"/>
      <c r="G44" s="163"/>
      <c r="H44" s="127"/>
    </row>
    <row r="45" spans="1:8" x14ac:dyDescent="0.3">
      <c r="A45" s="93">
        <v>28</v>
      </c>
      <c r="B45" s="125" t="s">
        <v>59</v>
      </c>
      <c r="C45" s="117" t="s">
        <v>56</v>
      </c>
      <c r="D45" s="126"/>
      <c r="E45" s="117" t="s">
        <v>58</v>
      </c>
      <c r="F45" s="126"/>
      <c r="G45" s="163"/>
      <c r="H45" s="127"/>
    </row>
    <row r="46" spans="1:8" x14ac:dyDescent="0.3">
      <c r="A46" s="93">
        <v>29</v>
      </c>
      <c r="B46" s="125" t="s">
        <v>59</v>
      </c>
      <c r="C46" s="117" t="s">
        <v>56</v>
      </c>
      <c r="D46" s="126"/>
      <c r="E46" s="117" t="s">
        <v>58</v>
      </c>
      <c r="F46" s="126"/>
      <c r="G46" s="163"/>
      <c r="H46" s="127"/>
    </row>
    <row r="47" spans="1:8" x14ac:dyDescent="0.3">
      <c r="A47" s="93">
        <v>30</v>
      </c>
      <c r="B47" s="125" t="s">
        <v>59</v>
      </c>
      <c r="C47" s="117" t="s">
        <v>56</v>
      </c>
      <c r="D47" s="126"/>
      <c r="E47" s="117" t="s">
        <v>58</v>
      </c>
      <c r="F47" s="126"/>
      <c r="G47" s="163"/>
      <c r="H47" s="127"/>
    </row>
    <row r="48" spans="1:8" x14ac:dyDescent="0.3">
      <c r="A48" s="93">
        <v>31</v>
      </c>
      <c r="B48" s="125" t="s">
        <v>59</v>
      </c>
      <c r="C48" s="117" t="s">
        <v>56</v>
      </c>
      <c r="D48" s="126"/>
      <c r="E48" s="117" t="s">
        <v>58</v>
      </c>
      <c r="F48" s="126"/>
      <c r="G48" s="163"/>
      <c r="H48" s="127"/>
    </row>
    <row r="49" spans="1:8" x14ac:dyDescent="0.3">
      <c r="A49" s="93">
        <v>32</v>
      </c>
      <c r="B49" s="125" t="s">
        <v>59</v>
      </c>
      <c r="C49" s="117" t="s">
        <v>56</v>
      </c>
      <c r="D49" s="126"/>
      <c r="E49" s="117" t="s">
        <v>58</v>
      </c>
      <c r="F49" s="126"/>
      <c r="G49" s="163"/>
      <c r="H49" s="127"/>
    </row>
    <row r="50" spans="1:8" x14ac:dyDescent="0.3">
      <c r="A50" s="93">
        <v>33</v>
      </c>
      <c r="B50" s="125" t="s">
        <v>59</v>
      </c>
      <c r="C50" s="117" t="s">
        <v>56</v>
      </c>
      <c r="D50" s="126"/>
      <c r="E50" s="117" t="s">
        <v>58</v>
      </c>
      <c r="F50" s="126"/>
      <c r="G50" s="163"/>
      <c r="H50" s="127"/>
    </row>
    <row r="51" spans="1:8" x14ac:dyDescent="0.3">
      <c r="A51" s="93">
        <v>34</v>
      </c>
      <c r="B51" s="125" t="s">
        <v>59</v>
      </c>
      <c r="C51" s="117" t="s">
        <v>56</v>
      </c>
      <c r="D51" s="126"/>
      <c r="E51" s="117" t="s">
        <v>58</v>
      </c>
      <c r="F51" s="126"/>
      <c r="G51" s="163"/>
      <c r="H51" s="127"/>
    </row>
    <row r="52" spans="1:8" x14ac:dyDescent="0.3">
      <c r="A52" s="93">
        <v>35</v>
      </c>
      <c r="B52" s="125" t="s">
        <v>59</v>
      </c>
      <c r="C52" s="117" t="s">
        <v>56</v>
      </c>
      <c r="D52" s="126"/>
      <c r="E52" s="117" t="s">
        <v>58</v>
      </c>
      <c r="F52" s="126"/>
      <c r="G52" s="163"/>
      <c r="H52" s="127"/>
    </row>
    <row r="53" spans="1:8" x14ac:dyDescent="0.3">
      <c r="A53" s="93">
        <v>36</v>
      </c>
      <c r="B53" s="125" t="s">
        <v>59</v>
      </c>
      <c r="C53" s="117" t="s">
        <v>56</v>
      </c>
      <c r="D53" s="126"/>
      <c r="E53" s="117" t="s">
        <v>58</v>
      </c>
      <c r="F53" s="126"/>
      <c r="G53" s="163"/>
      <c r="H53" s="127"/>
    </row>
    <row r="54" spans="1:8" x14ac:dyDescent="0.3">
      <c r="A54" s="93">
        <v>37</v>
      </c>
      <c r="B54" s="125" t="s">
        <v>59</v>
      </c>
      <c r="C54" s="117" t="s">
        <v>56</v>
      </c>
      <c r="D54" s="126"/>
      <c r="E54" s="117" t="s">
        <v>58</v>
      </c>
      <c r="F54" s="126"/>
      <c r="G54" s="163"/>
      <c r="H54" s="127"/>
    </row>
    <row r="55" spans="1:8" x14ac:dyDescent="0.3">
      <c r="A55" s="93">
        <v>38</v>
      </c>
      <c r="B55" s="125" t="s">
        <v>59</v>
      </c>
      <c r="C55" s="117" t="s">
        <v>56</v>
      </c>
      <c r="D55" s="126"/>
      <c r="E55" s="117" t="s">
        <v>58</v>
      </c>
      <c r="F55" s="126"/>
      <c r="G55" s="163"/>
      <c r="H55" s="127"/>
    </row>
    <row r="56" spans="1:8" x14ac:dyDescent="0.3">
      <c r="A56" s="93">
        <v>39</v>
      </c>
      <c r="B56" s="125" t="s">
        <v>59</v>
      </c>
      <c r="C56" s="117" t="s">
        <v>56</v>
      </c>
      <c r="D56" s="126"/>
      <c r="E56" s="117" t="s">
        <v>58</v>
      </c>
      <c r="F56" s="126"/>
      <c r="G56" s="163"/>
      <c r="H56" s="127"/>
    </row>
    <row r="57" spans="1:8" x14ac:dyDescent="0.3">
      <c r="A57" s="93">
        <v>40</v>
      </c>
      <c r="B57" s="125" t="s">
        <v>59</v>
      </c>
      <c r="C57" s="117" t="s">
        <v>56</v>
      </c>
      <c r="D57" s="126"/>
      <c r="E57" s="117" t="s">
        <v>58</v>
      </c>
      <c r="F57" s="126"/>
      <c r="G57" s="163"/>
      <c r="H57" s="127"/>
    </row>
    <row r="58" spans="1:8" x14ac:dyDescent="0.3">
      <c r="A58" s="93">
        <v>41</v>
      </c>
      <c r="B58" s="125" t="s">
        <v>59</v>
      </c>
      <c r="C58" s="117" t="s">
        <v>56</v>
      </c>
      <c r="D58" s="126"/>
      <c r="E58" s="117" t="s">
        <v>58</v>
      </c>
      <c r="F58" s="126"/>
      <c r="G58" s="163"/>
      <c r="H58" s="127"/>
    </row>
    <row r="59" spans="1:8" x14ac:dyDescent="0.3">
      <c r="A59" s="93">
        <v>42</v>
      </c>
      <c r="B59" s="125" t="s">
        <v>59</v>
      </c>
      <c r="C59" s="117" t="s">
        <v>56</v>
      </c>
      <c r="D59" s="126"/>
      <c r="E59" s="117" t="s">
        <v>58</v>
      </c>
      <c r="F59" s="126"/>
      <c r="G59" s="163"/>
      <c r="H59" s="127"/>
    </row>
    <row r="60" spans="1:8" x14ac:dyDescent="0.3">
      <c r="A60" s="93">
        <v>43</v>
      </c>
      <c r="B60" s="125" t="s">
        <v>59</v>
      </c>
      <c r="C60" s="117" t="s">
        <v>56</v>
      </c>
      <c r="D60" s="126"/>
      <c r="E60" s="117" t="s">
        <v>58</v>
      </c>
      <c r="F60" s="126"/>
      <c r="G60" s="163"/>
      <c r="H60" s="127"/>
    </row>
    <row r="61" spans="1:8" x14ac:dyDescent="0.3">
      <c r="A61" s="93">
        <v>44</v>
      </c>
      <c r="B61" s="125" t="s">
        <v>59</v>
      </c>
      <c r="C61" s="117" t="s">
        <v>56</v>
      </c>
      <c r="D61" s="126"/>
      <c r="E61" s="117" t="s">
        <v>58</v>
      </c>
      <c r="F61" s="126"/>
      <c r="G61" s="163"/>
      <c r="H61" s="127"/>
    </row>
    <row r="62" spans="1:8" x14ac:dyDescent="0.3">
      <c r="A62" s="93">
        <v>45</v>
      </c>
      <c r="B62" s="125" t="s">
        <v>59</v>
      </c>
      <c r="C62" s="117" t="s">
        <v>56</v>
      </c>
      <c r="D62" s="126"/>
      <c r="E62" s="117" t="s">
        <v>58</v>
      </c>
      <c r="F62" s="126"/>
      <c r="G62" s="163"/>
      <c r="H62" s="127"/>
    </row>
    <row r="63" spans="1:8" x14ac:dyDescent="0.3">
      <c r="A63" s="93">
        <v>46</v>
      </c>
      <c r="B63" s="125" t="s">
        <v>59</v>
      </c>
      <c r="C63" s="117" t="s">
        <v>56</v>
      </c>
      <c r="D63" s="126"/>
      <c r="E63" s="117" t="s">
        <v>58</v>
      </c>
      <c r="F63" s="126"/>
      <c r="G63" s="163"/>
      <c r="H63" s="127"/>
    </row>
    <row r="64" spans="1:8" x14ac:dyDescent="0.3">
      <c r="A64" s="93">
        <v>47</v>
      </c>
      <c r="B64" s="125" t="s">
        <v>59</v>
      </c>
      <c r="C64" s="117" t="s">
        <v>56</v>
      </c>
      <c r="D64" s="126"/>
      <c r="E64" s="117" t="s">
        <v>58</v>
      </c>
      <c r="F64" s="126"/>
      <c r="G64" s="163"/>
      <c r="H64" s="127"/>
    </row>
    <row r="65" spans="1:8" x14ac:dyDescent="0.3">
      <c r="A65" s="93">
        <v>48</v>
      </c>
      <c r="B65" s="125" t="s">
        <v>59</v>
      </c>
      <c r="C65" s="117" t="s">
        <v>56</v>
      </c>
      <c r="D65" s="126"/>
      <c r="E65" s="117" t="s">
        <v>58</v>
      </c>
      <c r="F65" s="126"/>
      <c r="G65" s="163"/>
      <c r="H65" s="127"/>
    </row>
    <row r="66" spans="1:8" x14ac:dyDescent="0.3">
      <c r="A66" s="93">
        <v>49</v>
      </c>
      <c r="B66" s="125" t="s">
        <v>59</v>
      </c>
      <c r="C66" s="117" t="s">
        <v>56</v>
      </c>
      <c r="D66" s="126"/>
      <c r="E66" s="117" t="s">
        <v>58</v>
      </c>
      <c r="F66" s="126"/>
      <c r="G66" s="163"/>
      <c r="H66" s="127"/>
    </row>
    <row r="67" spans="1:8" x14ac:dyDescent="0.3">
      <c r="A67" s="93">
        <v>50</v>
      </c>
      <c r="B67" s="125" t="s">
        <v>59</v>
      </c>
      <c r="C67" s="117" t="s">
        <v>56</v>
      </c>
      <c r="D67" s="126"/>
      <c r="E67" s="117" t="s">
        <v>58</v>
      </c>
      <c r="F67" s="126"/>
      <c r="G67" s="163"/>
      <c r="H67" s="127"/>
    </row>
    <row r="68" spans="1:8" x14ac:dyDescent="0.3">
      <c r="A68" s="93">
        <v>51</v>
      </c>
      <c r="B68" s="125" t="s">
        <v>59</v>
      </c>
      <c r="C68" s="117" t="s">
        <v>56</v>
      </c>
      <c r="D68" s="126"/>
      <c r="E68" s="117" t="s">
        <v>58</v>
      </c>
      <c r="F68" s="126"/>
      <c r="G68" s="163"/>
      <c r="H68" s="127"/>
    </row>
    <row r="69" spans="1:8" x14ac:dyDescent="0.3">
      <c r="A69" s="93">
        <v>52</v>
      </c>
      <c r="B69" s="125" t="s">
        <v>59</v>
      </c>
      <c r="C69" s="117" t="s">
        <v>56</v>
      </c>
      <c r="D69" s="126"/>
      <c r="E69" s="117" t="s">
        <v>58</v>
      </c>
      <c r="F69" s="126"/>
      <c r="G69" s="163"/>
      <c r="H69" s="127"/>
    </row>
    <row r="70" spans="1:8" x14ac:dyDescent="0.3">
      <c r="A70" s="93">
        <v>53</v>
      </c>
      <c r="B70" s="125" t="s">
        <v>59</v>
      </c>
      <c r="C70" s="117" t="s">
        <v>56</v>
      </c>
      <c r="D70" s="126"/>
      <c r="E70" s="117" t="s">
        <v>58</v>
      </c>
      <c r="F70" s="126"/>
      <c r="G70" s="163"/>
      <c r="H70" s="127"/>
    </row>
    <row r="71" spans="1:8" x14ac:dyDescent="0.3">
      <c r="A71" s="93">
        <v>54</v>
      </c>
      <c r="B71" s="125" t="s">
        <v>59</v>
      </c>
      <c r="C71" s="117" t="s">
        <v>56</v>
      </c>
      <c r="D71" s="126"/>
      <c r="E71" s="117" t="s">
        <v>58</v>
      </c>
      <c r="F71" s="126"/>
      <c r="G71" s="163"/>
      <c r="H71" s="127"/>
    </row>
    <row r="72" spans="1:8" x14ac:dyDescent="0.3">
      <c r="A72" s="93">
        <v>55</v>
      </c>
      <c r="B72" s="125" t="s">
        <v>59</v>
      </c>
      <c r="C72" s="117" t="s">
        <v>56</v>
      </c>
      <c r="D72" s="126"/>
      <c r="E72" s="117" t="s">
        <v>58</v>
      </c>
      <c r="F72" s="126"/>
      <c r="G72" s="163"/>
      <c r="H72" s="127"/>
    </row>
    <row r="73" spans="1:8" x14ac:dyDescent="0.3">
      <c r="A73" s="93">
        <v>56</v>
      </c>
      <c r="B73" s="125" t="s">
        <v>59</v>
      </c>
      <c r="C73" s="117" t="s">
        <v>56</v>
      </c>
      <c r="D73" s="126"/>
      <c r="E73" s="117" t="s">
        <v>58</v>
      </c>
      <c r="F73" s="126"/>
      <c r="G73" s="163"/>
      <c r="H73" s="127"/>
    </row>
    <row r="74" spans="1:8" x14ac:dyDescent="0.3">
      <c r="A74" s="93">
        <v>57</v>
      </c>
      <c r="B74" s="125" t="s">
        <v>59</v>
      </c>
      <c r="C74" s="117" t="s">
        <v>56</v>
      </c>
      <c r="D74" s="126"/>
      <c r="E74" s="117" t="s">
        <v>58</v>
      </c>
      <c r="F74" s="126"/>
      <c r="G74" s="163"/>
      <c r="H74" s="127"/>
    </row>
    <row r="75" spans="1:8" x14ac:dyDescent="0.3">
      <c r="A75" s="93">
        <v>58</v>
      </c>
      <c r="B75" s="125" t="s">
        <v>59</v>
      </c>
      <c r="C75" s="117" t="s">
        <v>56</v>
      </c>
      <c r="D75" s="126"/>
      <c r="E75" s="117" t="s">
        <v>58</v>
      </c>
      <c r="F75" s="126"/>
      <c r="G75" s="163"/>
      <c r="H75" s="127"/>
    </row>
    <row r="76" spans="1:8" x14ac:dyDescent="0.3">
      <c r="A76" s="93">
        <v>59</v>
      </c>
      <c r="B76" s="125" t="s">
        <v>59</v>
      </c>
      <c r="C76" s="117" t="s">
        <v>56</v>
      </c>
      <c r="D76" s="126"/>
      <c r="E76" s="117" t="s">
        <v>58</v>
      </c>
      <c r="F76" s="126"/>
      <c r="G76" s="163"/>
      <c r="H76" s="127"/>
    </row>
    <row r="77" spans="1:8" x14ac:dyDescent="0.3">
      <c r="A77" s="93">
        <v>60</v>
      </c>
      <c r="B77" s="125" t="s">
        <v>59</v>
      </c>
      <c r="C77" s="117" t="s">
        <v>56</v>
      </c>
      <c r="D77" s="126"/>
      <c r="E77" s="117" t="s">
        <v>58</v>
      </c>
      <c r="F77" s="126"/>
      <c r="G77" s="163"/>
      <c r="H77" s="127"/>
    </row>
    <row r="78" spans="1:8" x14ac:dyDescent="0.3">
      <c r="A78" s="93">
        <v>61</v>
      </c>
      <c r="B78" s="125" t="s">
        <v>59</v>
      </c>
      <c r="C78" s="117" t="s">
        <v>56</v>
      </c>
      <c r="D78" s="126"/>
      <c r="E78" s="117" t="s">
        <v>58</v>
      </c>
      <c r="F78" s="126"/>
      <c r="G78" s="163"/>
      <c r="H78" s="127"/>
    </row>
    <row r="79" spans="1:8" x14ac:dyDescent="0.3">
      <c r="A79" s="93">
        <v>62</v>
      </c>
      <c r="B79" s="125" t="s">
        <v>59</v>
      </c>
      <c r="C79" s="117" t="s">
        <v>56</v>
      </c>
      <c r="D79" s="126"/>
      <c r="E79" s="117" t="s">
        <v>58</v>
      </c>
      <c r="F79" s="126"/>
      <c r="G79" s="163"/>
      <c r="H79" s="127"/>
    </row>
    <row r="80" spans="1:8" x14ac:dyDescent="0.3">
      <c r="A80" s="93">
        <v>63</v>
      </c>
      <c r="B80" s="125" t="s">
        <v>59</v>
      </c>
      <c r="C80" s="117" t="s">
        <v>56</v>
      </c>
      <c r="D80" s="126"/>
      <c r="E80" s="117" t="s">
        <v>58</v>
      </c>
      <c r="F80" s="126"/>
      <c r="G80" s="163"/>
      <c r="H80" s="127"/>
    </row>
    <row r="81" spans="1:8" x14ac:dyDescent="0.3">
      <c r="A81" s="93">
        <v>64</v>
      </c>
      <c r="B81" s="125" t="s">
        <v>59</v>
      </c>
      <c r="C81" s="117" t="s">
        <v>56</v>
      </c>
      <c r="D81" s="126"/>
      <c r="E81" s="117" t="s">
        <v>58</v>
      </c>
      <c r="F81" s="126"/>
      <c r="G81" s="163"/>
      <c r="H81" s="127"/>
    </row>
    <row r="82" spans="1:8" x14ac:dyDescent="0.3">
      <c r="A82" s="93">
        <v>65</v>
      </c>
      <c r="B82" s="125" t="s">
        <v>59</v>
      </c>
      <c r="C82" s="117" t="s">
        <v>56</v>
      </c>
      <c r="D82" s="126"/>
      <c r="E82" s="117" t="s">
        <v>58</v>
      </c>
      <c r="F82" s="126"/>
      <c r="G82" s="163"/>
      <c r="H82" s="127"/>
    </row>
    <row r="83" spans="1:8" x14ac:dyDescent="0.3">
      <c r="A83" s="93">
        <v>66</v>
      </c>
      <c r="B83" s="125" t="s">
        <v>59</v>
      </c>
      <c r="C83" s="117" t="s">
        <v>56</v>
      </c>
      <c r="D83" s="126"/>
      <c r="E83" s="117" t="s">
        <v>58</v>
      </c>
      <c r="F83" s="126"/>
      <c r="G83" s="163"/>
      <c r="H83" s="127"/>
    </row>
    <row r="84" spans="1:8" x14ac:dyDescent="0.3">
      <c r="A84" s="93">
        <v>67</v>
      </c>
      <c r="B84" s="125" t="s">
        <v>59</v>
      </c>
      <c r="C84" s="117" t="s">
        <v>56</v>
      </c>
      <c r="D84" s="126"/>
      <c r="E84" s="117" t="s">
        <v>58</v>
      </c>
      <c r="F84" s="126"/>
      <c r="G84" s="163"/>
      <c r="H84" s="127"/>
    </row>
    <row r="85" spans="1:8" x14ac:dyDescent="0.3">
      <c r="A85" s="93">
        <v>68</v>
      </c>
      <c r="B85" s="125" t="s">
        <v>59</v>
      </c>
      <c r="C85" s="117" t="s">
        <v>56</v>
      </c>
      <c r="D85" s="126"/>
      <c r="E85" s="117" t="s">
        <v>58</v>
      </c>
      <c r="F85" s="126"/>
      <c r="G85" s="163"/>
      <c r="H85" s="127"/>
    </row>
    <row r="86" spans="1:8" x14ac:dyDescent="0.3">
      <c r="A86" s="93">
        <v>69</v>
      </c>
      <c r="B86" s="125" t="s">
        <v>59</v>
      </c>
      <c r="C86" s="117" t="s">
        <v>56</v>
      </c>
      <c r="D86" s="126"/>
      <c r="E86" s="117" t="s">
        <v>58</v>
      </c>
      <c r="F86" s="126"/>
      <c r="G86" s="163"/>
      <c r="H86" s="127"/>
    </row>
    <row r="87" spans="1:8" x14ac:dyDescent="0.3">
      <c r="A87" s="93">
        <v>70</v>
      </c>
      <c r="B87" s="125" t="s">
        <v>59</v>
      </c>
      <c r="C87" s="117" t="s">
        <v>56</v>
      </c>
      <c r="D87" s="126"/>
      <c r="E87" s="117" t="s">
        <v>58</v>
      </c>
      <c r="F87" s="126"/>
      <c r="G87" s="163"/>
      <c r="H87" s="127"/>
    </row>
    <row r="88" spans="1:8" x14ac:dyDescent="0.3">
      <c r="A88" s="93">
        <v>71</v>
      </c>
      <c r="B88" s="125" t="s">
        <v>59</v>
      </c>
      <c r="C88" s="117" t="s">
        <v>56</v>
      </c>
      <c r="D88" s="126"/>
      <c r="E88" s="117" t="s">
        <v>58</v>
      </c>
      <c r="F88" s="126"/>
      <c r="G88" s="163"/>
      <c r="H88" s="127"/>
    </row>
    <row r="89" spans="1:8" x14ac:dyDescent="0.3">
      <c r="A89" s="93">
        <v>72</v>
      </c>
      <c r="B89" s="125" t="s">
        <v>59</v>
      </c>
      <c r="C89" s="117" t="s">
        <v>56</v>
      </c>
      <c r="D89" s="126"/>
      <c r="E89" s="117" t="s">
        <v>58</v>
      </c>
      <c r="F89" s="126"/>
      <c r="G89" s="163"/>
      <c r="H89" s="127"/>
    </row>
    <row r="90" spans="1:8" x14ac:dyDescent="0.3">
      <c r="A90" s="93">
        <v>73</v>
      </c>
      <c r="B90" s="125" t="s">
        <v>59</v>
      </c>
      <c r="C90" s="117" t="s">
        <v>56</v>
      </c>
      <c r="D90" s="126"/>
      <c r="E90" s="117" t="s">
        <v>58</v>
      </c>
      <c r="F90" s="126"/>
      <c r="G90" s="163"/>
      <c r="H90" s="127"/>
    </row>
    <row r="91" spans="1:8" x14ac:dyDescent="0.3">
      <c r="A91" s="93">
        <v>74</v>
      </c>
      <c r="B91" s="125" t="s">
        <v>59</v>
      </c>
      <c r="C91" s="117" t="s">
        <v>56</v>
      </c>
      <c r="D91" s="126"/>
      <c r="E91" s="117" t="s">
        <v>58</v>
      </c>
      <c r="F91" s="126"/>
      <c r="G91" s="163"/>
      <c r="H91" s="127"/>
    </row>
    <row r="92" spans="1:8" x14ac:dyDescent="0.3">
      <c r="A92" s="93">
        <v>75</v>
      </c>
      <c r="B92" s="125" t="s">
        <v>59</v>
      </c>
      <c r="C92" s="117" t="s">
        <v>56</v>
      </c>
      <c r="D92" s="126"/>
      <c r="E92" s="117" t="s">
        <v>58</v>
      </c>
      <c r="F92" s="126"/>
      <c r="G92" s="163"/>
      <c r="H92" s="127"/>
    </row>
    <row r="93" spans="1:8" x14ac:dyDescent="0.3">
      <c r="A93" s="93">
        <v>76</v>
      </c>
      <c r="B93" s="125" t="s">
        <v>59</v>
      </c>
      <c r="C93" s="117" t="s">
        <v>56</v>
      </c>
      <c r="D93" s="126"/>
      <c r="E93" s="117" t="s">
        <v>58</v>
      </c>
      <c r="F93" s="126"/>
      <c r="G93" s="163"/>
      <c r="H93" s="127"/>
    </row>
    <row r="94" spans="1:8" x14ac:dyDescent="0.3">
      <c r="A94" s="93">
        <v>77</v>
      </c>
      <c r="B94" s="125" t="s">
        <v>59</v>
      </c>
      <c r="C94" s="117" t="s">
        <v>56</v>
      </c>
      <c r="D94" s="126"/>
      <c r="E94" s="117" t="s">
        <v>58</v>
      </c>
      <c r="F94" s="126"/>
      <c r="G94" s="163"/>
      <c r="H94" s="127"/>
    </row>
    <row r="95" spans="1:8" x14ac:dyDescent="0.3">
      <c r="A95" s="93">
        <v>78</v>
      </c>
      <c r="B95" s="125" t="s">
        <v>59</v>
      </c>
      <c r="C95" s="117" t="s">
        <v>56</v>
      </c>
      <c r="D95" s="126"/>
      <c r="E95" s="117" t="s">
        <v>58</v>
      </c>
      <c r="F95" s="126"/>
      <c r="G95" s="163"/>
      <c r="H95" s="127"/>
    </row>
    <row r="96" spans="1:8" x14ac:dyDescent="0.3">
      <c r="A96" s="93">
        <v>79</v>
      </c>
      <c r="B96" s="125" t="s">
        <v>59</v>
      </c>
      <c r="C96" s="117" t="s">
        <v>56</v>
      </c>
      <c r="D96" s="126"/>
      <c r="E96" s="117" t="s">
        <v>58</v>
      </c>
      <c r="F96" s="126"/>
      <c r="G96" s="163"/>
      <c r="H96" s="127"/>
    </row>
    <row r="97" spans="1:8" x14ac:dyDescent="0.3">
      <c r="A97" s="93">
        <v>80</v>
      </c>
      <c r="B97" s="125" t="s">
        <v>59</v>
      </c>
      <c r="C97" s="117" t="s">
        <v>56</v>
      </c>
      <c r="D97" s="126"/>
      <c r="E97" s="117" t="s">
        <v>58</v>
      </c>
      <c r="F97" s="126"/>
      <c r="G97" s="163"/>
      <c r="H97" s="127"/>
    </row>
    <row r="98" spans="1:8" x14ac:dyDescent="0.3">
      <c r="A98" s="93">
        <v>81</v>
      </c>
      <c r="B98" s="125" t="s">
        <v>59</v>
      </c>
      <c r="C98" s="117" t="s">
        <v>56</v>
      </c>
      <c r="D98" s="126"/>
      <c r="E98" s="117" t="s">
        <v>58</v>
      </c>
      <c r="F98" s="126"/>
      <c r="G98" s="163"/>
      <c r="H98" s="127"/>
    </row>
    <row r="99" spans="1:8" x14ac:dyDescent="0.3">
      <c r="A99" s="93">
        <v>82</v>
      </c>
      <c r="B99" s="125" t="s">
        <v>59</v>
      </c>
      <c r="C99" s="117" t="s">
        <v>56</v>
      </c>
      <c r="D99" s="126"/>
      <c r="E99" s="117" t="s">
        <v>58</v>
      </c>
      <c r="F99" s="126"/>
      <c r="G99" s="163"/>
      <c r="H99" s="127"/>
    </row>
    <row r="100" spans="1:8" x14ac:dyDescent="0.3">
      <c r="A100" s="93">
        <v>83</v>
      </c>
      <c r="B100" s="125" t="s">
        <v>59</v>
      </c>
      <c r="C100" s="117" t="s">
        <v>56</v>
      </c>
      <c r="D100" s="126"/>
      <c r="E100" s="117" t="s">
        <v>58</v>
      </c>
      <c r="F100" s="126"/>
      <c r="G100" s="163"/>
      <c r="H100" s="127"/>
    </row>
    <row r="101" spans="1:8" x14ac:dyDescent="0.3">
      <c r="A101" s="93">
        <v>84</v>
      </c>
      <c r="B101" s="125" t="s">
        <v>59</v>
      </c>
      <c r="C101" s="117" t="s">
        <v>56</v>
      </c>
      <c r="D101" s="126"/>
      <c r="E101" s="117" t="s">
        <v>58</v>
      </c>
      <c r="F101" s="126"/>
      <c r="G101" s="163"/>
      <c r="H101" s="127"/>
    </row>
    <row r="102" spans="1:8" x14ac:dyDescent="0.3">
      <c r="A102" s="93">
        <v>85</v>
      </c>
      <c r="B102" s="125" t="s">
        <v>59</v>
      </c>
      <c r="C102" s="117" t="s">
        <v>56</v>
      </c>
      <c r="D102" s="126"/>
      <c r="E102" s="117" t="s">
        <v>58</v>
      </c>
      <c r="F102" s="126"/>
      <c r="G102" s="163"/>
      <c r="H102" s="127"/>
    </row>
    <row r="103" spans="1:8" x14ac:dyDescent="0.3">
      <c r="A103" s="93">
        <v>86</v>
      </c>
      <c r="B103" s="125" t="s">
        <v>59</v>
      </c>
      <c r="C103" s="117" t="s">
        <v>56</v>
      </c>
      <c r="D103" s="126"/>
      <c r="E103" s="117" t="s">
        <v>58</v>
      </c>
      <c r="F103" s="126"/>
      <c r="G103" s="163"/>
      <c r="H103" s="127"/>
    </row>
    <row r="104" spans="1:8" x14ac:dyDescent="0.3">
      <c r="A104" s="93">
        <v>87</v>
      </c>
      <c r="B104" s="125" t="s">
        <v>59</v>
      </c>
      <c r="C104" s="117" t="s">
        <v>56</v>
      </c>
      <c r="D104" s="126"/>
      <c r="E104" s="117" t="s">
        <v>58</v>
      </c>
      <c r="F104" s="126"/>
      <c r="G104" s="163"/>
      <c r="H104" s="127"/>
    </row>
    <row r="105" spans="1:8" x14ac:dyDescent="0.3">
      <c r="A105" s="93">
        <v>88</v>
      </c>
      <c r="B105" s="125" t="s">
        <v>59</v>
      </c>
      <c r="C105" s="117" t="s">
        <v>56</v>
      </c>
      <c r="D105" s="126"/>
      <c r="E105" s="117" t="s">
        <v>58</v>
      </c>
      <c r="F105" s="126"/>
      <c r="G105" s="163"/>
      <c r="H105" s="127"/>
    </row>
    <row r="106" spans="1:8" x14ac:dyDescent="0.3">
      <c r="A106" s="93">
        <v>89</v>
      </c>
      <c r="B106" s="125" t="s">
        <v>59</v>
      </c>
      <c r="C106" s="117" t="s">
        <v>56</v>
      </c>
      <c r="D106" s="126"/>
      <c r="E106" s="117" t="s">
        <v>58</v>
      </c>
      <c r="F106" s="126"/>
      <c r="G106" s="163"/>
      <c r="H106" s="127"/>
    </row>
    <row r="107" spans="1:8" x14ac:dyDescent="0.3">
      <c r="A107" s="93">
        <v>90</v>
      </c>
      <c r="B107" s="125" t="s">
        <v>59</v>
      </c>
      <c r="C107" s="117" t="s">
        <v>56</v>
      </c>
      <c r="D107" s="126"/>
      <c r="E107" s="117" t="s">
        <v>58</v>
      </c>
      <c r="F107" s="126"/>
      <c r="G107" s="163"/>
      <c r="H107" s="127"/>
    </row>
    <row r="108" spans="1:8" x14ac:dyDescent="0.3">
      <c r="A108" s="93">
        <v>91</v>
      </c>
      <c r="B108" s="125" t="s">
        <v>59</v>
      </c>
      <c r="C108" s="117" t="s">
        <v>56</v>
      </c>
      <c r="D108" s="126"/>
      <c r="E108" s="117" t="s">
        <v>58</v>
      </c>
      <c r="F108" s="126"/>
      <c r="G108" s="163"/>
      <c r="H108" s="127"/>
    </row>
    <row r="109" spans="1:8" x14ac:dyDescent="0.3">
      <c r="A109" s="93">
        <v>92</v>
      </c>
      <c r="B109" s="125" t="s">
        <v>59</v>
      </c>
      <c r="C109" s="117" t="s">
        <v>56</v>
      </c>
      <c r="D109" s="126"/>
      <c r="E109" s="117" t="s">
        <v>58</v>
      </c>
      <c r="F109" s="126"/>
      <c r="G109" s="163"/>
      <c r="H109" s="127"/>
    </row>
    <row r="110" spans="1:8" x14ac:dyDescent="0.3">
      <c r="A110" s="93">
        <v>93</v>
      </c>
      <c r="B110" s="125" t="s">
        <v>59</v>
      </c>
      <c r="C110" s="117" t="s">
        <v>56</v>
      </c>
      <c r="D110" s="126"/>
      <c r="E110" s="117" t="s">
        <v>58</v>
      </c>
      <c r="F110" s="126"/>
      <c r="G110" s="163"/>
      <c r="H110" s="127"/>
    </row>
    <row r="111" spans="1:8" x14ac:dyDescent="0.3">
      <c r="A111" s="93">
        <v>94</v>
      </c>
      <c r="B111" s="125" t="s">
        <v>59</v>
      </c>
      <c r="C111" s="117" t="s">
        <v>56</v>
      </c>
      <c r="D111" s="126"/>
      <c r="E111" s="117" t="s">
        <v>58</v>
      </c>
      <c r="F111" s="126"/>
      <c r="G111" s="163"/>
      <c r="H111" s="127"/>
    </row>
    <row r="112" spans="1:8" x14ac:dyDescent="0.3">
      <c r="A112" s="93">
        <v>95</v>
      </c>
      <c r="B112" s="125" t="s">
        <v>59</v>
      </c>
      <c r="C112" s="117" t="s">
        <v>56</v>
      </c>
      <c r="D112" s="126"/>
      <c r="E112" s="117" t="s">
        <v>58</v>
      </c>
      <c r="F112" s="126"/>
      <c r="G112" s="163"/>
      <c r="H112" s="127"/>
    </row>
    <row r="113" spans="1:8" x14ac:dyDescent="0.3">
      <c r="A113" s="93">
        <v>96</v>
      </c>
      <c r="B113" s="125" t="s">
        <v>59</v>
      </c>
      <c r="C113" s="117" t="s">
        <v>56</v>
      </c>
      <c r="D113" s="126"/>
      <c r="E113" s="117" t="s">
        <v>58</v>
      </c>
      <c r="F113" s="126"/>
      <c r="G113" s="163"/>
      <c r="H113" s="127"/>
    </row>
    <row r="114" spans="1:8" x14ac:dyDescent="0.3">
      <c r="A114" s="93">
        <v>97</v>
      </c>
      <c r="B114" s="125" t="s">
        <v>59</v>
      </c>
      <c r="C114" s="117" t="s">
        <v>56</v>
      </c>
      <c r="D114" s="126"/>
      <c r="E114" s="117" t="s">
        <v>58</v>
      </c>
      <c r="F114" s="126"/>
      <c r="G114" s="163"/>
      <c r="H114" s="127"/>
    </row>
    <row r="115" spans="1:8" x14ac:dyDescent="0.3">
      <c r="A115" s="93">
        <v>98</v>
      </c>
      <c r="B115" s="125" t="s">
        <v>59</v>
      </c>
      <c r="C115" s="117" t="s">
        <v>56</v>
      </c>
      <c r="D115" s="126"/>
      <c r="E115" s="117" t="s">
        <v>58</v>
      </c>
      <c r="F115" s="126"/>
      <c r="G115" s="163"/>
      <c r="H115" s="127"/>
    </row>
    <row r="116" spans="1:8" x14ac:dyDescent="0.3">
      <c r="A116" s="93">
        <v>99</v>
      </c>
      <c r="B116" s="125" t="s">
        <v>59</v>
      </c>
      <c r="C116" s="117" t="s">
        <v>56</v>
      </c>
      <c r="D116" s="126"/>
      <c r="E116" s="117" t="s">
        <v>58</v>
      </c>
      <c r="F116" s="126"/>
      <c r="G116" s="163"/>
      <c r="H116" s="127"/>
    </row>
    <row r="117" spans="1:8" x14ac:dyDescent="0.3">
      <c r="A117" s="93">
        <v>100</v>
      </c>
      <c r="B117" s="125" t="s">
        <v>59</v>
      </c>
      <c r="C117" s="117" t="s">
        <v>56</v>
      </c>
      <c r="D117" s="126"/>
      <c r="E117" s="117" t="s">
        <v>58</v>
      </c>
      <c r="F117" s="126"/>
      <c r="G117" s="163"/>
      <c r="H117" s="127"/>
    </row>
    <row r="118" spans="1:8" x14ac:dyDescent="0.3">
      <c r="A118" s="93">
        <v>101</v>
      </c>
      <c r="B118" s="125" t="s">
        <v>59</v>
      </c>
      <c r="C118" s="117" t="s">
        <v>56</v>
      </c>
      <c r="D118" s="126"/>
      <c r="E118" s="117" t="s">
        <v>58</v>
      </c>
      <c r="F118" s="126"/>
      <c r="G118" s="163"/>
      <c r="H118" s="127"/>
    </row>
    <row r="119" spans="1:8" x14ac:dyDescent="0.3">
      <c r="A119" s="93">
        <v>102</v>
      </c>
      <c r="B119" s="125" t="s">
        <v>59</v>
      </c>
      <c r="C119" s="117" t="s">
        <v>56</v>
      </c>
      <c r="D119" s="126"/>
      <c r="E119" s="117" t="s">
        <v>58</v>
      </c>
      <c r="F119" s="126"/>
      <c r="G119" s="163"/>
      <c r="H119" s="127"/>
    </row>
    <row r="120" spans="1:8" x14ac:dyDescent="0.3">
      <c r="A120" s="93">
        <v>103</v>
      </c>
      <c r="B120" s="125" t="s">
        <v>59</v>
      </c>
      <c r="C120" s="117" t="s">
        <v>56</v>
      </c>
      <c r="D120" s="126"/>
      <c r="E120" s="117" t="s">
        <v>58</v>
      </c>
      <c r="F120" s="126"/>
      <c r="G120" s="163"/>
      <c r="H120" s="127"/>
    </row>
    <row r="121" spans="1:8" x14ac:dyDescent="0.3">
      <c r="A121" s="93">
        <v>104</v>
      </c>
      <c r="B121" s="125" t="s">
        <v>59</v>
      </c>
      <c r="C121" s="117" t="s">
        <v>56</v>
      </c>
      <c r="D121" s="126"/>
      <c r="E121" s="117" t="s">
        <v>58</v>
      </c>
      <c r="F121" s="126"/>
      <c r="G121" s="163"/>
      <c r="H121" s="127"/>
    </row>
    <row r="122" spans="1:8" x14ac:dyDescent="0.3">
      <c r="A122" s="93">
        <v>105</v>
      </c>
      <c r="B122" s="125" t="s">
        <v>59</v>
      </c>
      <c r="C122" s="117" t="s">
        <v>56</v>
      </c>
      <c r="D122" s="126"/>
      <c r="E122" s="117" t="s">
        <v>58</v>
      </c>
      <c r="F122" s="126"/>
      <c r="G122" s="163"/>
      <c r="H122" s="127"/>
    </row>
    <row r="123" spans="1:8" x14ac:dyDescent="0.3">
      <c r="A123" s="93">
        <v>106</v>
      </c>
      <c r="B123" s="125" t="s">
        <v>59</v>
      </c>
      <c r="C123" s="117" t="s">
        <v>56</v>
      </c>
      <c r="D123" s="126"/>
      <c r="E123" s="117" t="s">
        <v>58</v>
      </c>
      <c r="F123" s="126"/>
      <c r="G123" s="163"/>
      <c r="H123" s="127"/>
    </row>
    <row r="124" spans="1:8" x14ac:dyDescent="0.3">
      <c r="A124" s="93">
        <v>107</v>
      </c>
      <c r="B124" s="125" t="s">
        <v>59</v>
      </c>
      <c r="C124" s="117" t="s">
        <v>56</v>
      </c>
      <c r="D124" s="126"/>
      <c r="E124" s="117" t="s">
        <v>58</v>
      </c>
      <c r="F124" s="126"/>
      <c r="G124" s="163"/>
      <c r="H124" s="127"/>
    </row>
    <row r="125" spans="1:8" x14ac:dyDescent="0.3">
      <c r="A125" s="93">
        <v>108</v>
      </c>
      <c r="B125" s="125" t="s">
        <v>59</v>
      </c>
      <c r="C125" s="117" t="s">
        <v>56</v>
      </c>
      <c r="D125" s="126"/>
      <c r="E125" s="117" t="s">
        <v>58</v>
      </c>
      <c r="F125" s="126"/>
      <c r="G125" s="163"/>
      <c r="H125" s="127"/>
    </row>
    <row r="126" spans="1:8" x14ac:dyDescent="0.3">
      <c r="A126" s="93">
        <v>109</v>
      </c>
      <c r="B126" s="125" t="s">
        <v>59</v>
      </c>
      <c r="C126" s="117" t="s">
        <v>56</v>
      </c>
      <c r="D126" s="126"/>
      <c r="E126" s="117" t="s">
        <v>58</v>
      </c>
      <c r="F126" s="126"/>
      <c r="G126" s="163"/>
      <c r="H126" s="127"/>
    </row>
    <row r="127" spans="1:8" x14ac:dyDescent="0.3">
      <c r="A127" s="93">
        <v>110</v>
      </c>
      <c r="B127" s="125" t="s">
        <v>59</v>
      </c>
      <c r="C127" s="117" t="s">
        <v>56</v>
      </c>
      <c r="D127" s="126"/>
      <c r="E127" s="117" t="s">
        <v>58</v>
      </c>
      <c r="F127" s="126"/>
      <c r="G127" s="163"/>
      <c r="H127" s="127"/>
    </row>
    <row r="128" spans="1:8" x14ac:dyDescent="0.3">
      <c r="A128" s="93">
        <v>111</v>
      </c>
      <c r="B128" s="125" t="s">
        <v>59</v>
      </c>
      <c r="C128" s="117" t="s">
        <v>56</v>
      </c>
      <c r="D128" s="126"/>
      <c r="E128" s="117" t="s">
        <v>58</v>
      </c>
      <c r="F128" s="126"/>
      <c r="G128" s="163"/>
      <c r="H128" s="127"/>
    </row>
    <row r="129" spans="1:8" x14ac:dyDescent="0.3">
      <c r="A129" s="93">
        <v>112</v>
      </c>
      <c r="B129" s="125" t="s">
        <v>59</v>
      </c>
      <c r="C129" s="117" t="s">
        <v>56</v>
      </c>
      <c r="D129" s="126"/>
      <c r="E129" s="117" t="s">
        <v>58</v>
      </c>
      <c r="F129" s="126"/>
      <c r="G129" s="163"/>
      <c r="H129" s="127"/>
    </row>
    <row r="130" spans="1:8" x14ac:dyDescent="0.3">
      <c r="A130" s="93">
        <v>113</v>
      </c>
      <c r="B130" s="125" t="s">
        <v>59</v>
      </c>
      <c r="C130" s="117" t="s">
        <v>56</v>
      </c>
      <c r="D130" s="126"/>
      <c r="E130" s="117" t="s">
        <v>58</v>
      </c>
      <c r="F130" s="126"/>
      <c r="G130" s="163"/>
      <c r="H130" s="127"/>
    </row>
    <row r="131" spans="1:8" x14ac:dyDescent="0.3">
      <c r="A131" s="93">
        <v>114</v>
      </c>
      <c r="B131" s="125" t="s">
        <v>59</v>
      </c>
      <c r="C131" s="117" t="s">
        <v>56</v>
      </c>
      <c r="D131" s="126"/>
      <c r="E131" s="117" t="s">
        <v>58</v>
      </c>
      <c r="F131" s="126"/>
      <c r="G131" s="163"/>
      <c r="H131" s="127"/>
    </row>
    <row r="132" spans="1:8" x14ac:dyDescent="0.3">
      <c r="A132" s="93">
        <v>115</v>
      </c>
      <c r="B132" s="125" t="s">
        <v>59</v>
      </c>
      <c r="C132" s="117" t="s">
        <v>56</v>
      </c>
      <c r="D132" s="126"/>
      <c r="E132" s="117" t="s">
        <v>58</v>
      </c>
      <c r="F132" s="126"/>
      <c r="G132" s="163"/>
      <c r="H132" s="127"/>
    </row>
    <row r="133" spans="1:8" x14ac:dyDescent="0.3">
      <c r="A133" s="93">
        <v>116</v>
      </c>
      <c r="B133" s="125" t="s">
        <v>59</v>
      </c>
      <c r="C133" s="117" t="s">
        <v>56</v>
      </c>
      <c r="D133" s="126"/>
      <c r="E133" s="117" t="s">
        <v>58</v>
      </c>
      <c r="F133" s="126"/>
      <c r="G133" s="163"/>
      <c r="H133" s="127"/>
    </row>
    <row r="134" spans="1:8" x14ac:dyDescent="0.3">
      <c r="A134" s="93">
        <v>117</v>
      </c>
      <c r="B134" s="125" t="s">
        <v>59</v>
      </c>
      <c r="C134" s="117" t="s">
        <v>56</v>
      </c>
      <c r="D134" s="126"/>
      <c r="E134" s="117" t="s">
        <v>58</v>
      </c>
      <c r="F134" s="126"/>
      <c r="G134" s="163"/>
      <c r="H134" s="127"/>
    </row>
    <row r="135" spans="1:8" x14ac:dyDescent="0.3">
      <c r="A135" s="93">
        <v>118</v>
      </c>
      <c r="B135" s="125" t="s">
        <v>59</v>
      </c>
      <c r="C135" s="117" t="s">
        <v>56</v>
      </c>
      <c r="D135" s="126"/>
      <c r="E135" s="117" t="s">
        <v>58</v>
      </c>
      <c r="F135" s="126"/>
      <c r="G135" s="163"/>
      <c r="H135" s="127"/>
    </row>
    <row r="136" spans="1:8" x14ac:dyDescent="0.3">
      <c r="A136" s="93">
        <v>119</v>
      </c>
      <c r="B136" s="125" t="s">
        <v>59</v>
      </c>
      <c r="C136" s="117" t="s">
        <v>56</v>
      </c>
      <c r="D136" s="126"/>
      <c r="E136" s="117" t="s">
        <v>58</v>
      </c>
      <c r="F136" s="126"/>
      <c r="G136" s="163"/>
      <c r="H136" s="127"/>
    </row>
    <row r="137" spans="1:8" x14ac:dyDescent="0.3">
      <c r="A137" s="93">
        <v>120</v>
      </c>
      <c r="B137" s="125" t="s">
        <v>59</v>
      </c>
      <c r="C137" s="117" t="s">
        <v>56</v>
      </c>
      <c r="D137" s="126"/>
      <c r="E137" s="117" t="s">
        <v>58</v>
      </c>
      <c r="F137" s="126"/>
      <c r="G137" s="163"/>
      <c r="H137" s="127"/>
    </row>
    <row r="138" spans="1:8" x14ac:dyDescent="0.3">
      <c r="A138" s="93">
        <v>121</v>
      </c>
      <c r="B138" s="125" t="s">
        <v>59</v>
      </c>
      <c r="C138" s="117" t="s">
        <v>56</v>
      </c>
      <c r="D138" s="126"/>
      <c r="E138" s="117" t="s">
        <v>58</v>
      </c>
      <c r="F138" s="126"/>
      <c r="G138" s="163"/>
      <c r="H138" s="127"/>
    </row>
    <row r="139" spans="1:8" x14ac:dyDescent="0.3">
      <c r="A139" s="93">
        <v>122</v>
      </c>
      <c r="B139" s="125" t="s">
        <v>59</v>
      </c>
      <c r="C139" s="117" t="s">
        <v>56</v>
      </c>
      <c r="D139" s="126"/>
      <c r="E139" s="117" t="s">
        <v>58</v>
      </c>
      <c r="F139" s="126"/>
      <c r="G139" s="163"/>
      <c r="H139" s="127"/>
    </row>
    <row r="140" spans="1:8" x14ac:dyDescent="0.3">
      <c r="A140" s="93">
        <v>123</v>
      </c>
      <c r="B140" s="125" t="s">
        <v>59</v>
      </c>
      <c r="C140" s="117" t="s">
        <v>56</v>
      </c>
      <c r="D140" s="126"/>
      <c r="E140" s="117" t="s">
        <v>58</v>
      </c>
      <c r="F140" s="126"/>
      <c r="G140" s="163"/>
      <c r="H140" s="127"/>
    </row>
    <row r="141" spans="1:8" x14ac:dyDescent="0.3">
      <c r="A141" s="93">
        <v>124</v>
      </c>
      <c r="B141" s="125" t="s">
        <v>59</v>
      </c>
      <c r="C141" s="117" t="s">
        <v>56</v>
      </c>
      <c r="D141" s="126"/>
      <c r="E141" s="117" t="s">
        <v>58</v>
      </c>
      <c r="F141" s="126"/>
      <c r="G141" s="163"/>
      <c r="H141" s="127"/>
    </row>
    <row r="142" spans="1:8" x14ac:dyDescent="0.3">
      <c r="A142" s="93">
        <v>125</v>
      </c>
      <c r="B142" s="125" t="s">
        <v>59</v>
      </c>
      <c r="C142" s="117" t="s">
        <v>56</v>
      </c>
      <c r="D142" s="126"/>
      <c r="E142" s="117" t="s">
        <v>58</v>
      </c>
      <c r="F142" s="126"/>
      <c r="G142" s="163"/>
      <c r="H142" s="127"/>
    </row>
    <row r="143" spans="1:8" x14ac:dyDescent="0.3">
      <c r="A143" s="93">
        <v>126</v>
      </c>
      <c r="B143" s="125" t="s">
        <v>59</v>
      </c>
      <c r="C143" s="117" t="s">
        <v>56</v>
      </c>
      <c r="D143" s="126"/>
      <c r="E143" s="117" t="s">
        <v>58</v>
      </c>
      <c r="F143" s="126"/>
      <c r="G143" s="163"/>
      <c r="H143" s="127"/>
    </row>
    <row r="144" spans="1:8" x14ac:dyDescent="0.3">
      <c r="A144" s="93">
        <v>127</v>
      </c>
      <c r="B144" s="125" t="s">
        <v>59</v>
      </c>
      <c r="C144" s="117" t="s">
        <v>56</v>
      </c>
      <c r="D144" s="126"/>
      <c r="E144" s="117" t="s">
        <v>58</v>
      </c>
      <c r="F144" s="126"/>
      <c r="G144" s="163"/>
      <c r="H144" s="127"/>
    </row>
    <row r="145" spans="1:8" x14ac:dyDescent="0.3">
      <c r="A145" s="93">
        <v>128</v>
      </c>
      <c r="B145" s="125" t="s">
        <v>59</v>
      </c>
      <c r="C145" s="117" t="s">
        <v>56</v>
      </c>
      <c r="D145" s="126"/>
      <c r="E145" s="117" t="s">
        <v>58</v>
      </c>
      <c r="F145" s="126"/>
      <c r="G145" s="163"/>
      <c r="H145" s="127"/>
    </row>
    <row r="146" spans="1:8" x14ac:dyDescent="0.3">
      <c r="A146" s="93">
        <v>129</v>
      </c>
      <c r="B146" s="125" t="s">
        <v>59</v>
      </c>
      <c r="C146" s="117" t="s">
        <v>56</v>
      </c>
      <c r="D146" s="126"/>
      <c r="E146" s="117" t="s">
        <v>58</v>
      </c>
      <c r="F146" s="126"/>
      <c r="G146" s="163"/>
      <c r="H146" s="127"/>
    </row>
    <row r="147" spans="1:8" x14ac:dyDescent="0.3">
      <c r="A147" s="93">
        <v>130</v>
      </c>
      <c r="B147" s="125" t="s">
        <v>59</v>
      </c>
      <c r="C147" s="117" t="s">
        <v>56</v>
      </c>
      <c r="D147" s="126"/>
      <c r="E147" s="117" t="s">
        <v>58</v>
      </c>
      <c r="F147" s="126"/>
      <c r="G147" s="163"/>
      <c r="H147" s="127"/>
    </row>
    <row r="148" spans="1:8" x14ac:dyDescent="0.3">
      <c r="A148" s="93">
        <v>131</v>
      </c>
      <c r="B148" s="125" t="s">
        <v>59</v>
      </c>
      <c r="C148" s="117" t="s">
        <v>56</v>
      </c>
      <c r="D148" s="126"/>
      <c r="E148" s="117" t="s">
        <v>58</v>
      </c>
      <c r="F148" s="126"/>
      <c r="G148" s="163"/>
      <c r="H148" s="127"/>
    </row>
    <row r="149" spans="1:8" x14ac:dyDescent="0.3">
      <c r="A149" s="93">
        <v>132</v>
      </c>
      <c r="B149" s="125" t="s">
        <v>59</v>
      </c>
      <c r="C149" s="117" t="s">
        <v>56</v>
      </c>
      <c r="D149" s="126"/>
      <c r="E149" s="117" t="s">
        <v>58</v>
      </c>
      <c r="F149" s="126"/>
      <c r="G149" s="163"/>
      <c r="H149" s="127"/>
    </row>
    <row r="150" spans="1:8" x14ac:dyDescent="0.3">
      <c r="A150" s="93">
        <v>133</v>
      </c>
      <c r="B150" s="125" t="s">
        <v>59</v>
      </c>
      <c r="C150" s="117" t="s">
        <v>56</v>
      </c>
      <c r="D150" s="126"/>
      <c r="E150" s="117" t="s">
        <v>58</v>
      </c>
      <c r="F150" s="126"/>
      <c r="G150" s="163"/>
      <c r="H150" s="127"/>
    </row>
    <row r="151" spans="1:8" x14ac:dyDescent="0.3">
      <c r="A151" s="93">
        <v>134</v>
      </c>
      <c r="B151" s="125" t="s">
        <v>59</v>
      </c>
      <c r="C151" s="117" t="s">
        <v>56</v>
      </c>
      <c r="D151" s="126"/>
      <c r="E151" s="117" t="s">
        <v>58</v>
      </c>
      <c r="F151" s="126"/>
      <c r="G151" s="163"/>
      <c r="H151" s="127"/>
    </row>
    <row r="152" spans="1:8" x14ac:dyDescent="0.3">
      <c r="A152" s="93">
        <v>135</v>
      </c>
      <c r="B152" s="125" t="s">
        <v>59</v>
      </c>
      <c r="C152" s="117" t="s">
        <v>56</v>
      </c>
      <c r="D152" s="126"/>
      <c r="E152" s="117" t="s">
        <v>58</v>
      </c>
      <c r="F152" s="126"/>
      <c r="G152" s="163"/>
      <c r="H152" s="127"/>
    </row>
    <row r="153" spans="1:8" x14ac:dyDescent="0.3">
      <c r="A153" s="93">
        <v>136</v>
      </c>
      <c r="B153" s="125" t="s">
        <v>59</v>
      </c>
      <c r="C153" s="117" t="s">
        <v>56</v>
      </c>
      <c r="D153" s="126"/>
      <c r="E153" s="117" t="s">
        <v>58</v>
      </c>
      <c r="F153" s="126"/>
      <c r="G153" s="163"/>
      <c r="H153" s="127"/>
    </row>
    <row r="154" spans="1:8" x14ac:dyDescent="0.3">
      <c r="A154" s="93">
        <v>137</v>
      </c>
      <c r="B154" s="125" t="s">
        <v>59</v>
      </c>
      <c r="C154" s="117" t="s">
        <v>56</v>
      </c>
      <c r="D154" s="126"/>
      <c r="E154" s="117" t="s">
        <v>58</v>
      </c>
      <c r="F154" s="126"/>
      <c r="G154" s="163"/>
      <c r="H154" s="127"/>
    </row>
    <row r="155" spans="1:8" x14ac:dyDescent="0.3">
      <c r="A155" s="93">
        <v>138</v>
      </c>
      <c r="B155" s="125" t="s">
        <v>59</v>
      </c>
      <c r="C155" s="117" t="s">
        <v>56</v>
      </c>
      <c r="D155" s="126"/>
      <c r="E155" s="117" t="s">
        <v>58</v>
      </c>
      <c r="F155" s="126"/>
      <c r="G155" s="163"/>
      <c r="H155" s="127"/>
    </row>
    <row r="156" spans="1:8" x14ac:dyDescent="0.3">
      <c r="A156" s="93">
        <v>139</v>
      </c>
      <c r="B156" s="125" t="s">
        <v>59</v>
      </c>
      <c r="C156" s="117" t="s">
        <v>56</v>
      </c>
      <c r="D156" s="126"/>
      <c r="E156" s="117" t="s">
        <v>58</v>
      </c>
      <c r="F156" s="126"/>
      <c r="G156" s="163"/>
      <c r="H156" s="127"/>
    </row>
    <row r="157" spans="1:8" x14ac:dyDescent="0.3">
      <c r="A157" s="93">
        <v>140</v>
      </c>
      <c r="B157" s="125" t="s">
        <v>59</v>
      </c>
      <c r="C157" s="117" t="s">
        <v>56</v>
      </c>
      <c r="D157" s="126"/>
      <c r="E157" s="117" t="s">
        <v>58</v>
      </c>
      <c r="F157" s="126"/>
      <c r="G157" s="163"/>
      <c r="H157" s="127"/>
    </row>
    <row r="158" spans="1:8" x14ac:dyDescent="0.3">
      <c r="A158" s="93">
        <v>141</v>
      </c>
      <c r="B158" s="125" t="s">
        <v>59</v>
      </c>
      <c r="C158" s="117" t="s">
        <v>56</v>
      </c>
      <c r="D158" s="126"/>
      <c r="E158" s="117" t="s">
        <v>58</v>
      </c>
      <c r="F158" s="126"/>
      <c r="G158" s="163"/>
      <c r="H158" s="127"/>
    </row>
    <row r="159" spans="1:8" x14ac:dyDescent="0.3">
      <c r="A159" s="93">
        <v>142</v>
      </c>
      <c r="B159" s="125" t="s">
        <v>59</v>
      </c>
      <c r="C159" s="117" t="s">
        <v>56</v>
      </c>
      <c r="D159" s="126"/>
      <c r="E159" s="117" t="s">
        <v>58</v>
      </c>
      <c r="F159" s="126"/>
      <c r="G159" s="163"/>
      <c r="H159" s="127"/>
    </row>
    <row r="160" spans="1:8" x14ac:dyDescent="0.3">
      <c r="A160" s="93">
        <v>143</v>
      </c>
      <c r="B160" s="125" t="s">
        <v>59</v>
      </c>
      <c r="C160" s="117" t="s">
        <v>56</v>
      </c>
      <c r="D160" s="126"/>
      <c r="E160" s="117" t="s">
        <v>58</v>
      </c>
      <c r="F160" s="126"/>
      <c r="G160" s="163"/>
      <c r="H160" s="127"/>
    </row>
    <row r="161" spans="1:8" x14ac:dyDescent="0.3">
      <c r="A161" s="93">
        <v>144</v>
      </c>
      <c r="B161" s="125" t="s">
        <v>59</v>
      </c>
      <c r="C161" s="117" t="s">
        <v>56</v>
      </c>
      <c r="D161" s="126"/>
      <c r="E161" s="117" t="s">
        <v>58</v>
      </c>
      <c r="F161" s="126"/>
      <c r="G161" s="163"/>
      <c r="H161" s="127"/>
    </row>
    <row r="162" spans="1:8" x14ac:dyDescent="0.3">
      <c r="A162" s="93">
        <v>145</v>
      </c>
      <c r="B162" s="125" t="s">
        <v>59</v>
      </c>
      <c r="C162" s="117" t="s">
        <v>56</v>
      </c>
      <c r="D162" s="126"/>
      <c r="E162" s="117" t="s">
        <v>58</v>
      </c>
      <c r="F162" s="126"/>
      <c r="G162" s="163"/>
      <c r="H162" s="127"/>
    </row>
    <row r="163" spans="1:8" x14ac:dyDescent="0.3">
      <c r="A163" s="93">
        <v>146</v>
      </c>
      <c r="B163" s="125" t="s">
        <v>59</v>
      </c>
      <c r="C163" s="117" t="s">
        <v>56</v>
      </c>
      <c r="D163" s="126"/>
      <c r="E163" s="117" t="s">
        <v>58</v>
      </c>
      <c r="F163" s="126"/>
      <c r="G163" s="163"/>
      <c r="H163" s="127"/>
    </row>
    <row r="164" spans="1:8" x14ac:dyDescent="0.3">
      <c r="A164" s="93">
        <v>147</v>
      </c>
      <c r="B164" s="125" t="s">
        <v>59</v>
      </c>
      <c r="C164" s="117" t="s">
        <v>56</v>
      </c>
      <c r="D164" s="126"/>
      <c r="E164" s="117" t="s">
        <v>58</v>
      </c>
      <c r="F164" s="126"/>
      <c r="G164" s="163"/>
      <c r="H164" s="127"/>
    </row>
    <row r="165" spans="1:8" x14ac:dyDescent="0.3">
      <c r="A165" s="93">
        <v>148</v>
      </c>
      <c r="B165" s="125" t="s">
        <v>59</v>
      </c>
      <c r="C165" s="117" t="s">
        <v>56</v>
      </c>
      <c r="D165" s="126"/>
      <c r="E165" s="117" t="s">
        <v>58</v>
      </c>
      <c r="F165" s="126"/>
      <c r="G165" s="163"/>
      <c r="H165" s="127"/>
    </row>
    <row r="166" spans="1:8" x14ac:dyDescent="0.3">
      <c r="A166" s="93">
        <v>149</v>
      </c>
      <c r="B166" s="125" t="s">
        <v>59</v>
      </c>
      <c r="C166" s="117" t="s">
        <v>56</v>
      </c>
      <c r="D166" s="126"/>
      <c r="E166" s="117" t="s">
        <v>58</v>
      </c>
      <c r="F166" s="126"/>
      <c r="G166" s="163"/>
      <c r="H166" s="127"/>
    </row>
    <row r="167" spans="1:8" ht="15" thickBot="1" x14ac:dyDescent="0.35">
      <c r="A167" s="93">
        <v>150</v>
      </c>
      <c r="B167" s="128" t="s">
        <v>59</v>
      </c>
      <c r="C167" s="129" t="s">
        <v>56</v>
      </c>
      <c r="D167" s="130"/>
      <c r="E167" s="129" t="s">
        <v>58</v>
      </c>
      <c r="F167" s="130"/>
      <c r="G167" s="164"/>
      <c r="H167" s="131"/>
    </row>
  </sheetData>
  <sheetProtection algorithmName="SHA-512" hashValue="WSHX9PhmfiIeZnGsk/CSy5k2Zm/yKlMBZrHmA3CjXs/HJymAJzmdoIMG2K5mbWwCkVewaCkGpTZvhpekS1a/tw==" saltValue="c2A+65iCLmmZkB5KsA81Xw==" spinCount="100000" sheet="1" insertRows="0" insertHyperlinks="0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&amp;L&amp;A&amp;R&amp;P van &amp;N</oddFooter>
  </headerFooter>
  <rowBreaks count="2" manualBreakCount="2">
    <brk id="52" max="7" man="1"/>
    <brk id="111" max="7" man="1"/>
  </rowBreaks>
  <colBreaks count="1" manualBreakCount="1">
    <brk id="5" max="166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Kies kostencategorie" xr:uid="{DC32ADF9-4F22-4575-B9FC-0020E2CEB41F}">
          <x14:formula1>
            <xm:f>Hulptabel!$B$4:$B$9</xm:f>
          </x14:formula1>
          <xm:sqref>C168:C186</xm:sqref>
        </x14:dataValidation>
        <x14:dataValidation type="list" allowBlank="1" showInputMessage="1" showErrorMessage="1" xr:uid="{73E3753C-2238-472E-AD2B-7363D9548B60}">
          <x14:formula1>
            <xm:f>Hulptabel!$B$3:$B$9</xm:f>
          </x14:formula1>
          <xm:sqref>C18:C167</xm:sqref>
        </x14:dataValidation>
        <x14:dataValidation type="list" allowBlank="1" showInputMessage="1" showErrorMessage="1" xr:uid="{728820E2-5E71-4AA1-BA7E-557B3E5B8E33}">
          <x14:formula1>
            <xm:f>'1. Deelnemers en samenvatting'!$B$73:$B$85</xm:f>
          </x14:formula1>
          <xm:sqref>E18:E167</xm:sqref>
        </x14:dataValidation>
        <x14:dataValidation type="list" allowBlank="1" showInputMessage="1" showErrorMessage="1" errorTitle="Selecteer deelnemer" error="Selecteer de deelnemer in het uitklapmenu. " xr:uid="{C6CB426D-63CC-432F-97C2-8A9C55A3997F}">
          <x14:formula1>
            <xm:f>'1. Deelnemers en samenvatting'!$B$54:$B$66</xm:f>
          </x14:formula1>
          <xm:sqref>B18:B167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A271-CD47-4EB2-8F9C-D109828621A4}">
  <dimension ref="B2:L121"/>
  <sheetViews>
    <sheetView showGridLines="0" zoomScale="90" zoomScaleNormal="90" workbookViewId="0">
      <selection activeCell="F54" sqref="F54"/>
    </sheetView>
  </sheetViews>
  <sheetFormatPr defaultColWidth="9.109375" defaultRowHeight="14.4" x14ac:dyDescent="0.3"/>
  <cols>
    <col min="1" max="1" width="5.6640625" style="2" customWidth="1"/>
    <col min="2" max="3" width="25.6640625" style="2" customWidth="1"/>
    <col min="4" max="4" width="39.6640625" style="2" customWidth="1"/>
    <col min="5" max="7" width="25.6640625" style="2" customWidth="1"/>
    <col min="8" max="8" width="24.109375" style="2" customWidth="1"/>
    <col min="9" max="10" width="23" style="2" customWidth="1"/>
    <col min="11" max="12" width="25.6640625" style="2" customWidth="1"/>
    <col min="13" max="16384" width="9.109375" style="2"/>
  </cols>
  <sheetData>
    <row r="2" spans="2:12" ht="17.399999999999999" x14ac:dyDescent="0.3">
      <c r="B2" s="6" t="s">
        <v>61</v>
      </c>
      <c r="C2" s="11"/>
      <c r="D2" s="8"/>
      <c r="E2" s="8"/>
      <c r="F2" s="8"/>
      <c r="G2" s="8"/>
      <c r="H2" s="8"/>
      <c r="I2" s="8"/>
      <c r="J2" s="8"/>
      <c r="K2" s="8"/>
      <c r="L2" s="8"/>
    </row>
    <row r="3" spans="2:12" ht="7.5" customHeight="1" x14ac:dyDescent="0.3">
      <c r="B3" s="12"/>
      <c r="C3" s="4"/>
    </row>
    <row r="4" spans="2:12" ht="15" customHeight="1" x14ac:dyDescent="0.3">
      <c r="B4" s="13" t="s">
        <v>107</v>
      </c>
      <c r="C4" s="14"/>
      <c r="D4" s="15"/>
      <c r="E4" s="15"/>
      <c r="F4" s="15"/>
      <c r="G4" s="15"/>
      <c r="H4" s="15"/>
      <c r="I4" s="15"/>
      <c r="J4" s="15"/>
      <c r="K4" s="15"/>
      <c r="L4" s="16"/>
    </row>
    <row r="5" spans="2:12" ht="15" customHeight="1" x14ac:dyDescent="0.3">
      <c r="B5" s="17"/>
      <c r="C5" s="18"/>
      <c r="D5" s="19"/>
      <c r="E5" s="19"/>
      <c r="F5" s="19"/>
      <c r="G5" s="19"/>
      <c r="H5" s="19"/>
      <c r="I5" s="19"/>
      <c r="J5" s="19"/>
      <c r="K5" s="19"/>
      <c r="L5" s="20"/>
    </row>
    <row r="6" spans="2:12" ht="15" customHeight="1" x14ac:dyDescent="0.3">
      <c r="B6" s="25" t="s">
        <v>118</v>
      </c>
      <c r="C6" s="18"/>
      <c r="D6" s="19"/>
      <c r="E6" s="19"/>
      <c r="F6" s="19"/>
      <c r="G6" s="19"/>
      <c r="H6" s="19"/>
      <c r="I6" s="19"/>
      <c r="J6" s="19"/>
      <c r="K6" s="19"/>
      <c r="L6" s="20"/>
    </row>
    <row r="7" spans="2:12" ht="15" customHeight="1" x14ac:dyDescent="0.3">
      <c r="B7" s="17" t="s">
        <v>100</v>
      </c>
      <c r="C7" s="18"/>
      <c r="D7" s="19"/>
      <c r="E7" s="19"/>
      <c r="F7" s="19"/>
      <c r="G7" s="19"/>
      <c r="H7" s="19"/>
      <c r="I7" s="19"/>
      <c r="J7" s="19"/>
      <c r="K7" s="19"/>
      <c r="L7" s="20"/>
    </row>
    <row r="8" spans="2:12" ht="15" customHeight="1" x14ac:dyDescent="0.3">
      <c r="B8" s="17" t="s">
        <v>108</v>
      </c>
      <c r="C8" s="18"/>
      <c r="D8" s="19"/>
      <c r="E8" s="19"/>
      <c r="F8" s="19"/>
      <c r="G8" s="19"/>
      <c r="H8" s="19"/>
      <c r="I8" s="19"/>
      <c r="J8" s="19"/>
      <c r="K8" s="19"/>
      <c r="L8" s="20"/>
    </row>
    <row r="9" spans="2:12" ht="15" customHeight="1" x14ac:dyDescent="0.3">
      <c r="B9" s="17" t="s">
        <v>109</v>
      </c>
      <c r="C9" s="18"/>
      <c r="D9" s="19"/>
      <c r="E9" s="19"/>
      <c r="F9" s="19"/>
      <c r="G9" s="19"/>
      <c r="H9" s="19"/>
      <c r="I9" s="19"/>
      <c r="J9" s="19"/>
      <c r="K9" s="19"/>
      <c r="L9" s="20"/>
    </row>
    <row r="10" spans="2:12" ht="15" customHeight="1" x14ac:dyDescent="0.3">
      <c r="B10" s="17" t="s">
        <v>110</v>
      </c>
      <c r="C10" s="18"/>
      <c r="D10" s="19"/>
      <c r="E10" s="19"/>
      <c r="F10" s="19"/>
      <c r="G10" s="19"/>
      <c r="H10" s="19"/>
      <c r="I10" s="19"/>
      <c r="J10" s="19"/>
      <c r="K10" s="19"/>
      <c r="L10" s="20"/>
    </row>
    <row r="11" spans="2:12" ht="15" customHeight="1" x14ac:dyDescent="0.3">
      <c r="B11" s="17" t="s">
        <v>111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</row>
    <row r="12" spans="2:12" ht="15" customHeight="1" x14ac:dyDescent="0.3">
      <c r="B12" s="17" t="s">
        <v>112</v>
      </c>
      <c r="C12" s="18"/>
      <c r="D12" s="19"/>
      <c r="E12" s="19"/>
      <c r="F12" s="19"/>
      <c r="G12" s="19"/>
      <c r="H12" s="19"/>
      <c r="I12" s="19"/>
      <c r="J12" s="19"/>
      <c r="K12" s="19"/>
      <c r="L12" s="20"/>
    </row>
    <row r="13" spans="2:12" ht="15" customHeight="1" x14ac:dyDescent="0.3">
      <c r="B13" s="17" t="s">
        <v>113</v>
      </c>
      <c r="C13" s="18"/>
      <c r="D13" s="19"/>
      <c r="E13" s="19"/>
      <c r="F13" s="19"/>
      <c r="G13" s="19"/>
      <c r="H13" s="19"/>
      <c r="I13" s="19"/>
      <c r="J13" s="19"/>
      <c r="K13" s="19"/>
      <c r="L13" s="20"/>
    </row>
    <row r="14" spans="2:12" ht="15" customHeight="1" x14ac:dyDescent="0.3">
      <c r="B14" s="17" t="s">
        <v>114</v>
      </c>
      <c r="C14" s="18"/>
      <c r="D14" s="19"/>
      <c r="E14" s="19"/>
      <c r="F14" s="19"/>
      <c r="G14" s="19"/>
      <c r="H14" s="19"/>
      <c r="I14" s="19"/>
      <c r="J14" s="19"/>
      <c r="K14" s="19"/>
      <c r="L14" s="20"/>
    </row>
    <row r="15" spans="2:12" ht="15" customHeight="1" x14ac:dyDescent="0.3">
      <c r="B15" s="17" t="s">
        <v>115</v>
      </c>
      <c r="C15" s="18"/>
      <c r="D15" s="19"/>
      <c r="E15" s="19"/>
      <c r="F15" s="19"/>
      <c r="G15" s="19"/>
      <c r="H15" s="19"/>
      <c r="I15" s="19"/>
      <c r="J15" s="19"/>
      <c r="K15" s="19"/>
      <c r="L15" s="20"/>
    </row>
    <row r="16" spans="2:12" ht="15" customHeight="1" x14ac:dyDescent="0.3">
      <c r="B16" s="17" t="s">
        <v>116</v>
      </c>
      <c r="C16" s="18"/>
      <c r="D16" s="19"/>
      <c r="E16" s="19"/>
      <c r="F16" s="19"/>
      <c r="G16" s="19"/>
      <c r="H16" s="19"/>
      <c r="I16" s="19"/>
      <c r="J16" s="19"/>
      <c r="K16" s="19"/>
      <c r="L16" s="20"/>
    </row>
    <row r="17" spans="2:12" ht="15" customHeight="1" x14ac:dyDescent="0.3">
      <c r="B17" s="17" t="s">
        <v>117</v>
      </c>
      <c r="C17" s="18"/>
      <c r="D17" s="19"/>
      <c r="E17" s="19"/>
      <c r="F17" s="19"/>
      <c r="G17" s="19"/>
      <c r="H17" s="19"/>
      <c r="I17" s="19"/>
      <c r="J17" s="19"/>
      <c r="K17" s="19"/>
      <c r="L17" s="20"/>
    </row>
    <row r="18" spans="2:12" ht="3.75" customHeight="1" x14ac:dyDescent="0.3"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4"/>
    </row>
    <row r="19" spans="2:12" ht="15" thickBot="1" x14ac:dyDescent="0.35"/>
    <row r="20" spans="2:12" ht="36" thickBot="1" x14ac:dyDescent="0.35">
      <c r="B20" s="26" t="s">
        <v>47</v>
      </c>
      <c r="C20" s="28" t="s">
        <v>66</v>
      </c>
      <c r="D20" s="10" t="s">
        <v>67</v>
      </c>
      <c r="E20" s="10" t="s">
        <v>62</v>
      </c>
      <c r="F20" s="10" t="s">
        <v>63</v>
      </c>
      <c r="G20" s="27" t="s">
        <v>64</v>
      </c>
      <c r="H20" s="29" t="s">
        <v>65</v>
      </c>
      <c r="I20" s="30" t="s">
        <v>78</v>
      </c>
      <c r="J20" s="30" t="s">
        <v>79</v>
      </c>
      <c r="K20" s="31" t="s">
        <v>51</v>
      </c>
      <c r="L20" s="31" t="s">
        <v>69</v>
      </c>
    </row>
    <row r="21" spans="2:12" x14ac:dyDescent="0.3">
      <c r="B21" s="121" t="s">
        <v>59</v>
      </c>
      <c r="C21" s="123"/>
      <c r="D21" s="132"/>
      <c r="E21" s="123"/>
      <c r="F21" s="133"/>
      <c r="G21" s="133"/>
      <c r="H21" s="134"/>
      <c r="I21" s="134"/>
      <c r="J21" s="135"/>
      <c r="K21" s="167">
        <f>IF(F21&gt;0,(F21-G21)*(I21/H21)*J21,0)</f>
        <v>0</v>
      </c>
      <c r="L21" s="144"/>
    </row>
    <row r="22" spans="2:12" x14ac:dyDescent="0.3">
      <c r="B22" s="125" t="s">
        <v>59</v>
      </c>
      <c r="C22" s="126"/>
      <c r="D22" s="136"/>
      <c r="E22" s="126"/>
      <c r="F22" s="137"/>
      <c r="G22" s="137"/>
      <c r="H22" s="138"/>
      <c r="I22" s="138"/>
      <c r="J22" s="139"/>
      <c r="K22" s="168">
        <f t="shared" ref="K22:K85" si="0">IF(F22&gt;0,(F22-G22)*(I22/H22)*J22,0)</f>
        <v>0</v>
      </c>
      <c r="L22" s="145"/>
    </row>
    <row r="23" spans="2:12" x14ac:dyDescent="0.3">
      <c r="B23" s="125" t="s">
        <v>59</v>
      </c>
      <c r="C23" s="126"/>
      <c r="D23" s="136"/>
      <c r="E23" s="126"/>
      <c r="F23" s="137"/>
      <c r="G23" s="137"/>
      <c r="H23" s="138"/>
      <c r="I23" s="138"/>
      <c r="J23" s="139"/>
      <c r="K23" s="168">
        <f t="shared" si="0"/>
        <v>0</v>
      </c>
      <c r="L23" s="145"/>
    </row>
    <row r="24" spans="2:12" x14ac:dyDescent="0.3">
      <c r="B24" s="125" t="s">
        <v>59</v>
      </c>
      <c r="C24" s="126"/>
      <c r="D24" s="136"/>
      <c r="E24" s="126"/>
      <c r="F24" s="137"/>
      <c r="G24" s="137"/>
      <c r="H24" s="138"/>
      <c r="I24" s="138"/>
      <c r="J24" s="139"/>
      <c r="K24" s="168">
        <f t="shared" si="0"/>
        <v>0</v>
      </c>
      <c r="L24" s="145"/>
    </row>
    <row r="25" spans="2:12" x14ac:dyDescent="0.3">
      <c r="B25" s="125" t="s">
        <v>59</v>
      </c>
      <c r="C25" s="126"/>
      <c r="D25" s="136"/>
      <c r="E25" s="126"/>
      <c r="F25" s="137"/>
      <c r="G25" s="137"/>
      <c r="H25" s="138"/>
      <c r="I25" s="138"/>
      <c r="J25" s="139"/>
      <c r="K25" s="168">
        <f t="shared" si="0"/>
        <v>0</v>
      </c>
      <c r="L25" s="145"/>
    </row>
    <row r="26" spans="2:12" x14ac:dyDescent="0.3">
      <c r="B26" s="125" t="s">
        <v>59</v>
      </c>
      <c r="C26" s="126"/>
      <c r="D26" s="136"/>
      <c r="E26" s="126"/>
      <c r="F26" s="137"/>
      <c r="G26" s="137"/>
      <c r="H26" s="138"/>
      <c r="I26" s="138"/>
      <c r="J26" s="139"/>
      <c r="K26" s="168">
        <f t="shared" si="0"/>
        <v>0</v>
      </c>
      <c r="L26" s="145"/>
    </row>
    <row r="27" spans="2:12" x14ac:dyDescent="0.3">
      <c r="B27" s="125" t="s">
        <v>59</v>
      </c>
      <c r="C27" s="126"/>
      <c r="D27" s="136"/>
      <c r="E27" s="126"/>
      <c r="F27" s="137"/>
      <c r="G27" s="137"/>
      <c r="H27" s="138"/>
      <c r="I27" s="138"/>
      <c r="J27" s="139"/>
      <c r="K27" s="168">
        <f t="shared" si="0"/>
        <v>0</v>
      </c>
      <c r="L27" s="145"/>
    </row>
    <row r="28" spans="2:12" x14ac:dyDescent="0.3">
      <c r="B28" s="125" t="s">
        <v>59</v>
      </c>
      <c r="C28" s="126"/>
      <c r="D28" s="136"/>
      <c r="E28" s="126"/>
      <c r="F28" s="137"/>
      <c r="G28" s="137"/>
      <c r="H28" s="138"/>
      <c r="I28" s="138"/>
      <c r="J28" s="139"/>
      <c r="K28" s="168">
        <f t="shared" si="0"/>
        <v>0</v>
      </c>
      <c r="L28" s="145"/>
    </row>
    <row r="29" spans="2:12" x14ac:dyDescent="0.3">
      <c r="B29" s="125" t="s">
        <v>59</v>
      </c>
      <c r="C29" s="126"/>
      <c r="D29" s="136"/>
      <c r="E29" s="126"/>
      <c r="F29" s="137"/>
      <c r="G29" s="137"/>
      <c r="H29" s="138"/>
      <c r="I29" s="138"/>
      <c r="J29" s="139"/>
      <c r="K29" s="168">
        <f t="shared" si="0"/>
        <v>0</v>
      </c>
      <c r="L29" s="145"/>
    </row>
    <row r="30" spans="2:12" x14ac:dyDescent="0.3">
      <c r="B30" s="125" t="s">
        <v>59</v>
      </c>
      <c r="C30" s="126"/>
      <c r="D30" s="136"/>
      <c r="E30" s="126"/>
      <c r="F30" s="137"/>
      <c r="G30" s="137"/>
      <c r="H30" s="138"/>
      <c r="I30" s="138"/>
      <c r="J30" s="139"/>
      <c r="K30" s="168">
        <f t="shared" si="0"/>
        <v>0</v>
      </c>
      <c r="L30" s="145"/>
    </row>
    <row r="31" spans="2:12" x14ac:dyDescent="0.3">
      <c r="B31" s="125" t="s">
        <v>59</v>
      </c>
      <c r="C31" s="126"/>
      <c r="D31" s="136"/>
      <c r="E31" s="126"/>
      <c r="F31" s="137"/>
      <c r="G31" s="137"/>
      <c r="H31" s="138"/>
      <c r="I31" s="138"/>
      <c r="J31" s="139"/>
      <c r="K31" s="168">
        <f t="shared" si="0"/>
        <v>0</v>
      </c>
      <c r="L31" s="145"/>
    </row>
    <row r="32" spans="2:12" x14ac:dyDescent="0.3">
      <c r="B32" s="125" t="s">
        <v>59</v>
      </c>
      <c r="C32" s="126"/>
      <c r="D32" s="136"/>
      <c r="E32" s="126"/>
      <c r="F32" s="137"/>
      <c r="G32" s="137"/>
      <c r="H32" s="138"/>
      <c r="I32" s="138"/>
      <c r="J32" s="139"/>
      <c r="K32" s="168">
        <f t="shared" si="0"/>
        <v>0</v>
      </c>
      <c r="L32" s="145"/>
    </row>
    <row r="33" spans="2:12" x14ac:dyDescent="0.3">
      <c r="B33" s="125" t="s">
        <v>59</v>
      </c>
      <c r="C33" s="126"/>
      <c r="D33" s="136"/>
      <c r="E33" s="126"/>
      <c r="F33" s="137"/>
      <c r="G33" s="137"/>
      <c r="H33" s="138"/>
      <c r="I33" s="138"/>
      <c r="J33" s="139"/>
      <c r="K33" s="168">
        <f t="shared" si="0"/>
        <v>0</v>
      </c>
      <c r="L33" s="145"/>
    </row>
    <row r="34" spans="2:12" x14ac:dyDescent="0.3">
      <c r="B34" s="125" t="s">
        <v>59</v>
      </c>
      <c r="C34" s="126"/>
      <c r="D34" s="136"/>
      <c r="E34" s="126"/>
      <c r="F34" s="137"/>
      <c r="G34" s="137"/>
      <c r="H34" s="138"/>
      <c r="I34" s="138"/>
      <c r="J34" s="139"/>
      <c r="K34" s="168">
        <f t="shared" si="0"/>
        <v>0</v>
      </c>
      <c r="L34" s="145"/>
    </row>
    <row r="35" spans="2:12" x14ac:dyDescent="0.3">
      <c r="B35" s="125" t="s">
        <v>59</v>
      </c>
      <c r="C35" s="126"/>
      <c r="D35" s="136"/>
      <c r="E35" s="126"/>
      <c r="F35" s="137"/>
      <c r="G35" s="137"/>
      <c r="H35" s="138"/>
      <c r="I35" s="138"/>
      <c r="J35" s="139"/>
      <c r="K35" s="168">
        <f t="shared" si="0"/>
        <v>0</v>
      </c>
      <c r="L35" s="145"/>
    </row>
    <row r="36" spans="2:12" x14ac:dyDescent="0.3">
      <c r="B36" s="125" t="s">
        <v>59</v>
      </c>
      <c r="C36" s="126"/>
      <c r="D36" s="136"/>
      <c r="E36" s="126"/>
      <c r="F36" s="137"/>
      <c r="G36" s="137"/>
      <c r="H36" s="138"/>
      <c r="I36" s="138"/>
      <c r="J36" s="139"/>
      <c r="K36" s="168">
        <f t="shared" si="0"/>
        <v>0</v>
      </c>
      <c r="L36" s="145"/>
    </row>
    <row r="37" spans="2:12" x14ac:dyDescent="0.3">
      <c r="B37" s="125" t="s">
        <v>59</v>
      </c>
      <c r="C37" s="126"/>
      <c r="D37" s="136"/>
      <c r="E37" s="126"/>
      <c r="F37" s="137"/>
      <c r="G37" s="137"/>
      <c r="H37" s="138"/>
      <c r="I37" s="138"/>
      <c r="J37" s="139"/>
      <c r="K37" s="168">
        <f t="shared" si="0"/>
        <v>0</v>
      </c>
      <c r="L37" s="145"/>
    </row>
    <row r="38" spans="2:12" x14ac:dyDescent="0.3">
      <c r="B38" s="125" t="s">
        <v>59</v>
      </c>
      <c r="C38" s="126"/>
      <c r="D38" s="136"/>
      <c r="E38" s="126"/>
      <c r="F38" s="137"/>
      <c r="G38" s="137"/>
      <c r="H38" s="138"/>
      <c r="I38" s="138"/>
      <c r="J38" s="139"/>
      <c r="K38" s="168">
        <f t="shared" si="0"/>
        <v>0</v>
      </c>
      <c r="L38" s="145"/>
    </row>
    <row r="39" spans="2:12" x14ac:dyDescent="0.3">
      <c r="B39" s="125" t="s">
        <v>59</v>
      </c>
      <c r="C39" s="126"/>
      <c r="D39" s="136"/>
      <c r="E39" s="126"/>
      <c r="F39" s="137"/>
      <c r="G39" s="137"/>
      <c r="H39" s="138"/>
      <c r="I39" s="138"/>
      <c r="J39" s="139"/>
      <c r="K39" s="168">
        <f t="shared" si="0"/>
        <v>0</v>
      </c>
      <c r="L39" s="145"/>
    </row>
    <row r="40" spans="2:12" x14ac:dyDescent="0.3">
      <c r="B40" s="125" t="s">
        <v>59</v>
      </c>
      <c r="C40" s="126"/>
      <c r="D40" s="136"/>
      <c r="E40" s="126"/>
      <c r="F40" s="137"/>
      <c r="G40" s="137"/>
      <c r="H40" s="138"/>
      <c r="I40" s="138"/>
      <c r="J40" s="139"/>
      <c r="K40" s="168">
        <f t="shared" si="0"/>
        <v>0</v>
      </c>
      <c r="L40" s="145"/>
    </row>
    <row r="41" spans="2:12" x14ac:dyDescent="0.3">
      <c r="B41" s="125" t="s">
        <v>59</v>
      </c>
      <c r="C41" s="126"/>
      <c r="D41" s="136"/>
      <c r="E41" s="126"/>
      <c r="F41" s="137"/>
      <c r="G41" s="137"/>
      <c r="H41" s="138"/>
      <c r="I41" s="138"/>
      <c r="J41" s="139"/>
      <c r="K41" s="168">
        <f t="shared" si="0"/>
        <v>0</v>
      </c>
      <c r="L41" s="145"/>
    </row>
    <row r="42" spans="2:12" x14ac:dyDescent="0.3">
      <c r="B42" s="125" t="s">
        <v>59</v>
      </c>
      <c r="C42" s="126"/>
      <c r="D42" s="136"/>
      <c r="E42" s="126"/>
      <c r="F42" s="137"/>
      <c r="G42" s="137"/>
      <c r="H42" s="138"/>
      <c r="I42" s="138"/>
      <c r="J42" s="139"/>
      <c r="K42" s="168">
        <f t="shared" si="0"/>
        <v>0</v>
      </c>
      <c r="L42" s="145"/>
    </row>
    <row r="43" spans="2:12" x14ac:dyDescent="0.3">
      <c r="B43" s="125" t="s">
        <v>59</v>
      </c>
      <c r="C43" s="126"/>
      <c r="D43" s="136"/>
      <c r="E43" s="126"/>
      <c r="F43" s="137"/>
      <c r="G43" s="137"/>
      <c r="H43" s="138"/>
      <c r="I43" s="138"/>
      <c r="J43" s="139"/>
      <c r="K43" s="168">
        <f t="shared" si="0"/>
        <v>0</v>
      </c>
      <c r="L43" s="145"/>
    </row>
    <row r="44" spans="2:12" x14ac:dyDescent="0.3">
      <c r="B44" s="125" t="s">
        <v>59</v>
      </c>
      <c r="C44" s="126"/>
      <c r="D44" s="136"/>
      <c r="E44" s="126"/>
      <c r="F44" s="137"/>
      <c r="G44" s="137"/>
      <c r="H44" s="138"/>
      <c r="I44" s="138"/>
      <c r="J44" s="139"/>
      <c r="K44" s="168">
        <f t="shared" si="0"/>
        <v>0</v>
      </c>
      <c r="L44" s="145"/>
    </row>
    <row r="45" spans="2:12" x14ac:dyDescent="0.3">
      <c r="B45" s="125" t="s">
        <v>59</v>
      </c>
      <c r="C45" s="126"/>
      <c r="D45" s="136"/>
      <c r="E45" s="126"/>
      <c r="F45" s="137"/>
      <c r="G45" s="137"/>
      <c r="H45" s="138"/>
      <c r="I45" s="138"/>
      <c r="J45" s="139"/>
      <c r="K45" s="168">
        <f t="shared" si="0"/>
        <v>0</v>
      </c>
      <c r="L45" s="145"/>
    </row>
    <row r="46" spans="2:12" x14ac:dyDescent="0.3">
      <c r="B46" s="125" t="s">
        <v>59</v>
      </c>
      <c r="C46" s="126"/>
      <c r="D46" s="136"/>
      <c r="E46" s="126"/>
      <c r="F46" s="137"/>
      <c r="G46" s="137"/>
      <c r="H46" s="138"/>
      <c r="I46" s="138"/>
      <c r="J46" s="139"/>
      <c r="K46" s="168">
        <f t="shared" si="0"/>
        <v>0</v>
      </c>
      <c r="L46" s="145"/>
    </row>
    <row r="47" spans="2:12" x14ac:dyDescent="0.3">
      <c r="B47" s="125" t="s">
        <v>59</v>
      </c>
      <c r="C47" s="126"/>
      <c r="D47" s="136"/>
      <c r="E47" s="126"/>
      <c r="F47" s="137"/>
      <c r="G47" s="137"/>
      <c r="H47" s="138"/>
      <c r="I47" s="138"/>
      <c r="J47" s="139"/>
      <c r="K47" s="168">
        <f t="shared" si="0"/>
        <v>0</v>
      </c>
      <c r="L47" s="145"/>
    </row>
    <row r="48" spans="2:12" x14ac:dyDescent="0.3">
      <c r="B48" s="125" t="s">
        <v>59</v>
      </c>
      <c r="C48" s="126"/>
      <c r="D48" s="136"/>
      <c r="E48" s="126"/>
      <c r="F48" s="137"/>
      <c r="G48" s="137"/>
      <c r="H48" s="138"/>
      <c r="I48" s="138"/>
      <c r="J48" s="139"/>
      <c r="K48" s="168">
        <f t="shared" si="0"/>
        <v>0</v>
      </c>
      <c r="L48" s="145"/>
    </row>
    <row r="49" spans="2:12" x14ac:dyDescent="0.3">
      <c r="B49" s="125" t="s">
        <v>59</v>
      </c>
      <c r="C49" s="126"/>
      <c r="D49" s="136"/>
      <c r="E49" s="126"/>
      <c r="F49" s="137"/>
      <c r="G49" s="137"/>
      <c r="H49" s="138"/>
      <c r="I49" s="138"/>
      <c r="J49" s="139"/>
      <c r="K49" s="168">
        <f t="shared" si="0"/>
        <v>0</v>
      </c>
      <c r="L49" s="145"/>
    </row>
    <row r="50" spans="2:12" x14ac:dyDescent="0.3">
      <c r="B50" s="125" t="s">
        <v>59</v>
      </c>
      <c r="C50" s="126"/>
      <c r="D50" s="136"/>
      <c r="E50" s="126"/>
      <c r="F50" s="137"/>
      <c r="G50" s="137"/>
      <c r="H50" s="138"/>
      <c r="I50" s="138"/>
      <c r="J50" s="139"/>
      <c r="K50" s="168">
        <f t="shared" si="0"/>
        <v>0</v>
      </c>
      <c r="L50" s="145"/>
    </row>
    <row r="51" spans="2:12" x14ac:dyDescent="0.3">
      <c r="B51" s="125" t="s">
        <v>59</v>
      </c>
      <c r="C51" s="126"/>
      <c r="D51" s="136"/>
      <c r="E51" s="126"/>
      <c r="F51" s="137"/>
      <c r="G51" s="137"/>
      <c r="H51" s="138"/>
      <c r="I51" s="138"/>
      <c r="J51" s="139"/>
      <c r="K51" s="168">
        <f t="shared" si="0"/>
        <v>0</v>
      </c>
      <c r="L51" s="145"/>
    </row>
    <row r="52" spans="2:12" x14ac:dyDescent="0.3">
      <c r="B52" s="125" t="s">
        <v>59</v>
      </c>
      <c r="C52" s="126"/>
      <c r="D52" s="136"/>
      <c r="E52" s="126"/>
      <c r="F52" s="137"/>
      <c r="G52" s="137"/>
      <c r="H52" s="138"/>
      <c r="I52" s="138"/>
      <c r="J52" s="139"/>
      <c r="K52" s="168">
        <f t="shared" si="0"/>
        <v>0</v>
      </c>
      <c r="L52" s="145"/>
    </row>
    <row r="53" spans="2:12" x14ac:dyDescent="0.3">
      <c r="B53" s="125" t="s">
        <v>59</v>
      </c>
      <c r="C53" s="126"/>
      <c r="D53" s="136"/>
      <c r="E53" s="126"/>
      <c r="F53" s="137"/>
      <c r="G53" s="137"/>
      <c r="H53" s="138"/>
      <c r="I53" s="138"/>
      <c r="J53" s="139"/>
      <c r="K53" s="168">
        <f t="shared" si="0"/>
        <v>0</v>
      </c>
      <c r="L53" s="145"/>
    </row>
    <row r="54" spans="2:12" x14ac:dyDescent="0.3">
      <c r="B54" s="125" t="s">
        <v>59</v>
      </c>
      <c r="C54" s="126"/>
      <c r="D54" s="136"/>
      <c r="E54" s="126"/>
      <c r="F54" s="137"/>
      <c r="G54" s="137"/>
      <c r="H54" s="138"/>
      <c r="I54" s="138"/>
      <c r="J54" s="139"/>
      <c r="K54" s="168">
        <f t="shared" si="0"/>
        <v>0</v>
      </c>
      <c r="L54" s="145"/>
    </row>
    <row r="55" spans="2:12" x14ac:dyDescent="0.3">
      <c r="B55" s="125" t="s">
        <v>59</v>
      </c>
      <c r="C55" s="126"/>
      <c r="D55" s="136"/>
      <c r="E55" s="126"/>
      <c r="F55" s="137"/>
      <c r="G55" s="137"/>
      <c r="H55" s="138"/>
      <c r="I55" s="138"/>
      <c r="J55" s="139"/>
      <c r="K55" s="168">
        <f t="shared" si="0"/>
        <v>0</v>
      </c>
      <c r="L55" s="145"/>
    </row>
    <row r="56" spans="2:12" x14ac:dyDescent="0.3">
      <c r="B56" s="125" t="s">
        <v>59</v>
      </c>
      <c r="C56" s="126"/>
      <c r="D56" s="136"/>
      <c r="E56" s="126"/>
      <c r="F56" s="137"/>
      <c r="G56" s="137"/>
      <c r="H56" s="138"/>
      <c r="I56" s="138"/>
      <c r="J56" s="139"/>
      <c r="K56" s="168">
        <f t="shared" si="0"/>
        <v>0</v>
      </c>
      <c r="L56" s="145"/>
    </row>
    <row r="57" spans="2:12" x14ac:dyDescent="0.3">
      <c r="B57" s="125" t="s">
        <v>59</v>
      </c>
      <c r="C57" s="126"/>
      <c r="D57" s="136"/>
      <c r="E57" s="126"/>
      <c r="F57" s="137"/>
      <c r="G57" s="137"/>
      <c r="H57" s="138"/>
      <c r="I57" s="138"/>
      <c r="J57" s="139"/>
      <c r="K57" s="168">
        <f t="shared" si="0"/>
        <v>0</v>
      </c>
      <c r="L57" s="145"/>
    </row>
    <row r="58" spans="2:12" x14ac:dyDescent="0.3">
      <c r="B58" s="125" t="s">
        <v>59</v>
      </c>
      <c r="C58" s="126"/>
      <c r="D58" s="136"/>
      <c r="E58" s="126"/>
      <c r="F58" s="137"/>
      <c r="G58" s="137"/>
      <c r="H58" s="138"/>
      <c r="I58" s="138"/>
      <c r="J58" s="139"/>
      <c r="K58" s="168">
        <f t="shared" si="0"/>
        <v>0</v>
      </c>
      <c r="L58" s="145"/>
    </row>
    <row r="59" spans="2:12" x14ac:dyDescent="0.3">
      <c r="B59" s="125" t="s">
        <v>59</v>
      </c>
      <c r="C59" s="126"/>
      <c r="D59" s="136"/>
      <c r="E59" s="126"/>
      <c r="F59" s="137"/>
      <c r="G59" s="137"/>
      <c r="H59" s="138"/>
      <c r="I59" s="138"/>
      <c r="J59" s="139"/>
      <c r="K59" s="168">
        <f t="shared" si="0"/>
        <v>0</v>
      </c>
      <c r="L59" s="145"/>
    </row>
    <row r="60" spans="2:12" x14ac:dyDescent="0.3">
      <c r="B60" s="125" t="s">
        <v>59</v>
      </c>
      <c r="C60" s="126"/>
      <c r="D60" s="136"/>
      <c r="E60" s="126"/>
      <c r="F60" s="137"/>
      <c r="G60" s="137"/>
      <c r="H60" s="138"/>
      <c r="I60" s="138"/>
      <c r="J60" s="139"/>
      <c r="K60" s="168">
        <f t="shared" si="0"/>
        <v>0</v>
      </c>
      <c r="L60" s="145"/>
    </row>
    <row r="61" spans="2:12" x14ac:dyDescent="0.3">
      <c r="B61" s="125" t="s">
        <v>59</v>
      </c>
      <c r="C61" s="126"/>
      <c r="D61" s="136"/>
      <c r="E61" s="126"/>
      <c r="F61" s="137"/>
      <c r="G61" s="137"/>
      <c r="H61" s="138"/>
      <c r="I61" s="138"/>
      <c r="J61" s="139"/>
      <c r="K61" s="168">
        <f t="shared" si="0"/>
        <v>0</v>
      </c>
      <c r="L61" s="145"/>
    </row>
    <row r="62" spans="2:12" x14ac:dyDescent="0.3">
      <c r="B62" s="125" t="s">
        <v>59</v>
      </c>
      <c r="C62" s="126"/>
      <c r="D62" s="136"/>
      <c r="E62" s="126"/>
      <c r="F62" s="137"/>
      <c r="G62" s="137"/>
      <c r="H62" s="138"/>
      <c r="I62" s="138"/>
      <c r="J62" s="139"/>
      <c r="K62" s="168">
        <f t="shared" si="0"/>
        <v>0</v>
      </c>
      <c r="L62" s="145"/>
    </row>
    <row r="63" spans="2:12" x14ac:dyDescent="0.3">
      <c r="B63" s="125" t="s">
        <v>59</v>
      </c>
      <c r="C63" s="126"/>
      <c r="D63" s="136"/>
      <c r="E63" s="126"/>
      <c r="F63" s="137"/>
      <c r="G63" s="137"/>
      <c r="H63" s="138"/>
      <c r="I63" s="138"/>
      <c r="J63" s="139"/>
      <c r="K63" s="168">
        <f t="shared" si="0"/>
        <v>0</v>
      </c>
      <c r="L63" s="145"/>
    </row>
    <row r="64" spans="2:12" x14ac:dyDescent="0.3">
      <c r="B64" s="125" t="s">
        <v>59</v>
      </c>
      <c r="C64" s="126"/>
      <c r="D64" s="136"/>
      <c r="E64" s="126"/>
      <c r="F64" s="137"/>
      <c r="G64" s="137"/>
      <c r="H64" s="138"/>
      <c r="I64" s="138"/>
      <c r="J64" s="139"/>
      <c r="K64" s="168">
        <f t="shared" si="0"/>
        <v>0</v>
      </c>
      <c r="L64" s="145"/>
    </row>
    <row r="65" spans="2:12" x14ac:dyDescent="0.3">
      <c r="B65" s="125" t="s">
        <v>59</v>
      </c>
      <c r="C65" s="126"/>
      <c r="D65" s="136"/>
      <c r="E65" s="126"/>
      <c r="F65" s="137"/>
      <c r="G65" s="137"/>
      <c r="H65" s="138"/>
      <c r="I65" s="138"/>
      <c r="J65" s="139"/>
      <c r="K65" s="168">
        <f t="shared" si="0"/>
        <v>0</v>
      </c>
      <c r="L65" s="145"/>
    </row>
    <row r="66" spans="2:12" x14ac:dyDescent="0.3">
      <c r="B66" s="125" t="s">
        <v>59</v>
      </c>
      <c r="C66" s="126"/>
      <c r="D66" s="136"/>
      <c r="E66" s="126"/>
      <c r="F66" s="137"/>
      <c r="G66" s="137"/>
      <c r="H66" s="138"/>
      <c r="I66" s="138"/>
      <c r="J66" s="139"/>
      <c r="K66" s="168">
        <f t="shared" si="0"/>
        <v>0</v>
      </c>
      <c r="L66" s="145"/>
    </row>
    <row r="67" spans="2:12" x14ac:dyDescent="0.3">
      <c r="B67" s="125" t="s">
        <v>59</v>
      </c>
      <c r="C67" s="126"/>
      <c r="D67" s="136"/>
      <c r="E67" s="126"/>
      <c r="F67" s="137"/>
      <c r="G67" s="137"/>
      <c r="H67" s="138"/>
      <c r="I67" s="138"/>
      <c r="J67" s="139"/>
      <c r="K67" s="168">
        <f t="shared" si="0"/>
        <v>0</v>
      </c>
      <c r="L67" s="145"/>
    </row>
    <row r="68" spans="2:12" x14ac:dyDescent="0.3">
      <c r="B68" s="125" t="s">
        <v>59</v>
      </c>
      <c r="C68" s="126"/>
      <c r="D68" s="136"/>
      <c r="E68" s="126"/>
      <c r="F68" s="137"/>
      <c r="G68" s="137"/>
      <c r="H68" s="138"/>
      <c r="I68" s="138"/>
      <c r="J68" s="139"/>
      <c r="K68" s="168">
        <f t="shared" si="0"/>
        <v>0</v>
      </c>
      <c r="L68" s="145"/>
    </row>
    <row r="69" spans="2:12" x14ac:dyDescent="0.3">
      <c r="B69" s="125" t="s">
        <v>59</v>
      </c>
      <c r="C69" s="126"/>
      <c r="D69" s="136"/>
      <c r="E69" s="126"/>
      <c r="F69" s="137"/>
      <c r="G69" s="137"/>
      <c r="H69" s="138"/>
      <c r="I69" s="138"/>
      <c r="J69" s="139"/>
      <c r="K69" s="168">
        <f t="shared" si="0"/>
        <v>0</v>
      </c>
      <c r="L69" s="145"/>
    </row>
    <row r="70" spans="2:12" x14ac:dyDescent="0.3">
      <c r="B70" s="125" t="s">
        <v>59</v>
      </c>
      <c r="C70" s="126"/>
      <c r="D70" s="136"/>
      <c r="E70" s="126"/>
      <c r="F70" s="137"/>
      <c r="G70" s="137"/>
      <c r="H70" s="138"/>
      <c r="I70" s="138"/>
      <c r="J70" s="139"/>
      <c r="K70" s="168">
        <f t="shared" si="0"/>
        <v>0</v>
      </c>
      <c r="L70" s="145"/>
    </row>
    <row r="71" spans="2:12" x14ac:dyDescent="0.3">
      <c r="B71" s="125" t="s">
        <v>59</v>
      </c>
      <c r="C71" s="126"/>
      <c r="D71" s="136"/>
      <c r="E71" s="126"/>
      <c r="F71" s="137"/>
      <c r="G71" s="137"/>
      <c r="H71" s="138"/>
      <c r="I71" s="138"/>
      <c r="J71" s="139"/>
      <c r="K71" s="168">
        <f t="shared" si="0"/>
        <v>0</v>
      </c>
      <c r="L71" s="145"/>
    </row>
    <row r="72" spans="2:12" x14ac:dyDescent="0.3">
      <c r="B72" s="125" t="s">
        <v>59</v>
      </c>
      <c r="C72" s="126"/>
      <c r="D72" s="136"/>
      <c r="E72" s="126"/>
      <c r="F72" s="137"/>
      <c r="G72" s="137"/>
      <c r="H72" s="138"/>
      <c r="I72" s="138"/>
      <c r="J72" s="139"/>
      <c r="K72" s="168">
        <f t="shared" si="0"/>
        <v>0</v>
      </c>
      <c r="L72" s="145"/>
    </row>
    <row r="73" spans="2:12" x14ac:dyDescent="0.3">
      <c r="B73" s="125" t="s">
        <v>59</v>
      </c>
      <c r="C73" s="126"/>
      <c r="D73" s="136"/>
      <c r="E73" s="126"/>
      <c r="F73" s="137"/>
      <c r="G73" s="137"/>
      <c r="H73" s="138"/>
      <c r="I73" s="138"/>
      <c r="J73" s="139"/>
      <c r="K73" s="168">
        <f t="shared" si="0"/>
        <v>0</v>
      </c>
      <c r="L73" s="145"/>
    </row>
    <row r="74" spans="2:12" x14ac:dyDescent="0.3">
      <c r="B74" s="125" t="s">
        <v>59</v>
      </c>
      <c r="C74" s="126"/>
      <c r="D74" s="136"/>
      <c r="E74" s="126"/>
      <c r="F74" s="137"/>
      <c r="G74" s="137"/>
      <c r="H74" s="138"/>
      <c r="I74" s="138"/>
      <c r="J74" s="139"/>
      <c r="K74" s="168">
        <f t="shared" si="0"/>
        <v>0</v>
      </c>
      <c r="L74" s="145"/>
    </row>
    <row r="75" spans="2:12" x14ac:dyDescent="0.3">
      <c r="B75" s="125" t="s">
        <v>59</v>
      </c>
      <c r="C75" s="126"/>
      <c r="D75" s="136"/>
      <c r="E75" s="126"/>
      <c r="F75" s="137"/>
      <c r="G75" s="137"/>
      <c r="H75" s="138"/>
      <c r="I75" s="138"/>
      <c r="J75" s="139"/>
      <c r="K75" s="168">
        <f t="shared" si="0"/>
        <v>0</v>
      </c>
      <c r="L75" s="145"/>
    </row>
    <row r="76" spans="2:12" x14ac:dyDescent="0.3">
      <c r="B76" s="125" t="s">
        <v>59</v>
      </c>
      <c r="C76" s="126"/>
      <c r="D76" s="136"/>
      <c r="E76" s="126"/>
      <c r="F76" s="137"/>
      <c r="G76" s="137"/>
      <c r="H76" s="138"/>
      <c r="I76" s="138"/>
      <c r="J76" s="139"/>
      <c r="K76" s="168">
        <f t="shared" si="0"/>
        <v>0</v>
      </c>
      <c r="L76" s="145"/>
    </row>
    <row r="77" spans="2:12" x14ac:dyDescent="0.3">
      <c r="B77" s="125" t="s">
        <v>59</v>
      </c>
      <c r="C77" s="126"/>
      <c r="D77" s="136"/>
      <c r="E77" s="126"/>
      <c r="F77" s="137"/>
      <c r="G77" s="137"/>
      <c r="H77" s="138"/>
      <c r="I77" s="138"/>
      <c r="J77" s="139"/>
      <c r="K77" s="168">
        <f t="shared" si="0"/>
        <v>0</v>
      </c>
      <c r="L77" s="145"/>
    </row>
    <row r="78" spans="2:12" x14ac:dyDescent="0.3">
      <c r="B78" s="125" t="s">
        <v>59</v>
      </c>
      <c r="C78" s="126"/>
      <c r="D78" s="136"/>
      <c r="E78" s="126"/>
      <c r="F78" s="137"/>
      <c r="G78" s="137"/>
      <c r="H78" s="138"/>
      <c r="I78" s="138"/>
      <c r="J78" s="139"/>
      <c r="K78" s="168">
        <f t="shared" si="0"/>
        <v>0</v>
      </c>
      <c r="L78" s="145"/>
    </row>
    <row r="79" spans="2:12" x14ac:dyDescent="0.3">
      <c r="B79" s="125" t="s">
        <v>59</v>
      </c>
      <c r="C79" s="126"/>
      <c r="D79" s="136"/>
      <c r="E79" s="126"/>
      <c r="F79" s="137"/>
      <c r="G79" s="137"/>
      <c r="H79" s="138"/>
      <c r="I79" s="138"/>
      <c r="J79" s="139"/>
      <c r="K79" s="168">
        <f t="shared" si="0"/>
        <v>0</v>
      </c>
      <c r="L79" s="145"/>
    </row>
    <row r="80" spans="2:12" x14ac:dyDescent="0.3">
      <c r="B80" s="125" t="s">
        <v>59</v>
      </c>
      <c r="C80" s="126"/>
      <c r="D80" s="136"/>
      <c r="E80" s="126"/>
      <c r="F80" s="137"/>
      <c r="G80" s="137"/>
      <c r="H80" s="138"/>
      <c r="I80" s="138"/>
      <c r="J80" s="139"/>
      <c r="K80" s="168">
        <f t="shared" si="0"/>
        <v>0</v>
      </c>
      <c r="L80" s="145"/>
    </row>
    <row r="81" spans="2:12" x14ac:dyDescent="0.3">
      <c r="B81" s="125" t="s">
        <v>59</v>
      </c>
      <c r="C81" s="126"/>
      <c r="D81" s="136"/>
      <c r="E81" s="126"/>
      <c r="F81" s="137"/>
      <c r="G81" s="137"/>
      <c r="H81" s="138"/>
      <c r="I81" s="138"/>
      <c r="J81" s="139"/>
      <c r="K81" s="168">
        <f t="shared" si="0"/>
        <v>0</v>
      </c>
      <c r="L81" s="145"/>
    </row>
    <row r="82" spans="2:12" x14ac:dyDescent="0.3">
      <c r="B82" s="125" t="s">
        <v>59</v>
      </c>
      <c r="C82" s="126"/>
      <c r="D82" s="136"/>
      <c r="E82" s="126"/>
      <c r="F82" s="137"/>
      <c r="G82" s="137"/>
      <c r="H82" s="138"/>
      <c r="I82" s="138"/>
      <c r="J82" s="139"/>
      <c r="K82" s="168">
        <f t="shared" si="0"/>
        <v>0</v>
      </c>
      <c r="L82" s="145"/>
    </row>
    <row r="83" spans="2:12" x14ac:dyDescent="0.3">
      <c r="B83" s="125" t="s">
        <v>59</v>
      </c>
      <c r="C83" s="126"/>
      <c r="D83" s="136"/>
      <c r="E83" s="126"/>
      <c r="F83" s="137"/>
      <c r="G83" s="137"/>
      <c r="H83" s="138"/>
      <c r="I83" s="138"/>
      <c r="J83" s="139"/>
      <c r="K83" s="168">
        <f t="shared" si="0"/>
        <v>0</v>
      </c>
      <c r="L83" s="145"/>
    </row>
    <row r="84" spans="2:12" x14ac:dyDescent="0.3">
      <c r="B84" s="125" t="s">
        <v>59</v>
      </c>
      <c r="C84" s="126"/>
      <c r="D84" s="136"/>
      <c r="E84" s="126"/>
      <c r="F84" s="137"/>
      <c r="G84" s="137"/>
      <c r="H84" s="138"/>
      <c r="I84" s="138"/>
      <c r="J84" s="139"/>
      <c r="K84" s="168">
        <f t="shared" si="0"/>
        <v>0</v>
      </c>
      <c r="L84" s="145"/>
    </row>
    <row r="85" spans="2:12" x14ac:dyDescent="0.3">
      <c r="B85" s="125" t="s">
        <v>59</v>
      </c>
      <c r="C85" s="126"/>
      <c r="D85" s="136"/>
      <c r="E85" s="126"/>
      <c r="F85" s="137"/>
      <c r="G85" s="137"/>
      <c r="H85" s="138"/>
      <c r="I85" s="138"/>
      <c r="J85" s="139"/>
      <c r="K85" s="168">
        <f t="shared" si="0"/>
        <v>0</v>
      </c>
      <c r="L85" s="145"/>
    </row>
    <row r="86" spans="2:12" x14ac:dyDescent="0.3">
      <c r="B86" s="125" t="s">
        <v>59</v>
      </c>
      <c r="C86" s="126"/>
      <c r="D86" s="136"/>
      <c r="E86" s="126"/>
      <c r="F86" s="137"/>
      <c r="G86" s="137"/>
      <c r="H86" s="138"/>
      <c r="I86" s="138"/>
      <c r="J86" s="139"/>
      <c r="K86" s="168">
        <f t="shared" ref="K86:K121" si="1">IF(F86&gt;0,(F86-G86)*(I86/H86)*J86,0)</f>
        <v>0</v>
      </c>
      <c r="L86" s="145"/>
    </row>
    <row r="87" spans="2:12" x14ac:dyDescent="0.3">
      <c r="B87" s="125" t="s">
        <v>59</v>
      </c>
      <c r="C87" s="126"/>
      <c r="D87" s="136"/>
      <c r="E87" s="126"/>
      <c r="F87" s="137"/>
      <c r="G87" s="137"/>
      <c r="H87" s="138"/>
      <c r="I87" s="138"/>
      <c r="J87" s="139"/>
      <c r="K87" s="168">
        <f t="shared" si="1"/>
        <v>0</v>
      </c>
      <c r="L87" s="145"/>
    </row>
    <row r="88" spans="2:12" x14ac:dyDescent="0.3">
      <c r="B88" s="125" t="s">
        <v>59</v>
      </c>
      <c r="C88" s="126"/>
      <c r="D88" s="136"/>
      <c r="E88" s="126"/>
      <c r="F88" s="137"/>
      <c r="G88" s="137"/>
      <c r="H88" s="138"/>
      <c r="I88" s="138"/>
      <c r="J88" s="139"/>
      <c r="K88" s="168">
        <f t="shared" si="1"/>
        <v>0</v>
      </c>
      <c r="L88" s="145"/>
    </row>
    <row r="89" spans="2:12" x14ac:dyDescent="0.3">
      <c r="B89" s="125" t="s">
        <v>59</v>
      </c>
      <c r="C89" s="126"/>
      <c r="D89" s="136"/>
      <c r="E89" s="126"/>
      <c r="F89" s="137"/>
      <c r="G89" s="137"/>
      <c r="H89" s="138"/>
      <c r="I89" s="138"/>
      <c r="J89" s="139"/>
      <c r="K89" s="168">
        <f t="shared" si="1"/>
        <v>0</v>
      </c>
      <c r="L89" s="145"/>
    </row>
    <row r="90" spans="2:12" x14ac:dyDescent="0.3">
      <c r="B90" s="125" t="s">
        <v>59</v>
      </c>
      <c r="C90" s="126"/>
      <c r="D90" s="136"/>
      <c r="E90" s="126"/>
      <c r="F90" s="137"/>
      <c r="G90" s="137"/>
      <c r="H90" s="138"/>
      <c r="I90" s="138"/>
      <c r="J90" s="139"/>
      <c r="K90" s="168">
        <f t="shared" si="1"/>
        <v>0</v>
      </c>
      <c r="L90" s="145"/>
    </row>
    <row r="91" spans="2:12" x14ac:dyDescent="0.3">
      <c r="B91" s="125" t="s">
        <v>59</v>
      </c>
      <c r="C91" s="126"/>
      <c r="D91" s="136"/>
      <c r="E91" s="126"/>
      <c r="F91" s="137"/>
      <c r="G91" s="137"/>
      <c r="H91" s="138"/>
      <c r="I91" s="138"/>
      <c r="J91" s="139"/>
      <c r="K91" s="168">
        <f t="shared" si="1"/>
        <v>0</v>
      </c>
      <c r="L91" s="145"/>
    </row>
    <row r="92" spans="2:12" x14ac:dyDescent="0.3">
      <c r="B92" s="125" t="s">
        <v>59</v>
      </c>
      <c r="C92" s="126"/>
      <c r="D92" s="136"/>
      <c r="E92" s="126"/>
      <c r="F92" s="137"/>
      <c r="G92" s="137"/>
      <c r="H92" s="138"/>
      <c r="I92" s="138"/>
      <c r="J92" s="139"/>
      <c r="K92" s="168">
        <f t="shared" si="1"/>
        <v>0</v>
      </c>
      <c r="L92" s="145"/>
    </row>
    <row r="93" spans="2:12" x14ac:dyDescent="0.3">
      <c r="B93" s="125" t="s">
        <v>59</v>
      </c>
      <c r="C93" s="126"/>
      <c r="D93" s="136"/>
      <c r="E93" s="126"/>
      <c r="F93" s="137"/>
      <c r="G93" s="137"/>
      <c r="H93" s="138"/>
      <c r="I93" s="138"/>
      <c r="J93" s="139"/>
      <c r="K93" s="168">
        <f t="shared" si="1"/>
        <v>0</v>
      </c>
      <c r="L93" s="145"/>
    </row>
    <row r="94" spans="2:12" x14ac:dyDescent="0.3">
      <c r="B94" s="125" t="s">
        <v>59</v>
      </c>
      <c r="C94" s="126"/>
      <c r="D94" s="136"/>
      <c r="E94" s="126"/>
      <c r="F94" s="137"/>
      <c r="G94" s="137"/>
      <c r="H94" s="138"/>
      <c r="I94" s="138"/>
      <c r="J94" s="139"/>
      <c r="K94" s="168">
        <f t="shared" si="1"/>
        <v>0</v>
      </c>
      <c r="L94" s="145"/>
    </row>
    <row r="95" spans="2:12" x14ac:dyDescent="0.3">
      <c r="B95" s="125" t="s">
        <v>59</v>
      </c>
      <c r="C95" s="126"/>
      <c r="D95" s="136"/>
      <c r="E95" s="126"/>
      <c r="F95" s="137"/>
      <c r="G95" s="137"/>
      <c r="H95" s="138"/>
      <c r="I95" s="138"/>
      <c r="J95" s="139"/>
      <c r="K95" s="168">
        <f t="shared" si="1"/>
        <v>0</v>
      </c>
      <c r="L95" s="145"/>
    </row>
    <row r="96" spans="2:12" x14ac:dyDescent="0.3">
      <c r="B96" s="125" t="s">
        <v>59</v>
      </c>
      <c r="C96" s="126"/>
      <c r="D96" s="136"/>
      <c r="E96" s="126"/>
      <c r="F96" s="137"/>
      <c r="G96" s="137"/>
      <c r="H96" s="138"/>
      <c r="I96" s="138"/>
      <c r="J96" s="139"/>
      <c r="K96" s="168">
        <f t="shared" si="1"/>
        <v>0</v>
      </c>
      <c r="L96" s="145"/>
    </row>
    <row r="97" spans="2:12" x14ac:dyDescent="0.3">
      <c r="B97" s="125" t="s">
        <v>59</v>
      </c>
      <c r="C97" s="126"/>
      <c r="D97" s="136"/>
      <c r="E97" s="126"/>
      <c r="F97" s="137"/>
      <c r="G97" s="137"/>
      <c r="H97" s="138"/>
      <c r="I97" s="138"/>
      <c r="J97" s="139"/>
      <c r="K97" s="168">
        <f t="shared" si="1"/>
        <v>0</v>
      </c>
      <c r="L97" s="145"/>
    </row>
    <row r="98" spans="2:12" x14ac:dyDescent="0.3">
      <c r="B98" s="125" t="s">
        <v>59</v>
      </c>
      <c r="C98" s="126"/>
      <c r="D98" s="136"/>
      <c r="E98" s="126"/>
      <c r="F98" s="137"/>
      <c r="G98" s="137"/>
      <c r="H98" s="138"/>
      <c r="I98" s="138"/>
      <c r="J98" s="139"/>
      <c r="K98" s="168">
        <f t="shared" si="1"/>
        <v>0</v>
      </c>
      <c r="L98" s="145"/>
    </row>
    <row r="99" spans="2:12" x14ac:dyDescent="0.3">
      <c r="B99" s="125" t="s">
        <v>59</v>
      </c>
      <c r="C99" s="126"/>
      <c r="D99" s="136"/>
      <c r="E99" s="126"/>
      <c r="F99" s="137"/>
      <c r="G99" s="137"/>
      <c r="H99" s="138"/>
      <c r="I99" s="138"/>
      <c r="J99" s="139"/>
      <c r="K99" s="168">
        <f t="shared" si="1"/>
        <v>0</v>
      </c>
      <c r="L99" s="145"/>
    </row>
    <row r="100" spans="2:12" x14ac:dyDescent="0.3">
      <c r="B100" s="125" t="s">
        <v>59</v>
      </c>
      <c r="C100" s="126"/>
      <c r="D100" s="136"/>
      <c r="E100" s="126"/>
      <c r="F100" s="137"/>
      <c r="G100" s="137"/>
      <c r="H100" s="138"/>
      <c r="I100" s="138"/>
      <c r="J100" s="139"/>
      <c r="K100" s="168">
        <f t="shared" si="1"/>
        <v>0</v>
      </c>
      <c r="L100" s="145"/>
    </row>
    <row r="101" spans="2:12" x14ac:dyDescent="0.3">
      <c r="B101" s="125" t="s">
        <v>59</v>
      </c>
      <c r="C101" s="126"/>
      <c r="D101" s="136"/>
      <c r="E101" s="126"/>
      <c r="F101" s="137"/>
      <c r="G101" s="137"/>
      <c r="H101" s="138"/>
      <c r="I101" s="138"/>
      <c r="J101" s="139"/>
      <c r="K101" s="168">
        <f t="shared" si="1"/>
        <v>0</v>
      </c>
      <c r="L101" s="145"/>
    </row>
    <row r="102" spans="2:12" x14ac:dyDescent="0.3">
      <c r="B102" s="125" t="s">
        <v>59</v>
      </c>
      <c r="C102" s="126"/>
      <c r="D102" s="136"/>
      <c r="E102" s="126"/>
      <c r="F102" s="137"/>
      <c r="G102" s="137"/>
      <c r="H102" s="138"/>
      <c r="I102" s="138"/>
      <c r="J102" s="139"/>
      <c r="K102" s="168">
        <f t="shared" si="1"/>
        <v>0</v>
      </c>
      <c r="L102" s="145"/>
    </row>
    <row r="103" spans="2:12" x14ac:dyDescent="0.3">
      <c r="B103" s="125" t="s">
        <v>59</v>
      </c>
      <c r="C103" s="126"/>
      <c r="D103" s="136"/>
      <c r="E103" s="126"/>
      <c r="F103" s="137"/>
      <c r="G103" s="137"/>
      <c r="H103" s="138"/>
      <c r="I103" s="138"/>
      <c r="J103" s="139"/>
      <c r="K103" s="168">
        <f t="shared" si="1"/>
        <v>0</v>
      </c>
      <c r="L103" s="145"/>
    </row>
    <row r="104" spans="2:12" x14ac:dyDescent="0.3">
      <c r="B104" s="125" t="s">
        <v>59</v>
      </c>
      <c r="C104" s="126"/>
      <c r="D104" s="136"/>
      <c r="E104" s="126"/>
      <c r="F104" s="137"/>
      <c r="G104" s="137"/>
      <c r="H104" s="138"/>
      <c r="I104" s="138"/>
      <c r="J104" s="139"/>
      <c r="K104" s="168">
        <f t="shared" si="1"/>
        <v>0</v>
      </c>
      <c r="L104" s="145"/>
    </row>
    <row r="105" spans="2:12" x14ac:dyDescent="0.3">
      <c r="B105" s="125" t="s">
        <v>59</v>
      </c>
      <c r="C105" s="126"/>
      <c r="D105" s="136"/>
      <c r="E105" s="126"/>
      <c r="F105" s="137"/>
      <c r="G105" s="137"/>
      <c r="H105" s="138"/>
      <c r="I105" s="138"/>
      <c r="J105" s="139"/>
      <c r="K105" s="168">
        <f t="shared" si="1"/>
        <v>0</v>
      </c>
      <c r="L105" s="145"/>
    </row>
    <row r="106" spans="2:12" x14ac:dyDescent="0.3">
      <c r="B106" s="125" t="s">
        <v>59</v>
      </c>
      <c r="C106" s="126"/>
      <c r="D106" s="136"/>
      <c r="E106" s="126"/>
      <c r="F106" s="137"/>
      <c r="G106" s="137"/>
      <c r="H106" s="138"/>
      <c r="I106" s="138"/>
      <c r="J106" s="139"/>
      <c r="K106" s="168">
        <f t="shared" si="1"/>
        <v>0</v>
      </c>
      <c r="L106" s="145"/>
    </row>
    <row r="107" spans="2:12" x14ac:dyDescent="0.3">
      <c r="B107" s="125" t="s">
        <v>59</v>
      </c>
      <c r="C107" s="126"/>
      <c r="D107" s="136"/>
      <c r="E107" s="126"/>
      <c r="F107" s="137"/>
      <c r="G107" s="137"/>
      <c r="H107" s="138"/>
      <c r="I107" s="138"/>
      <c r="J107" s="139"/>
      <c r="K107" s="168">
        <f t="shared" si="1"/>
        <v>0</v>
      </c>
      <c r="L107" s="145"/>
    </row>
    <row r="108" spans="2:12" x14ac:dyDescent="0.3">
      <c r="B108" s="125" t="s">
        <v>59</v>
      </c>
      <c r="C108" s="126"/>
      <c r="D108" s="136"/>
      <c r="E108" s="126"/>
      <c r="F108" s="137"/>
      <c r="G108" s="137"/>
      <c r="H108" s="138"/>
      <c r="I108" s="138"/>
      <c r="J108" s="139"/>
      <c r="K108" s="168">
        <f t="shared" si="1"/>
        <v>0</v>
      </c>
      <c r="L108" s="145"/>
    </row>
    <row r="109" spans="2:12" x14ac:dyDescent="0.3">
      <c r="B109" s="125" t="s">
        <v>59</v>
      </c>
      <c r="C109" s="126"/>
      <c r="D109" s="136"/>
      <c r="E109" s="126"/>
      <c r="F109" s="137"/>
      <c r="G109" s="137"/>
      <c r="H109" s="138"/>
      <c r="I109" s="138"/>
      <c r="J109" s="139"/>
      <c r="K109" s="168">
        <f t="shared" si="1"/>
        <v>0</v>
      </c>
      <c r="L109" s="145"/>
    </row>
    <row r="110" spans="2:12" x14ac:dyDescent="0.3">
      <c r="B110" s="125" t="s">
        <v>59</v>
      </c>
      <c r="C110" s="126"/>
      <c r="D110" s="136"/>
      <c r="E110" s="126"/>
      <c r="F110" s="137"/>
      <c r="G110" s="137"/>
      <c r="H110" s="138"/>
      <c r="I110" s="138"/>
      <c r="J110" s="139"/>
      <c r="K110" s="168">
        <f t="shared" si="1"/>
        <v>0</v>
      </c>
      <c r="L110" s="145"/>
    </row>
    <row r="111" spans="2:12" x14ac:dyDescent="0.3">
      <c r="B111" s="125" t="s">
        <v>59</v>
      </c>
      <c r="C111" s="126"/>
      <c r="D111" s="136"/>
      <c r="E111" s="126"/>
      <c r="F111" s="137"/>
      <c r="G111" s="137"/>
      <c r="H111" s="138"/>
      <c r="I111" s="138"/>
      <c r="J111" s="139"/>
      <c r="K111" s="168">
        <f t="shared" si="1"/>
        <v>0</v>
      </c>
      <c r="L111" s="145"/>
    </row>
    <row r="112" spans="2:12" x14ac:dyDescent="0.3">
      <c r="B112" s="125" t="s">
        <v>59</v>
      </c>
      <c r="C112" s="126"/>
      <c r="D112" s="136"/>
      <c r="E112" s="126"/>
      <c r="F112" s="137"/>
      <c r="G112" s="137"/>
      <c r="H112" s="138"/>
      <c r="I112" s="138"/>
      <c r="J112" s="139"/>
      <c r="K112" s="168">
        <f t="shared" si="1"/>
        <v>0</v>
      </c>
      <c r="L112" s="145"/>
    </row>
    <row r="113" spans="2:12" x14ac:dyDescent="0.3">
      <c r="B113" s="125" t="s">
        <v>59</v>
      </c>
      <c r="C113" s="126"/>
      <c r="D113" s="136"/>
      <c r="E113" s="126"/>
      <c r="F113" s="137"/>
      <c r="G113" s="137"/>
      <c r="H113" s="138"/>
      <c r="I113" s="138"/>
      <c r="J113" s="139"/>
      <c r="K113" s="168">
        <f t="shared" si="1"/>
        <v>0</v>
      </c>
      <c r="L113" s="145"/>
    </row>
    <row r="114" spans="2:12" x14ac:dyDescent="0.3">
      <c r="B114" s="125" t="s">
        <v>59</v>
      </c>
      <c r="C114" s="126"/>
      <c r="D114" s="136"/>
      <c r="E114" s="126"/>
      <c r="F114" s="137"/>
      <c r="G114" s="137"/>
      <c r="H114" s="138"/>
      <c r="I114" s="138"/>
      <c r="J114" s="139"/>
      <c r="K114" s="168">
        <f t="shared" si="1"/>
        <v>0</v>
      </c>
      <c r="L114" s="145"/>
    </row>
    <row r="115" spans="2:12" x14ac:dyDescent="0.3">
      <c r="B115" s="125" t="s">
        <v>59</v>
      </c>
      <c r="C115" s="126"/>
      <c r="D115" s="136"/>
      <c r="E115" s="126"/>
      <c r="F115" s="137"/>
      <c r="G115" s="137"/>
      <c r="H115" s="138"/>
      <c r="I115" s="138"/>
      <c r="J115" s="139"/>
      <c r="K115" s="168">
        <f t="shared" si="1"/>
        <v>0</v>
      </c>
      <c r="L115" s="145"/>
    </row>
    <row r="116" spans="2:12" x14ac:dyDescent="0.3">
      <c r="B116" s="125" t="s">
        <v>59</v>
      </c>
      <c r="C116" s="126"/>
      <c r="D116" s="136"/>
      <c r="E116" s="126"/>
      <c r="F116" s="137"/>
      <c r="G116" s="137"/>
      <c r="H116" s="138"/>
      <c r="I116" s="138"/>
      <c r="J116" s="139"/>
      <c r="K116" s="168">
        <f t="shared" si="1"/>
        <v>0</v>
      </c>
      <c r="L116" s="145"/>
    </row>
    <row r="117" spans="2:12" x14ac:dyDescent="0.3">
      <c r="B117" s="125" t="s">
        <v>59</v>
      </c>
      <c r="C117" s="126"/>
      <c r="D117" s="136"/>
      <c r="E117" s="126"/>
      <c r="F117" s="137"/>
      <c r="G117" s="137"/>
      <c r="H117" s="138"/>
      <c r="I117" s="138"/>
      <c r="J117" s="139"/>
      <c r="K117" s="168">
        <f t="shared" si="1"/>
        <v>0</v>
      </c>
      <c r="L117" s="145"/>
    </row>
    <row r="118" spans="2:12" x14ac:dyDescent="0.3">
      <c r="B118" s="125" t="s">
        <v>59</v>
      </c>
      <c r="C118" s="126"/>
      <c r="D118" s="136"/>
      <c r="E118" s="126"/>
      <c r="F118" s="137"/>
      <c r="G118" s="137"/>
      <c r="H118" s="138"/>
      <c r="I118" s="138"/>
      <c r="J118" s="139"/>
      <c r="K118" s="168">
        <f t="shared" si="1"/>
        <v>0</v>
      </c>
      <c r="L118" s="145"/>
    </row>
    <row r="119" spans="2:12" x14ac:dyDescent="0.3">
      <c r="B119" s="125" t="s">
        <v>59</v>
      </c>
      <c r="C119" s="126"/>
      <c r="D119" s="136"/>
      <c r="E119" s="126"/>
      <c r="F119" s="137"/>
      <c r="G119" s="137"/>
      <c r="H119" s="138"/>
      <c r="I119" s="138"/>
      <c r="J119" s="139"/>
      <c r="K119" s="168">
        <f t="shared" si="1"/>
        <v>0</v>
      </c>
      <c r="L119" s="145"/>
    </row>
    <row r="120" spans="2:12" x14ac:dyDescent="0.3">
      <c r="B120" s="125" t="s">
        <v>59</v>
      </c>
      <c r="C120" s="126"/>
      <c r="D120" s="136"/>
      <c r="E120" s="126"/>
      <c r="F120" s="137"/>
      <c r="G120" s="137"/>
      <c r="H120" s="138"/>
      <c r="I120" s="138"/>
      <c r="J120" s="139"/>
      <c r="K120" s="168">
        <f t="shared" si="1"/>
        <v>0</v>
      </c>
      <c r="L120" s="145"/>
    </row>
    <row r="121" spans="2:12" ht="15" thickBot="1" x14ac:dyDescent="0.35">
      <c r="B121" s="128" t="s">
        <v>59</v>
      </c>
      <c r="C121" s="130"/>
      <c r="D121" s="140"/>
      <c r="E121" s="130"/>
      <c r="F121" s="141"/>
      <c r="G121" s="141"/>
      <c r="H121" s="142"/>
      <c r="I121" s="142"/>
      <c r="J121" s="143"/>
      <c r="K121" s="169">
        <f t="shared" si="1"/>
        <v>0</v>
      </c>
      <c r="L121" s="146"/>
    </row>
  </sheetData>
  <sheetProtection algorithmName="SHA-512" hashValue="qI4wsdNeXL+d2UIGEHYUCV10MQ8eHS1vaM3m08fiS3YGDTqTG67qTeJJsw76YMaD+ijNINdKQbcmm3czCIK91A==" saltValue="hVWXmMgXBMK2ZhsJzORPCw==" spinCount="100000" sheet="1" insertRows="0" insertHyperlinks="0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&amp;L&amp;A&amp;R&amp;P van &amp;N</oddFooter>
  </headerFooter>
  <rowBreaks count="1" manualBreakCount="1">
    <brk id="77" min="1" max="11" man="1"/>
  </rowBreaks>
  <colBreaks count="2" manualBreakCount="2">
    <brk id="6" max="120" man="1"/>
    <brk id="12" max="121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Kies kostencategorie" xr:uid="{8BD1AE7D-623C-426E-9466-FEB6C37F850C}">
          <x14:formula1>
            <xm:f>Hulptabel!$B$4:$B$9</xm:f>
          </x14:formula1>
          <xm:sqref>D122:D140</xm:sqref>
        </x14:dataValidation>
        <x14:dataValidation type="list" allowBlank="1" showInputMessage="1" showErrorMessage="1" xr:uid="{BD263211-C223-4C01-B8E6-3B1BFE3BBDE5}">
          <x14:formula1>
            <xm:f>'1. Deelnemers en samenvatting'!$B$54:$B$66</xm:f>
          </x14:formula1>
          <xm:sqref>B21:B121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9144-2D07-4C7F-9651-E54BF9703D47}">
  <sheetPr>
    <pageSetUpPr fitToPage="1"/>
  </sheetPr>
  <dimension ref="A2:N175"/>
  <sheetViews>
    <sheetView showGridLines="0" zoomScale="90" zoomScaleNormal="90" zoomScaleSheetLayoutView="41" workbookViewId="0">
      <selection activeCell="B19" sqref="B19"/>
    </sheetView>
  </sheetViews>
  <sheetFormatPr defaultColWidth="9.109375" defaultRowHeight="14.4" x14ac:dyDescent="0.3"/>
  <cols>
    <col min="1" max="1" width="5.6640625" style="2" customWidth="1"/>
    <col min="2" max="2" width="25.6640625" style="2" customWidth="1"/>
    <col min="3" max="3" width="39.6640625" style="2" customWidth="1"/>
    <col min="4" max="7" width="25.6640625" style="2" customWidth="1"/>
    <col min="8" max="8" width="27.5546875" style="2" customWidth="1"/>
    <col min="9" max="9" width="33" style="176" customWidth="1"/>
    <col min="10" max="10" width="32.33203125" style="2" customWidth="1"/>
    <col min="11" max="11" width="32.33203125" style="171" customWidth="1"/>
    <col min="12" max="14" width="25.6640625" style="2" customWidth="1"/>
    <col min="15" max="16384" width="9.109375" style="2"/>
  </cols>
  <sheetData>
    <row r="2" spans="2:14" ht="17.399999999999999" x14ac:dyDescent="0.3">
      <c r="B2" s="6" t="s">
        <v>46</v>
      </c>
      <c r="C2" s="8"/>
      <c r="D2" s="8"/>
      <c r="E2" s="8"/>
      <c r="F2" s="8"/>
      <c r="G2" s="8"/>
      <c r="H2" s="8"/>
      <c r="I2" s="175"/>
      <c r="J2" s="8"/>
      <c r="K2" s="170"/>
      <c r="L2" s="8"/>
      <c r="M2" s="8"/>
      <c r="N2" s="8"/>
    </row>
    <row r="3" spans="2:14" ht="6" customHeight="1" x14ac:dyDescent="0.3">
      <c r="B3" s="9"/>
      <c r="C3" s="9"/>
      <c r="D3" s="9"/>
      <c r="E3" s="9"/>
      <c r="F3" s="9"/>
      <c r="G3" s="3"/>
    </row>
    <row r="4" spans="2:14" ht="15" customHeight="1" x14ac:dyDescent="0.3">
      <c r="B4" s="13" t="s">
        <v>96</v>
      </c>
      <c r="C4" s="33"/>
      <c r="D4" s="33"/>
      <c r="E4" s="33"/>
      <c r="F4" s="33"/>
      <c r="G4" s="34"/>
      <c r="H4" s="35"/>
      <c r="I4" s="177"/>
      <c r="J4" s="35"/>
      <c r="K4" s="172"/>
      <c r="L4" s="15"/>
      <c r="M4" s="15"/>
      <c r="N4" s="16"/>
    </row>
    <row r="5" spans="2:14" ht="15" customHeight="1" x14ac:dyDescent="0.3">
      <c r="B5" s="36"/>
      <c r="C5" s="37"/>
      <c r="D5" s="37"/>
      <c r="E5" s="37"/>
      <c r="F5" s="37"/>
      <c r="G5" s="38"/>
      <c r="H5" s="39"/>
      <c r="I5" s="178"/>
      <c r="J5" s="39"/>
      <c r="K5" s="173"/>
      <c r="L5" s="19"/>
      <c r="M5" s="19"/>
      <c r="N5" s="20"/>
    </row>
    <row r="6" spans="2:14" ht="15" customHeight="1" x14ac:dyDescent="0.3">
      <c r="B6" s="25" t="s">
        <v>97</v>
      </c>
      <c r="C6" s="37"/>
      <c r="D6" s="37"/>
      <c r="E6" s="37"/>
      <c r="F6" s="37"/>
      <c r="G6" s="38"/>
      <c r="H6" s="39"/>
      <c r="I6" s="178"/>
      <c r="J6" s="39"/>
      <c r="K6" s="173"/>
      <c r="L6" s="19"/>
      <c r="M6" s="19"/>
      <c r="N6" s="20"/>
    </row>
    <row r="7" spans="2:14" ht="15" customHeight="1" x14ac:dyDescent="0.3">
      <c r="B7" s="17" t="s">
        <v>98</v>
      </c>
      <c r="C7" s="37"/>
      <c r="D7" s="37"/>
      <c r="E7" s="37"/>
      <c r="F7" s="37"/>
      <c r="G7" s="38"/>
      <c r="H7" s="39"/>
      <c r="I7" s="178"/>
      <c r="J7" s="39"/>
      <c r="K7" s="173"/>
      <c r="L7" s="19"/>
      <c r="M7" s="19"/>
      <c r="N7" s="20"/>
    </row>
    <row r="8" spans="2:14" ht="15" customHeight="1" x14ac:dyDescent="0.3">
      <c r="B8" s="36"/>
      <c r="C8" s="37"/>
      <c r="D8" s="37"/>
      <c r="E8" s="37"/>
      <c r="F8" s="37"/>
      <c r="G8" s="38"/>
      <c r="H8" s="39"/>
      <c r="I8" s="178"/>
      <c r="J8" s="39"/>
      <c r="K8" s="173"/>
      <c r="L8" s="19"/>
      <c r="M8" s="19"/>
      <c r="N8" s="20"/>
    </row>
    <row r="9" spans="2:14" ht="15" customHeight="1" x14ac:dyDescent="0.3">
      <c r="B9" s="25" t="s">
        <v>99</v>
      </c>
      <c r="C9" s="37"/>
      <c r="D9" s="37"/>
      <c r="E9" s="37"/>
      <c r="F9" s="37"/>
      <c r="G9" s="38"/>
      <c r="H9" s="39"/>
      <c r="I9" s="178"/>
      <c r="J9" s="39"/>
      <c r="K9" s="173"/>
      <c r="L9" s="19"/>
      <c r="M9" s="19"/>
      <c r="N9" s="20"/>
    </row>
    <row r="10" spans="2:14" ht="15" customHeight="1" x14ac:dyDescent="0.3">
      <c r="B10" s="17" t="s">
        <v>100</v>
      </c>
      <c r="C10" s="37"/>
      <c r="D10" s="37"/>
      <c r="E10" s="37"/>
      <c r="F10" s="37"/>
      <c r="G10" s="38"/>
      <c r="H10" s="39"/>
      <c r="I10" s="178"/>
      <c r="J10" s="39"/>
      <c r="K10" s="173"/>
      <c r="L10" s="19"/>
      <c r="M10" s="19"/>
      <c r="N10" s="20"/>
    </row>
    <row r="11" spans="2:14" ht="15" customHeight="1" x14ac:dyDescent="0.3">
      <c r="B11" s="17" t="s">
        <v>133</v>
      </c>
      <c r="C11" s="37"/>
      <c r="D11" s="37"/>
      <c r="E11" s="37"/>
      <c r="F11" s="37"/>
      <c r="G11" s="38"/>
      <c r="H11" s="39"/>
      <c r="I11" s="178"/>
      <c r="J11" s="39"/>
      <c r="K11" s="173"/>
      <c r="L11" s="19"/>
      <c r="M11" s="19"/>
      <c r="N11" s="20"/>
    </row>
    <row r="12" spans="2:14" ht="15" customHeight="1" x14ac:dyDescent="0.3">
      <c r="B12" s="17" t="s">
        <v>101</v>
      </c>
      <c r="C12" s="37"/>
      <c r="D12" s="37"/>
      <c r="E12" s="37"/>
      <c r="F12" s="37"/>
      <c r="G12" s="38"/>
      <c r="H12" s="39"/>
      <c r="I12" s="178"/>
      <c r="J12" s="39"/>
      <c r="K12" s="173"/>
      <c r="L12" s="19"/>
      <c r="M12" s="19"/>
      <c r="N12" s="20"/>
    </row>
    <row r="13" spans="2:14" ht="15" customHeight="1" x14ac:dyDescent="0.3">
      <c r="B13" s="17" t="s">
        <v>102</v>
      </c>
      <c r="C13" s="37"/>
      <c r="D13" s="37"/>
      <c r="E13" s="37"/>
      <c r="F13" s="37"/>
      <c r="G13" s="38"/>
      <c r="H13" s="39"/>
      <c r="I13" s="178"/>
      <c r="J13" s="39"/>
      <c r="K13" s="173"/>
      <c r="L13" s="19"/>
      <c r="M13" s="19"/>
      <c r="N13" s="20"/>
    </row>
    <row r="14" spans="2:14" ht="15" customHeight="1" x14ac:dyDescent="0.3">
      <c r="B14" s="17" t="s">
        <v>103</v>
      </c>
      <c r="C14" s="37"/>
      <c r="D14" s="37"/>
      <c r="E14" s="37"/>
      <c r="F14" s="37"/>
      <c r="G14" s="38"/>
      <c r="H14" s="39"/>
      <c r="I14" s="178"/>
      <c r="J14" s="39"/>
      <c r="K14" s="173"/>
      <c r="L14" s="19"/>
      <c r="M14" s="19"/>
      <c r="N14" s="20"/>
    </row>
    <row r="15" spans="2:14" ht="15" customHeight="1" x14ac:dyDescent="0.3">
      <c r="B15" s="17" t="s">
        <v>104</v>
      </c>
      <c r="C15" s="37"/>
      <c r="D15" s="37"/>
      <c r="E15" s="37"/>
      <c r="F15" s="37"/>
      <c r="G15" s="38"/>
      <c r="H15" s="39"/>
      <c r="I15" s="178"/>
      <c r="J15" s="39"/>
      <c r="K15" s="173"/>
      <c r="L15" s="19"/>
      <c r="M15" s="19"/>
      <c r="N15" s="20"/>
    </row>
    <row r="16" spans="2:14" ht="15" customHeight="1" x14ac:dyDescent="0.3">
      <c r="B16" s="17" t="s">
        <v>105</v>
      </c>
      <c r="C16" s="37"/>
      <c r="D16" s="37"/>
      <c r="E16" s="37"/>
      <c r="F16" s="37"/>
      <c r="G16" s="38"/>
      <c r="H16" s="39"/>
      <c r="I16" s="178"/>
      <c r="J16" s="39"/>
      <c r="K16" s="173"/>
      <c r="L16" s="19"/>
      <c r="M16" s="19"/>
      <c r="N16" s="20"/>
    </row>
    <row r="17" spans="1:14" ht="15" customHeight="1" x14ac:dyDescent="0.3">
      <c r="B17" s="184" t="s">
        <v>139</v>
      </c>
      <c r="C17" s="37"/>
      <c r="D17" s="37"/>
      <c r="E17" s="37"/>
      <c r="F17" s="37"/>
      <c r="G17" s="38"/>
      <c r="H17" s="39"/>
      <c r="I17" s="178"/>
      <c r="J17" s="39"/>
      <c r="K17" s="173"/>
      <c r="L17" s="19"/>
      <c r="M17" s="19"/>
      <c r="N17" s="20"/>
    </row>
    <row r="18" spans="1:14" ht="15" customHeight="1" x14ac:dyDescent="0.3">
      <c r="B18" s="17" t="s">
        <v>146</v>
      </c>
      <c r="C18" s="37"/>
      <c r="D18" s="37"/>
      <c r="E18" s="37"/>
      <c r="F18" s="37"/>
      <c r="G18" s="38"/>
      <c r="H18" s="39"/>
      <c r="I18" s="178"/>
      <c r="J18" s="39"/>
      <c r="K18" s="173"/>
      <c r="L18" s="19"/>
      <c r="M18" s="19"/>
      <c r="N18" s="20"/>
    </row>
    <row r="19" spans="1:14" ht="15" customHeight="1" x14ac:dyDescent="0.3">
      <c r="B19" s="17" t="s">
        <v>148</v>
      </c>
      <c r="C19" s="37"/>
      <c r="D19" s="37"/>
      <c r="E19" s="37"/>
      <c r="F19" s="37"/>
      <c r="G19" s="38"/>
      <c r="H19" s="39"/>
      <c r="I19" s="178"/>
      <c r="J19" s="39"/>
      <c r="K19" s="173"/>
      <c r="L19" s="19"/>
      <c r="M19" s="19"/>
      <c r="N19" s="20"/>
    </row>
    <row r="20" spans="1:14" ht="15" customHeight="1" x14ac:dyDescent="0.3">
      <c r="B20" s="17" t="s">
        <v>143</v>
      </c>
      <c r="C20" s="37"/>
      <c r="D20" s="37"/>
      <c r="E20" s="37"/>
      <c r="F20" s="37"/>
      <c r="G20" s="38"/>
      <c r="H20" s="39"/>
      <c r="I20" s="178"/>
      <c r="J20" s="39"/>
      <c r="K20" s="173"/>
      <c r="L20" s="19"/>
      <c r="M20" s="19"/>
      <c r="N20" s="20"/>
    </row>
    <row r="21" spans="1:14" ht="15" customHeight="1" x14ac:dyDescent="0.3">
      <c r="B21" s="17" t="s">
        <v>144</v>
      </c>
      <c r="C21" s="37"/>
      <c r="D21" s="37"/>
      <c r="E21" s="37"/>
      <c r="F21" s="37"/>
      <c r="G21" s="38"/>
      <c r="H21" s="39"/>
      <c r="I21" s="178"/>
      <c r="J21" s="39"/>
      <c r="K21" s="173"/>
      <c r="L21" s="19"/>
      <c r="M21" s="19"/>
      <c r="N21" s="20"/>
    </row>
    <row r="22" spans="1:14" ht="15" customHeight="1" x14ac:dyDescent="0.3">
      <c r="B22" s="17" t="s">
        <v>145</v>
      </c>
      <c r="C22" s="37"/>
      <c r="D22" s="37"/>
      <c r="E22" s="37"/>
      <c r="F22" s="37"/>
      <c r="G22" s="38"/>
      <c r="H22" s="39"/>
      <c r="I22" s="178"/>
      <c r="J22" s="39"/>
      <c r="K22" s="173"/>
      <c r="L22" s="19"/>
      <c r="M22" s="19"/>
      <c r="N22" s="20"/>
    </row>
    <row r="23" spans="1:14" ht="4.5" customHeight="1" x14ac:dyDescent="0.3">
      <c r="B23" s="158"/>
      <c r="C23" s="40"/>
      <c r="D23" s="40"/>
      <c r="E23" s="40"/>
      <c r="F23" s="40"/>
      <c r="G23" s="41"/>
      <c r="H23" s="42"/>
      <c r="I23" s="179"/>
      <c r="J23" s="42"/>
      <c r="K23" s="174"/>
      <c r="L23" s="23"/>
      <c r="M23" s="23"/>
      <c r="N23" s="24"/>
    </row>
    <row r="24" spans="1:14" ht="15" thickBot="1" x14ac:dyDescent="0.35">
      <c r="K24" s="182"/>
    </row>
    <row r="25" spans="1:14" ht="39.75" customHeight="1" thickBot="1" x14ac:dyDescent="0.35">
      <c r="A25" s="93"/>
      <c r="B25" s="151" t="s">
        <v>47</v>
      </c>
      <c r="C25" s="10" t="s">
        <v>106</v>
      </c>
      <c r="D25" s="10" t="s">
        <v>48</v>
      </c>
      <c r="E25" s="152" t="s">
        <v>54</v>
      </c>
      <c r="F25" s="10" t="s">
        <v>49</v>
      </c>
      <c r="G25" s="10" t="s">
        <v>50</v>
      </c>
      <c r="H25" s="152" t="s">
        <v>60</v>
      </c>
      <c r="I25" s="186" t="s">
        <v>137</v>
      </c>
      <c r="J25" s="153" t="s">
        <v>138</v>
      </c>
      <c r="K25" s="185" t="s">
        <v>140</v>
      </c>
      <c r="L25" s="119" t="s">
        <v>141</v>
      </c>
      <c r="M25" s="153" t="s">
        <v>142</v>
      </c>
      <c r="N25" s="154" t="s">
        <v>147</v>
      </c>
    </row>
    <row r="26" spans="1:14" ht="15" thickBot="1" x14ac:dyDescent="0.35">
      <c r="A26" s="93">
        <v>1</v>
      </c>
      <c r="B26" s="147" t="s">
        <v>59</v>
      </c>
      <c r="C26" s="148" t="s">
        <v>57</v>
      </c>
      <c r="D26" s="155" cm="1">
        <f t="array" ref="D26">_xlfn.IFS(C26="Kies kostencategorie...",0,C26="Reiskosten",0.23,C26="Communicatiekosten - duurzaam bord",40,C26="Communicatiekosten - poster",20,C26= "Loonkosten uurtarief",60,C26= "Loonkosten maandtarief",8600,C26="Eigen arbeid",60,C26="Loonkosten IKS", "nvt",C26="Vrijwilligerswerk",157)</f>
        <v>0</v>
      </c>
      <c r="E26" s="149"/>
      <c r="F26" s="150"/>
      <c r="G26" s="156" t="str" cm="1">
        <f t="array" ref="G26">_xlfn.IFS(C26="Kies kostencategorie...","-",C26="Reiskosten","kilometers",C26="Communicatiekosten - duurzaam bord","borden",C26="Communicatiekosten - poster","posters",C26= "Loonkosten uurtarief","uren",C26= "Loonkosten maandtarief","maanden",C26="Eigen arbeid","uren",C26="Loonkosten IKS","uren",C26="Vrijwilligerswerk","dagen van 8 uur")</f>
        <v>-</v>
      </c>
      <c r="H26" s="150"/>
      <c r="I26" s="180"/>
      <c r="J26" s="165"/>
      <c r="K26" s="183">
        <f>I26*J26*F26</f>
        <v>0</v>
      </c>
      <c r="L26" s="150"/>
      <c r="M26" s="148" t="s">
        <v>58</v>
      </c>
      <c r="N26" s="166" t="e" cm="1">
        <f t="array" ref="N26" xml:space="preserve"> _xlfn.IFS(C26="Loonkosten IKS",E26*F26,C26="Loonkosten maandtarief",D26*K26,C26="Reiskosten",D26*F26,C26="Loonkosten uurtarief",D26*F26,C26="Eigen arbeid",D26*F26,C26="Vrijwilligerswerk",D26*F26,C26="Communicatiekosten - duurzaam bord",D26*F26,C26="Communicatiekosten - poster",D26*F26)</f>
        <v>#N/A</v>
      </c>
    </row>
    <row r="27" spans="1:14" ht="15" thickBot="1" x14ac:dyDescent="0.35">
      <c r="A27" s="93">
        <v>2</v>
      </c>
      <c r="B27" s="147" t="s">
        <v>59</v>
      </c>
      <c r="C27" s="148" t="s">
        <v>57</v>
      </c>
      <c r="D27" s="155" cm="1">
        <f t="array" ref="D27">_xlfn.IFS(C27="Kies kostencategorie...",0,C27="Reiskosten",0.23,C27="Communicatiekosten - duurzaam bord",40,C27="Communicatiekosten - poster",20,C27= "Loonkosten uurtarief",60,C27= "Loonkosten maandtarief",8600,C27="Eigen arbeid",60,C27="Loonkosten IKS", "nvt",C27="Vrijwilligerswerk",157)</f>
        <v>0</v>
      </c>
      <c r="E27" s="137"/>
      <c r="F27" s="126"/>
      <c r="G27" s="156" t="str" cm="1">
        <f t="array" ref="G27">_xlfn.IFS(C27="Kies kostencategorie...","-",C27="Reiskosten","kilometers",C27="Communicatiekosten - duurzaam bord","borden",C27="Communicatiekosten - poster","posters",C27= "Loonkosten uurtarief","uren",C27= "Loonkosten maandtarief","maanden",C27="Eigen arbeid","uren",C27="Loonkosten IKS","uren",C27="Vrijwilligerswerk","dagen van 8 uur")</f>
        <v>-</v>
      </c>
      <c r="H27" s="150"/>
      <c r="I27" s="180"/>
      <c r="J27" s="165"/>
      <c r="K27" s="183">
        <f>I27*J27*F27</f>
        <v>0</v>
      </c>
      <c r="L27" s="126"/>
      <c r="M27" s="148" t="s">
        <v>58</v>
      </c>
      <c r="N27" s="166" t="e" cm="1">
        <f t="array" ref="N27" xml:space="preserve"> _xlfn.IFS(C27="Loonkosten IKS",E27*F27,C27="Loonkosten maandtarief",D27*K27,C27="Reiskosten",D27*F27,C27="Loonkosten uurtarief",D27*F27,C27="Eigen arbeid",D27*F27,C27="Vrijwilligerswerk",D27*F27,C27="Communicatiekosten - duurzaam bord",D27*F27,C27="Communicatiekosten - poster",D27*F27)</f>
        <v>#N/A</v>
      </c>
    </row>
    <row r="28" spans="1:14" ht="15" thickBot="1" x14ac:dyDescent="0.35">
      <c r="A28" s="93">
        <v>3</v>
      </c>
      <c r="B28" s="147" t="s">
        <v>59</v>
      </c>
      <c r="C28" s="148" t="s">
        <v>57</v>
      </c>
      <c r="D28" s="155" cm="1">
        <f t="array" ref="D28">_xlfn.IFS(C28="Kies kostencategorie...",0,C28="Reiskosten",0.23,C28="Communicatiekosten - duurzaam bord",40,C28="Communicatiekosten - poster",20,C28= "Loonkosten uurtarief",60,C28= "Loonkosten maandtarief",8600,C28="Eigen arbeid",60,C28="Loonkosten IKS", "nvt",C28="Vrijwilligerswerk",157)</f>
        <v>0</v>
      </c>
      <c r="E28" s="137"/>
      <c r="F28" s="126"/>
      <c r="G28" s="156" t="str" cm="1">
        <f t="array" ref="G28">_xlfn.IFS(C28="Kies kostencategorie...","-",C28="Reiskosten","kilometers",C28="Communicatiekosten - duurzaam bord","borden",C28="Communicatiekosten - poster","posters",C28= "Loonkosten uurtarief","uren",C28= "Loonkosten maandtarief","maanden",C28="Eigen arbeid","uren",C28="Loonkosten IKS","uren",C28="Vrijwilligerswerk","dagen van 8 uur")</f>
        <v>-</v>
      </c>
      <c r="H28" s="150"/>
      <c r="I28" s="180"/>
      <c r="J28" s="165"/>
      <c r="K28" s="183">
        <f t="shared" ref="K28:K90" si="0">I28*J28*F28</f>
        <v>0</v>
      </c>
      <c r="L28" s="126"/>
      <c r="M28" s="148" t="s">
        <v>58</v>
      </c>
      <c r="N28" s="166" t="e" cm="1">
        <f t="array" ref="N28" xml:space="preserve"> _xlfn.IFS(C28="Loonkosten IKS",E28*F28,C28="Loonkosten maandtarief",D28*K28,C28="Reiskosten",D28*F28,C28="Loonkosten uurtarief",D28*F28,C28="Eigen arbeid",D28*F28,C28="Vrijwilligerswerk",D28*F28,C28="Communicatiekosten - duurzaam bord",D28*F28,C28="Communicatiekosten - poster",D28*F28)</f>
        <v>#N/A</v>
      </c>
    </row>
    <row r="29" spans="1:14" ht="15" thickBot="1" x14ac:dyDescent="0.35">
      <c r="A29" s="93">
        <v>4</v>
      </c>
      <c r="B29" s="147" t="s">
        <v>59</v>
      </c>
      <c r="C29" s="148" t="s">
        <v>57</v>
      </c>
      <c r="D29" s="155" cm="1">
        <f t="array" ref="D29">_xlfn.IFS(C29="Kies kostencategorie...",0,C29="Reiskosten",0.23,C29="Communicatiekosten - duurzaam bord",40,C29="Communicatiekosten - poster",20,C29= "Loonkosten uurtarief",60,C29= "Loonkosten maandtarief",8600,C29="Eigen arbeid",60,C29="Loonkosten IKS", "nvt",C29="Vrijwilligerswerk",157)</f>
        <v>0</v>
      </c>
      <c r="E29" s="137"/>
      <c r="F29" s="126"/>
      <c r="G29" s="156" t="str" cm="1">
        <f t="array" ref="G29">_xlfn.IFS(C29="Kies kostencategorie...","-",C29="Reiskosten","kilometers",C29="Communicatiekosten - duurzaam bord","borden",C29="Communicatiekosten - poster","posters",C29= "Loonkosten uurtarief","uren",C29= "Loonkosten maandtarief","maanden",C29="Eigen arbeid","uren",C29="Loonkosten IKS","uren",C29="Vrijwilligerswerk","dagen van 8 uur")</f>
        <v>-</v>
      </c>
      <c r="H29" s="150"/>
      <c r="I29" s="180"/>
      <c r="J29" s="165"/>
      <c r="K29" s="183">
        <f t="shared" si="0"/>
        <v>0</v>
      </c>
      <c r="L29" s="126"/>
      <c r="M29" s="148" t="s">
        <v>58</v>
      </c>
      <c r="N29" s="166" t="e" cm="1">
        <f t="array" ref="N29" xml:space="preserve"> _xlfn.IFS(C29="Loonkosten IKS",E29*F29,C29="Loonkosten maandtarief",D29*K29,C29="Reiskosten",D29*F29,C29="Loonkosten uurtarief",D29*F29,C29="Eigen arbeid",D29*F29,C29="Vrijwilligerswerk",D29*F29,C29="Communicatiekosten - duurzaam bord",D29*F29,C29="Communicatiekosten - poster",D29*F29)</f>
        <v>#N/A</v>
      </c>
    </row>
    <row r="30" spans="1:14" ht="15" thickBot="1" x14ac:dyDescent="0.35">
      <c r="A30" s="93">
        <v>5</v>
      </c>
      <c r="B30" s="147" t="s">
        <v>59</v>
      </c>
      <c r="C30" s="148" t="s">
        <v>57</v>
      </c>
      <c r="D30" s="155" cm="1">
        <f t="array" ref="D30">_xlfn.IFS(C30="Kies kostencategorie...",0,C30="Reiskosten",0.23,C30="Communicatiekosten - duurzaam bord",40,C30="Communicatiekosten - poster",20,C30= "Loonkosten uurtarief",60,C30= "Loonkosten maandtarief",8600,C30="Eigen arbeid",60,C30="Loonkosten IKS", "nvt",C30="Vrijwilligerswerk",157)</f>
        <v>0</v>
      </c>
      <c r="E30" s="137"/>
      <c r="F30" s="126"/>
      <c r="G30" s="156" t="str" cm="1">
        <f t="array" ref="G30">_xlfn.IFS(C30="Kies kostencategorie...","-",C30="Reiskosten","kilometers",C30="Communicatiekosten - duurzaam bord","borden",C30="Communicatiekosten - poster","posters",C30= "Loonkosten uurtarief","uren",C30= "Loonkosten maandtarief","maanden",C30="Eigen arbeid","uren",C30="Loonkosten IKS","uren",C30="Vrijwilligerswerk","dagen van 8 uur")</f>
        <v>-</v>
      </c>
      <c r="H30" s="150"/>
      <c r="I30" s="180"/>
      <c r="J30" s="165"/>
      <c r="K30" s="183">
        <f t="shared" si="0"/>
        <v>0</v>
      </c>
      <c r="L30" s="126"/>
      <c r="M30" s="148" t="s">
        <v>58</v>
      </c>
      <c r="N30" s="166" t="e" cm="1">
        <f t="array" ref="N30" xml:space="preserve"> _xlfn.IFS(C30="Loonkosten IKS",E30*F30,C30="Loonkosten maandtarief",D30*K30,C30="Reiskosten",D30*F30,C30="Loonkosten uurtarief",D30*F30,C30="Eigen arbeid",D30*F30,C30="Vrijwilligerswerk",D30*F30,C30="Communicatiekosten - duurzaam bord",D30*F30,C30="Communicatiekosten - poster",D30*F30)</f>
        <v>#N/A</v>
      </c>
    </row>
    <row r="31" spans="1:14" ht="15" thickBot="1" x14ac:dyDescent="0.35">
      <c r="A31" s="93">
        <v>6</v>
      </c>
      <c r="B31" s="147" t="s">
        <v>59</v>
      </c>
      <c r="C31" s="148" t="s">
        <v>57</v>
      </c>
      <c r="D31" s="155" cm="1">
        <f t="array" ref="D31">_xlfn.IFS(C31="Kies kostencategorie...",0,C31="Reiskosten",0.23,C31="Communicatiekosten - duurzaam bord",40,C31="Communicatiekosten - poster",20,C31= "Loonkosten uurtarief",60,C31= "Loonkosten maandtarief",8600,C31="Eigen arbeid",60,C31="Loonkosten IKS", "nvt",C31="Vrijwilligerswerk",157)</f>
        <v>0</v>
      </c>
      <c r="E31" s="137"/>
      <c r="F31" s="126"/>
      <c r="G31" s="156" t="str" cm="1">
        <f t="array" ref="G31">_xlfn.IFS(C31="Kies kostencategorie...","-",C31="Reiskosten","kilometers",C31="Communicatiekosten - duurzaam bord","borden",C31="Communicatiekosten - poster","posters",C31= "Loonkosten uurtarief","uren",C31= "Loonkosten maandtarief","maanden",C31="Eigen arbeid","uren",C31="Loonkosten IKS","uren",C31="Vrijwilligerswerk","dagen van 8 uur")</f>
        <v>-</v>
      </c>
      <c r="H31" s="150"/>
      <c r="I31" s="180"/>
      <c r="J31" s="165"/>
      <c r="K31" s="183">
        <f t="shared" si="0"/>
        <v>0</v>
      </c>
      <c r="L31" s="126"/>
      <c r="M31" s="148" t="s">
        <v>58</v>
      </c>
      <c r="N31" s="166" t="e" cm="1">
        <f t="array" ref="N31" xml:space="preserve"> _xlfn.IFS(C31="Loonkosten IKS",E31*F31,C31="Loonkosten maandtarief",D31*K31,C31="Reiskosten",D31*F31,C31="Loonkosten uurtarief",D31*F31,C31="Eigen arbeid",D31*F31,C31="Vrijwilligerswerk",D31*F31,C31="Communicatiekosten - duurzaam bord",D31*F31,C31="Communicatiekosten - poster",D31*F31)</f>
        <v>#N/A</v>
      </c>
    </row>
    <row r="32" spans="1:14" ht="15" thickBot="1" x14ac:dyDescent="0.35">
      <c r="A32" s="93">
        <v>7</v>
      </c>
      <c r="B32" s="147" t="s">
        <v>59</v>
      </c>
      <c r="C32" s="148" t="s">
        <v>57</v>
      </c>
      <c r="D32" s="155" cm="1">
        <f t="array" ref="D32">_xlfn.IFS(C32="Kies kostencategorie...",0,C32="Reiskosten",0.23,C32="Communicatiekosten - duurzaam bord",40,C32="Communicatiekosten - poster",20,C32= "Loonkosten uurtarief",60,C32= "Loonkosten maandtarief",8600,C32="Eigen arbeid",60,C32="Loonkosten IKS", "nvt",C32="Vrijwilligerswerk",157)</f>
        <v>0</v>
      </c>
      <c r="E32" s="137"/>
      <c r="F32" s="126"/>
      <c r="G32" s="156" t="str" cm="1">
        <f t="array" ref="G32">_xlfn.IFS(C32="Kies kostencategorie...","-",C32="Reiskosten","kilometers",C32="Communicatiekosten - duurzaam bord","borden",C32="Communicatiekosten - poster","posters",C32= "Loonkosten uurtarief","uren",C32= "Loonkosten maandtarief","maanden",C32="Eigen arbeid","uren",C32="Loonkosten IKS","uren",C32="Vrijwilligerswerk","dagen van 8 uur")</f>
        <v>-</v>
      </c>
      <c r="H32" s="150"/>
      <c r="I32" s="180"/>
      <c r="J32" s="165"/>
      <c r="K32" s="183">
        <f t="shared" si="0"/>
        <v>0</v>
      </c>
      <c r="L32" s="126"/>
      <c r="M32" s="148" t="s">
        <v>58</v>
      </c>
      <c r="N32" s="166" t="e" cm="1">
        <f t="array" ref="N32" xml:space="preserve"> _xlfn.IFS(C32="Loonkosten IKS",E32*F32,C32="Loonkosten maandtarief",D32*K32,C32="Reiskosten",D32*F32,C32="Loonkosten uurtarief",D32*F32,C32="Eigen arbeid",D32*F32,C32="Vrijwilligerswerk",D32*F32,C32="Communicatiekosten - duurzaam bord",D32*F32,C32="Communicatiekosten - poster",D32*F32)</f>
        <v>#N/A</v>
      </c>
    </row>
    <row r="33" spans="1:14" ht="15" thickBot="1" x14ac:dyDescent="0.35">
      <c r="A33" s="93">
        <v>8</v>
      </c>
      <c r="B33" s="147" t="s">
        <v>59</v>
      </c>
      <c r="C33" s="148" t="s">
        <v>57</v>
      </c>
      <c r="D33" s="155" cm="1">
        <f t="array" ref="D33">_xlfn.IFS(C33="Kies kostencategorie...",0,C33="Reiskosten",0.23,C33="Communicatiekosten - duurzaam bord",40,C33="Communicatiekosten - poster",20,C33= "Loonkosten uurtarief",60,C33= "Loonkosten maandtarief",8600,C33="Eigen arbeid",60,C33="Loonkosten IKS", "nvt",C33="Vrijwilligerswerk",157)</f>
        <v>0</v>
      </c>
      <c r="E33" s="137"/>
      <c r="F33" s="126"/>
      <c r="G33" s="156" t="str" cm="1">
        <f t="array" ref="G33">_xlfn.IFS(C33="Kies kostencategorie...","-",C33="Reiskosten","kilometers",C33="Communicatiekosten - duurzaam bord","borden",C33="Communicatiekosten - poster","posters",C33= "Loonkosten uurtarief","uren",C33= "Loonkosten maandtarief","maanden",C33="Eigen arbeid","uren",C33="Loonkosten IKS","uren",C33="Vrijwilligerswerk","dagen van 8 uur")</f>
        <v>-</v>
      </c>
      <c r="H33" s="150"/>
      <c r="I33" s="180"/>
      <c r="J33" s="165"/>
      <c r="K33" s="183">
        <f t="shared" si="0"/>
        <v>0</v>
      </c>
      <c r="L33" s="126"/>
      <c r="M33" s="148" t="s">
        <v>58</v>
      </c>
      <c r="N33" s="166" t="e" cm="1">
        <f t="array" ref="N33" xml:space="preserve"> _xlfn.IFS(C33="Loonkosten IKS",E33*F33,C33="Loonkosten maandtarief",D33*K33,C33="Reiskosten",D33*F33,C33="Loonkosten uurtarief",D33*F33,C33="Eigen arbeid",D33*F33,C33="Vrijwilligerswerk",D33*F33,C33="Communicatiekosten - duurzaam bord",D33*F33,C33="Communicatiekosten - poster",D33*F33)</f>
        <v>#N/A</v>
      </c>
    </row>
    <row r="34" spans="1:14" ht="15" thickBot="1" x14ac:dyDescent="0.35">
      <c r="A34" s="93">
        <v>9</v>
      </c>
      <c r="B34" s="147" t="s">
        <v>59</v>
      </c>
      <c r="C34" s="148" t="s">
        <v>57</v>
      </c>
      <c r="D34" s="155" cm="1">
        <f t="array" ref="D34">_xlfn.IFS(C34="Kies kostencategorie...",0,C34="Reiskosten",0.23,C34="Communicatiekosten - duurzaam bord",40,C34="Communicatiekosten - poster",20,C34= "Loonkosten uurtarief",60,C34= "Loonkosten maandtarief",8600,C34="Eigen arbeid",60,C34="Loonkosten IKS", "nvt",C34="Vrijwilligerswerk",157)</f>
        <v>0</v>
      </c>
      <c r="E34" s="126"/>
      <c r="F34" s="126"/>
      <c r="G34" s="156" t="str" cm="1">
        <f t="array" ref="G34">_xlfn.IFS(C34="Kies kostencategorie...","-",C34="Reiskosten","kilometers",C34="Communicatiekosten - duurzaam bord","borden",C34="Communicatiekosten - poster","posters",C34= "Loonkosten uurtarief","uren",C34= "Loonkosten maandtarief","maanden",C34="Eigen arbeid","uren",C34="Loonkosten IKS","uren",C34="Vrijwilligerswerk","dagen van 8 uur")</f>
        <v>-</v>
      </c>
      <c r="H34" s="150"/>
      <c r="I34" s="180"/>
      <c r="J34" s="165"/>
      <c r="K34" s="183">
        <f t="shared" si="0"/>
        <v>0</v>
      </c>
      <c r="L34" s="126"/>
      <c r="M34" s="148" t="s">
        <v>58</v>
      </c>
      <c r="N34" s="166" t="e" cm="1">
        <f t="array" ref="N34" xml:space="preserve"> _xlfn.IFS(C34="Loonkosten IKS",E34*F34,C34="Loonkosten maandtarief",D34*K34,C34="Reiskosten",D34*F34,C34="Loonkosten uurtarief",D34*F34,C34="Eigen arbeid",D34*F34,C34="Vrijwilligerswerk",D34*F34,C34="Communicatiekosten - duurzaam bord",D34*F34,C34="Communicatiekosten - poster",D34*F34)</f>
        <v>#N/A</v>
      </c>
    </row>
    <row r="35" spans="1:14" ht="15" thickBot="1" x14ac:dyDescent="0.35">
      <c r="A35" s="93">
        <v>10</v>
      </c>
      <c r="B35" s="147" t="s">
        <v>59</v>
      </c>
      <c r="C35" s="148" t="s">
        <v>57</v>
      </c>
      <c r="D35" s="155" cm="1">
        <f t="array" ref="D35">_xlfn.IFS(C35="Kies kostencategorie...",0,C35="Reiskosten",0.23,C35="Communicatiekosten - duurzaam bord",40,C35="Communicatiekosten - poster",20,C35= "Loonkosten uurtarief",60,C35= "Loonkosten maandtarief",8600,C35="Eigen arbeid",60,C35="Loonkosten IKS", "nvt",C35="Vrijwilligerswerk",157)</f>
        <v>0</v>
      </c>
      <c r="E35" s="126"/>
      <c r="F35" s="126"/>
      <c r="G35" s="156" t="str" cm="1">
        <f t="array" ref="G35">_xlfn.IFS(C35="Kies kostencategorie...","-",C35="Reiskosten","kilometers",C35="Communicatiekosten - duurzaam bord","borden",C35="Communicatiekosten - poster","posters",C35= "Loonkosten uurtarief","uren",C35= "Loonkosten maandtarief","maanden",C35="Eigen arbeid","uren",C35="Loonkosten IKS","uren",C35="Vrijwilligerswerk","dagen van 8 uur")</f>
        <v>-</v>
      </c>
      <c r="H35" s="150"/>
      <c r="I35" s="180"/>
      <c r="J35" s="165"/>
      <c r="K35" s="183">
        <f t="shared" si="0"/>
        <v>0</v>
      </c>
      <c r="L35" s="126"/>
      <c r="M35" s="148" t="s">
        <v>58</v>
      </c>
      <c r="N35" s="166" t="e" cm="1">
        <f t="array" ref="N35" xml:space="preserve"> _xlfn.IFS(C35="Loonkosten IKS",E35*F35,C35="Loonkosten maandtarief",D35*K35,C35="Reiskosten",D35*F35,C35="Loonkosten uurtarief",D35*F35,C35="Eigen arbeid",D35*F35,C35="Vrijwilligerswerk",D35*F35,C35="Communicatiekosten - duurzaam bord",D35*F35,C35="Communicatiekosten - poster",D35*F35)</f>
        <v>#N/A</v>
      </c>
    </row>
    <row r="36" spans="1:14" ht="15" thickBot="1" x14ac:dyDescent="0.35">
      <c r="A36" s="93">
        <v>11</v>
      </c>
      <c r="B36" s="147" t="s">
        <v>59</v>
      </c>
      <c r="C36" s="148" t="s">
        <v>57</v>
      </c>
      <c r="D36" s="155" cm="1">
        <f t="array" ref="D36">_xlfn.IFS(C36="Kies kostencategorie...",0,C36="Reiskosten",0.23,C36="Communicatiekosten - duurzaam bord",40,C36="Communicatiekosten - poster",20,C36= "Loonkosten uurtarief",60,C36= "Loonkosten maandtarief",8600,C36="Eigen arbeid",60,C36="Loonkosten IKS", "nvt",C36="Vrijwilligerswerk",157)</f>
        <v>0</v>
      </c>
      <c r="E36" s="126"/>
      <c r="F36" s="126"/>
      <c r="G36" s="156" t="str" cm="1">
        <f t="array" ref="G36">_xlfn.IFS(C36="Kies kostencategorie...","-",C36="Reiskosten","kilometers",C36="Communicatiekosten - duurzaam bord","borden",C36="Communicatiekosten - poster","posters",C36= "Loonkosten uurtarief","uren",C36= "Loonkosten maandtarief","maanden",C36="Eigen arbeid","uren",C36="Loonkosten IKS","uren",C36="Vrijwilligerswerk","dagen van 8 uur")</f>
        <v>-</v>
      </c>
      <c r="H36" s="150"/>
      <c r="I36" s="180"/>
      <c r="J36" s="165"/>
      <c r="K36" s="183">
        <f t="shared" si="0"/>
        <v>0</v>
      </c>
      <c r="L36" s="126"/>
      <c r="M36" s="148" t="s">
        <v>58</v>
      </c>
      <c r="N36" s="166" t="e" cm="1">
        <f t="array" ref="N36" xml:space="preserve"> _xlfn.IFS(C36="Loonkosten IKS",E36*F36,C36="Loonkosten maandtarief",D36*K36,C36="Reiskosten",D36*F36,C36="Loonkosten uurtarief",D36*F36,C36="Eigen arbeid",D36*F36,C36="Vrijwilligerswerk",D36*F36,C36="Communicatiekosten - duurzaam bord",D36*F36,C36="Communicatiekosten - poster",D36*F36)</f>
        <v>#N/A</v>
      </c>
    </row>
    <row r="37" spans="1:14" ht="15" thickBot="1" x14ac:dyDescent="0.35">
      <c r="A37" s="93">
        <v>12</v>
      </c>
      <c r="B37" s="147" t="s">
        <v>59</v>
      </c>
      <c r="C37" s="148" t="s">
        <v>57</v>
      </c>
      <c r="D37" s="155" cm="1">
        <f t="array" ref="D37">_xlfn.IFS(C37="Kies kostencategorie...",0,C37="Reiskosten",0.23,C37="Communicatiekosten - duurzaam bord",40,C37="Communicatiekosten - poster",20,C37= "Loonkosten uurtarief",60,C37= "Loonkosten maandtarief",8600,C37="Eigen arbeid",60,C37="Loonkosten IKS", "nvt",C37="Vrijwilligerswerk",157)</f>
        <v>0</v>
      </c>
      <c r="E37" s="126"/>
      <c r="F37" s="126"/>
      <c r="G37" s="156" t="str" cm="1">
        <f t="array" ref="G37">_xlfn.IFS(C37="Kies kostencategorie...","-",C37="Reiskosten","kilometers",C37="Communicatiekosten - duurzaam bord","borden",C37="Communicatiekosten - poster","posters",C37= "Loonkosten uurtarief","uren",C37= "Loonkosten maandtarief","maanden",C37="Eigen arbeid","uren",C37="Loonkosten IKS","uren",C37="Vrijwilligerswerk","dagen van 8 uur")</f>
        <v>-</v>
      </c>
      <c r="H37" s="150"/>
      <c r="I37" s="180"/>
      <c r="J37" s="165"/>
      <c r="K37" s="183">
        <f t="shared" si="0"/>
        <v>0</v>
      </c>
      <c r="L37" s="126"/>
      <c r="M37" s="148" t="s">
        <v>58</v>
      </c>
      <c r="N37" s="166" t="e" cm="1">
        <f t="array" ref="N37" xml:space="preserve"> _xlfn.IFS(C37="Loonkosten IKS",E37*F37,C37="Loonkosten maandtarief",D37*K37,C37="Reiskosten",D37*F37,C37="Loonkosten uurtarief",D37*F37,C37="Eigen arbeid",D37*F37,C37="Vrijwilligerswerk",D37*F37,C37="Communicatiekosten - duurzaam bord",D37*F37,C37="Communicatiekosten - poster",D37*F37)</f>
        <v>#N/A</v>
      </c>
    </row>
    <row r="38" spans="1:14" ht="15" thickBot="1" x14ac:dyDescent="0.35">
      <c r="A38" s="93">
        <v>13</v>
      </c>
      <c r="B38" s="147" t="s">
        <v>59</v>
      </c>
      <c r="C38" s="148" t="s">
        <v>57</v>
      </c>
      <c r="D38" s="155" cm="1">
        <f t="array" ref="D38">_xlfn.IFS(C38="Kies kostencategorie...",0,C38="Reiskosten",0.23,C38="Communicatiekosten - duurzaam bord",40,C38="Communicatiekosten - poster",20,C38= "Loonkosten uurtarief",60,C38= "Loonkosten maandtarief",8600,C38="Eigen arbeid",60,C38="Loonkosten IKS", "nvt",C38="Vrijwilligerswerk",157)</f>
        <v>0</v>
      </c>
      <c r="E38" s="126"/>
      <c r="F38" s="126"/>
      <c r="G38" s="156" t="str" cm="1">
        <f t="array" ref="G38">_xlfn.IFS(C38="Kies kostencategorie...","-",C38="Reiskosten","kilometers",C38="Communicatiekosten - duurzaam bord","borden",C38="Communicatiekosten - poster","posters",C38= "Loonkosten uurtarief","uren",C38= "Loonkosten maandtarief","maanden",C38="Eigen arbeid","uren",C38="Loonkosten IKS","uren",C38="Vrijwilligerswerk","dagen van 8 uur")</f>
        <v>-</v>
      </c>
      <c r="H38" s="150"/>
      <c r="I38" s="180"/>
      <c r="J38" s="165"/>
      <c r="K38" s="183">
        <f t="shared" si="0"/>
        <v>0</v>
      </c>
      <c r="L38" s="126"/>
      <c r="M38" s="148" t="s">
        <v>58</v>
      </c>
      <c r="N38" s="166" t="e" cm="1">
        <f t="array" ref="N38" xml:space="preserve"> _xlfn.IFS(C38="Loonkosten IKS",E38*F38,C38="Loonkosten maandtarief",D38*K38,C38="Reiskosten",D38*F38,C38="Loonkosten uurtarief",D38*F38,C38="Eigen arbeid",D38*F38,C38="Vrijwilligerswerk",D38*F38,C38="Communicatiekosten - duurzaam bord",D38*F38,C38="Communicatiekosten - poster",D38*F38)</f>
        <v>#N/A</v>
      </c>
    </row>
    <row r="39" spans="1:14" ht="15" thickBot="1" x14ac:dyDescent="0.35">
      <c r="A39" s="93">
        <v>14</v>
      </c>
      <c r="B39" s="147" t="s">
        <v>59</v>
      </c>
      <c r="C39" s="148" t="s">
        <v>57</v>
      </c>
      <c r="D39" s="155" cm="1">
        <f t="array" ref="D39">_xlfn.IFS(C39="Kies kostencategorie...",0,C39="Reiskosten",0.23,C39="Communicatiekosten - duurzaam bord",40,C39="Communicatiekosten - poster",20,C39= "Loonkosten uurtarief",60,C39= "Loonkosten maandtarief",8600,C39="Eigen arbeid",60,C39="Loonkosten IKS", "nvt",C39="Vrijwilligerswerk",157)</f>
        <v>0</v>
      </c>
      <c r="E39" s="126"/>
      <c r="F39" s="126"/>
      <c r="G39" s="156" t="str" cm="1">
        <f t="array" ref="G39">_xlfn.IFS(C39="Kies kostencategorie...","-",C39="Reiskosten","kilometers",C39="Communicatiekosten - duurzaam bord","borden",C39="Communicatiekosten - poster","posters",C39= "Loonkosten uurtarief","uren",C39= "Loonkosten maandtarief","maanden",C39="Eigen arbeid","uren",C39="Loonkosten IKS","uren",C39="Vrijwilligerswerk","dagen van 8 uur")</f>
        <v>-</v>
      </c>
      <c r="H39" s="150"/>
      <c r="I39" s="180"/>
      <c r="J39" s="165"/>
      <c r="K39" s="183">
        <f t="shared" si="0"/>
        <v>0</v>
      </c>
      <c r="L39" s="126"/>
      <c r="M39" s="148" t="s">
        <v>58</v>
      </c>
      <c r="N39" s="166" t="e" cm="1">
        <f t="array" ref="N39" xml:space="preserve"> _xlfn.IFS(C39="Loonkosten IKS",E39*F39,C39="Loonkosten maandtarief",D39*K39,C39="Reiskosten",D39*F39,C39="Loonkosten uurtarief",D39*F39,C39="Eigen arbeid",D39*F39,C39="Vrijwilligerswerk",D39*F39,C39="Communicatiekosten - duurzaam bord",D39*F39,C39="Communicatiekosten - poster",D39*F39)</f>
        <v>#N/A</v>
      </c>
    </row>
    <row r="40" spans="1:14" ht="15" thickBot="1" x14ac:dyDescent="0.35">
      <c r="A40" s="93">
        <v>15</v>
      </c>
      <c r="B40" s="147" t="s">
        <v>59</v>
      </c>
      <c r="C40" s="148" t="s">
        <v>57</v>
      </c>
      <c r="D40" s="155" cm="1">
        <f t="array" ref="D40">_xlfn.IFS(C40="Kies kostencategorie...",0,C40="Reiskosten",0.23,C40="Communicatiekosten - duurzaam bord",40,C40="Communicatiekosten - poster",20,C40= "Loonkosten uurtarief",60,C40= "Loonkosten maandtarief",8600,C40="Eigen arbeid",60,C40="Loonkosten IKS", "nvt",C40="Vrijwilligerswerk",157)</f>
        <v>0</v>
      </c>
      <c r="E40" s="126"/>
      <c r="F40" s="126"/>
      <c r="G40" s="156" t="str" cm="1">
        <f t="array" ref="G40">_xlfn.IFS(C40="Kies kostencategorie...","-",C40="Reiskosten","kilometers",C40="Communicatiekosten - duurzaam bord","borden",C40="Communicatiekosten - poster","posters",C40= "Loonkosten uurtarief","uren",C40= "Loonkosten maandtarief","maanden",C40="Eigen arbeid","uren",C40="Loonkosten IKS","uren",C40="Vrijwilligerswerk","dagen van 8 uur")</f>
        <v>-</v>
      </c>
      <c r="H40" s="150"/>
      <c r="I40" s="180"/>
      <c r="J40" s="165"/>
      <c r="K40" s="183">
        <f t="shared" si="0"/>
        <v>0</v>
      </c>
      <c r="L40" s="126"/>
      <c r="M40" s="148" t="s">
        <v>58</v>
      </c>
      <c r="N40" s="166" t="e" cm="1">
        <f t="array" ref="N40" xml:space="preserve"> _xlfn.IFS(C40="Loonkosten IKS",E40*F40,C40="Loonkosten maandtarief",D40*K40,C40="Reiskosten",D40*F40,C40="Loonkosten uurtarief",D40*F40,C40="Eigen arbeid",D40*F40,C40="Vrijwilligerswerk",D40*F40,C40="Communicatiekosten - duurzaam bord",D40*F40,C40="Communicatiekosten - poster",D40*F40)</f>
        <v>#N/A</v>
      </c>
    </row>
    <row r="41" spans="1:14" ht="15" thickBot="1" x14ac:dyDescent="0.35">
      <c r="A41" s="93">
        <v>16</v>
      </c>
      <c r="B41" s="147" t="s">
        <v>59</v>
      </c>
      <c r="C41" s="148" t="s">
        <v>57</v>
      </c>
      <c r="D41" s="155" cm="1">
        <f t="array" ref="D41">_xlfn.IFS(C41="Kies kostencategorie...",0,C41="Reiskosten",0.23,C41="Communicatiekosten - duurzaam bord",40,C41="Communicatiekosten - poster",20,C41= "Loonkosten uurtarief",60,C41= "Loonkosten maandtarief",8600,C41="Eigen arbeid",60,C41="Loonkosten IKS", "nvt",C41="Vrijwilligerswerk",157)</f>
        <v>0</v>
      </c>
      <c r="E41" s="126"/>
      <c r="F41" s="126"/>
      <c r="G41" s="156" t="str" cm="1">
        <f t="array" ref="G41">_xlfn.IFS(C41="Kies kostencategorie...","-",C41="Reiskosten","kilometers",C41="Communicatiekosten - duurzaam bord","borden",C41="Communicatiekosten - poster","posters",C41= "Loonkosten uurtarief","uren",C41= "Loonkosten maandtarief","maanden",C41="Eigen arbeid","uren",C41="Loonkosten IKS","uren",C41="Vrijwilligerswerk","dagen van 8 uur")</f>
        <v>-</v>
      </c>
      <c r="H41" s="150"/>
      <c r="I41" s="180"/>
      <c r="J41" s="165"/>
      <c r="K41" s="183">
        <f t="shared" si="0"/>
        <v>0</v>
      </c>
      <c r="L41" s="126"/>
      <c r="M41" s="148" t="s">
        <v>58</v>
      </c>
      <c r="N41" s="166" t="e" cm="1">
        <f t="array" ref="N41" xml:space="preserve"> _xlfn.IFS(C41="Loonkosten IKS",E41*F41,C41="Loonkosten maandtarief",D41*K41,C41="Reiskosten",D41*F41,C41="Loonkosten uurtarief",D41*F41,C41="Eigen arbeid",D41*F41,C41="Vrijwilligerswerk",D41*F41,C41="Communicatiekosten - duurzaam bord",D41*F41,C41="Communicatiekosten - poster",D41*F41)</f>
        <v>#N/A</v>
      </c>
    </row>
    <row r="42" spans="1:14" ht="15" thickBot="1" x14ac:dyDescent="0.35">
      <c r="A42" s="93">
        <v>17</v>
      </c>
      <c r="B42" s="147" t="s">
        <v>59</v>
      </c>
      <c r="C42" s="148" t="s">
        <v>57</v>
      </c>
      <c r="D42" s="155" cm="1">
        <f t="array" ref="D42">_xlfn.IFS(C42="Kies kostencategorie...",0,C42="Reiskosten",0.23,C42="Communicatiekosten - duurzaam bord",40,C42="Communicatiekosten - poster",20,C42= "Loonkosten uurtarief",60,C42= "Loonkosten maandtarief",8600,C42="Eigen arbeid",60,C42="Loonkosten IKS", "nvt",C42="Vrijwilligerswerk",157)</f>
        <v>0</v>
      </c>
      <c r="E42" s="126"/>
      <c r="F42" s="126"/>
      <c r="G42" s="156" t="str" cm="1">
        <f t="array" ref="G42">_xlfn.IFS(C42="Kies kostencategorie...","-",C42="Reiskosten","kilometers",C42="Communicatiekosten - duurzaam bord","borden",C42="Communicatiekosten - poster","posters",C42= "Loonkosten uurtarief","uren",C42= "Loonkosten maandtarief","maanden",C42="Eigen arbeid","uren",C42="Loonkosten IKS","uren",C42="Vrijwilligerswerk","dagen van 8 uur")</f>
        <v>-</v>
      </c>
      <c r="H42" s="150"/>
      <c r="I42" s="180"/>
      <c r="J42" s="165"/>
      <c r="K42" s="183">
        <f t="shared" si="0"/>
        <v>0</v>
      </c>
      <c r="L42" s="126"/>
      <c r="M42" s="148" t="s">
        <v>58</v>
      </c>
      <c r="N42" s="166" t="e" cm="1">
        <f t="array" ref="N42" xml:space="preserve"> _xlfn.IFS(C42="Loonkosten IKS",E42*F42,C42="Loonkosten maandtarief",D42*K42,C42="Reiskosten",D42*F42,C42="Loonkosten uurtarief",D42*F42,C42="Eigen arbeid",D42*F42,C42="Vrijwilligerswerk",D42*F42,C42="Communicatiekosten - duurzaam bord",D42*F42,C42="Communicatiekosten - poster",D42*F42)</f>
        <v>#N/A</v>
      </c>
    </row>
    <row r="43" spans="1:14" ht="15" thickBot="1" x14ac:dyDescent="0.35">
      <c r="A43" s="93">
        <v>18</v>
      </c>
      <c r="B43" s="147" t="s">
        <v>59</v>
      </c>
      <c r="C43" s="148" t="s">
        <v>57</v>
      </c>
      <c r="D43" s="155" cm="1">
        <f t="array" ref="D43">_xlfn.IFS(C43="Kies kostencategorie...",0,C43="Reiskosten",0.23,C43="Communicatiekosten - duurzaam bord",40,C43="Communicatiekosten - poster",20,C43= "Loonkosten uurtarief",60,C43= "Loonkosten maandtarief",8600,C43="Eigen arbeid",60,C43="Loonkosten IKS", "nvt",C43="Vrijwilligerswerk",157)</f>
        <v>0</v>
      </c>
      <c r="E43" s="126"/>
      <c r="F43" s="126"/>
      <c r="G43" s="156" t="str" cm="1">
        <f t="array" ref="G43">_xlfn.IFS(C43="Kies kostencategorie...","-",C43="Reiskosten","kilometers",C43="Communicatiekosten - duurzaam bord","borden",C43="Communicatiekosten - poster","posters",C43= "Loonkosten uurtarief","uren",C43= "Loonkosten maandtarief","maanden",C43="Eigen arbeid","uren",C43="Loonkosten IKS","uren",C43="Vrijwilligerswerk","dagen van 8 uur")</f>
        <v>-</v>
      </c>
      <c r="H43" s="150"/>
      <c r="I43" s="180"/>
      <c r="J43" s="165"/>
      <c r="K43" s="183">
        <f t="shared" si="0"/>
        <v>0</v>
      </c>
      <c r="L43" s="126"/>
      <c r="M43" s="148" t="s">
        <v>58</v>
      </c>
      <c r="N43" s="166" t="e" cm="1">
        <f t="array" ref="N43" xml:space="preserve"> _xlfn.IFS(C43="Loonkosten IKS",E43*F43,C43="Loonkosten maandtarief",D43*K43,C43="Reiskosten",D43*F43,C43="Loonkosten uurtarief",D43*F43,C43="Eigen arbeid",D43*F43,C43="Vrijwilligerswerk",D43*F43,C43="Communicatiekosten - duurzaam bord",D43*F43,C43="Communicatiekosten - poster",D43*F43)</f>
        <v>#N/A</v>
      </c>
    </row>
    <row r="44" spans="1:14" ht="15" thickBot="1" x14ac:dyDescent="0.35">
      <c r="A44" s="93">
        <v>19</v>
      </c>
      <c r="B44" s="147" t="s">
        <v>59</v>
      </c>
      <c r="C44" s="148" t="s">
        <v>57</v>
      </c>
      <c r="D44" s="155" cm="1">
        <f t="array" ref="D44">_xlfn.IFS(C44="Kies kostencategorie...",0,C44="Reiskosten",0.23,C44="Communicatiekosten - duurzaam bord",40,C44="Communicatiekosten - poster",20,C44= "Loonkosten uurtarief",60,C44= "Loonkosten maandtarief",8600,C44="Eigen arbeid",60,C44="Loonkosten IKS", "nvt",C44="Vrijwilligerswerk",157)</f>
        <v>0</v>
      </c>
      <c r="E44" s="126"/>
      <c r="F44" s="126"/>
      <c r="G44" s="156" t="str" cm="1">
        <f t="array" ref="G44">_xlfn.IFS(C44="Kies kostencategorie...","-",C44="Reiskosten","kilometers",C44="Communicatiekosten - duurzaam bord","borden",C44="Communicatiekosten - poster","posters",C44= "Loonkosten uurtarief","uren",C44= "Loonkosten maandtarief","maanden",C44="Eigen arbeid","uren",C44="Loonkosten IKS","uren",C44="Vrijwilligerswerk","dagen van 8 uur")</f>
        <v>-</v>
      </c>
      <c r="H44" s="150"/>
      <c r="I44" s="180"/>
      <c r="J44" s="165"/>
      <c r="K44" s="183">
        <f t="shared" si="0"/>
        <v>0</v>
      </c>
      <c r="L44" s="126"/>
      <c r="M44" s="148" t="s">
        <v>58</v>
      </c>
      <c r="N44" s="166" t="e" cm="1">
        <f t="array" ref="N44" xml:space="preserve"> _xlfn.IFS(C44="Loonkosten IKS",E44*F44,C44="Loonkosten maandtarief",D44*K44,C44="Reiskosten",D44*F44,C44="Loonkosten uurtarief",D44*F44,C44="Eigen arbeid",D44*F44,C44="Vrijwilligerswerk",D44*F44,C44="Communicatiekosten - duurzaam bord",D44*F44,C44="Communicatiekosten - poster",D44*F44)</f>
        <v>#N/A</v>
      </c>
    </row>
    <row r="45" spans="1:14" ht="15" thickBot="1" x14ac:dyDescent="0.35">
      <c r="A45" s="93">
        <v>20</v>
      </c>
      <c r="B45" s="147" t="s">
        <v>59</v>
      </c>
      <c r="C45" s="148" t="s">
        <v>57</v>
      </c>
      <c r="D45" s="155" cm="1">
        <f t="array" ref="D45">_xlfn.IFS(C45="Kies kostencategorie...",0,C45="Reiskosten",0.23,C45="Communicatiekosten - duurzaam bord",40,C45="Communicatiekosten - poster",20,C45= "Loonkosten uurtarief",60,C45= "Loonkosten maandtarief",8600,C45="Eigen arbeid",60,C45="Loonkosten IKS", "nvt",C45="Vrijwilligerswerk",157)</f>
        <v>0</v>
      </c>
      <c r="E45" s="126"/>
      <c r="F45" s="126"/>
      <c r="G45" s="156" t="str" cm="1">
        <f t="array" ref="G45">_xlfn.IFS(C45="Kies kostencategorie...","-",C45="Reiskosten","kilometers",C45="Communicatiekosten - duurzaam bord","borden",C45="Communicatiekosten - poster","posters",C45= "Loonkosten uurtarief","uren",C45= "Loonkosten maandtarief","maanden",C45="Eigen arbeid","uren",C45="Loonkosten IKS","uren",C45="Vrijwilligerswerk","dagen van 8 uur")</f>
        <v>-</v>
      </c>
      <c r="H45" s="150"/>
      <c r="I45" s="180"/>
      <c r="J45" s="165"/>
      <c r="K45" s="183">
        <f t="shared" si="0"/>
        <v>0</v>
      </c>
      <c r="L45" s="126"/>
      <c r="M45" s="148" t="s">
        <v>58</v>
      </c>
      <c r="N45" s="166" t="e" cm="1">
        <f t="array" ref="N45" xml:space="preserve"> _xlfn.IFS(C45="Loonkosten IKS",E45*F45,C45="Loonkosten maandtarief",D45*K45,C45="Reiskosten",D45*F45,C45="Loonkosten uurtarief",D45*F45,C45="Eigen arbeid",D45*F45,C45="Vrijwilligerswerk",D45*F45,C45="Communicatiekosten - duurzaam bord",D45*F45,C45="Communicatiekosten - poster",D45*F45)</f>
        <v>#N/A</v>
      </c>
    </row>
    <row r="46" spans="1:14" ht="15" thickBot="1" x14ac:dyDescent="0.35">
      <c r="A46" s="93">
        <v>21</v>
      </c>
      <c r="B46" s="147" t="s">
        <v>59</v>
      </c>
      <c r="C46" s="148" t="s">
        <v>57</v>
      </c>
      <c r="D46" s="155" cm="1">
        <f t="array" ref="D46">_xlfn.IFS(C46="Kies kostencategorie...",0,C46="Reiskosten",0.23,C46="Communicatiekosten - duurzaam bord",40,C46="Communicatiekosten - poster",20,C46= "Loonkosten uurtarief",60,C46= "Loonkosten maandtarief",8600,C46="Eigen arbeid",60,C46="Loonkosten IKS", "nvt",C46="Vrijwilligerswerk",157)</f>
        <v>0</v>
      </c>
      <c r="E46" s="126"/>
      <c r="F46" s="126"/>
      <c r="G46" s="156" t="str" cm="1">
        <f t="array" ref="G46">_xlfn.IFS(C46="Kies kostencategorie...","-",C46="Reiskosten","kilometers",C46="Communicatiekosten - duurzaam bord","borden",C46="Communicatiekosten - poster","posters",C46= "Loonkosten uurtarief","uren",C46= "Loonkosten maandtarief","maanden",C46="Eigen arbeid","uren",C46="Loonkosten IKS","uren",C46="Vrijwilligerswerk","dagen van 8 uur")</f>
        <v>-</v>
      </c>
      <c r="H46" s="150"/>
      <c r="I46" s="180"/>
      <c r="J46" s="165"/>
      <c r="K46" s="183">
        <f t="shared" si="0"/>
        <v>0</v>
      </c>
      <c r="L46" s="126"/>
      <c r="M46" s="148" t="s">
        <v>58</v>
      </c>
      <c r="N46" s="166" t="e" cm="1">
        <f t="array" ref="N46" xml:space="preserve"> _xlfn.IFS(C46="Loonkosten IKS",E46*F46,C46="Loonkosten maandtarief",D46*K46,C46="Reiskosten",D46*F46,C46="Loonkosten uurtarief",D46*F46,C46="Eigen arbeid",D46*F46,C46="Vrijwilligerswerk",D46*F46,C46="Communicatiekosten - duurzaam bord",D46*F46,C46="Communicatiekosten - poster",D46*F46)</f>
        <v>#N/A</v>
      </c>
    </row>
    <row r="47" spans="1:14" ht="15" thickBot="1" x14ac:dyDescent="0.35">
      <c r="A47" s="93">
        <v>22</v>
      </c>
      <c r="B47" s="147" t="s">
        <v>59</v>
      </c>
      <c r="C47" s="148" t="s">
        <v>57</v>
      </c>
      <c r="D47" s="155" cm="1">
        <f t="array" ref="D47">_xlfn.IFS(C47="Kies kostencategorie...",0,C47="Reiskosten",0.23,C47="Communicatiekosten - duurzaam bord",40,C47="Communicatiekosten - poster",20,C47= "Loonkosten uurtarief",60,C47= "Loonkosten maandtarief",8600,C47="Eigen arbeid",60,C47="Loonkosten IKS", "nvt",C47="Vrijwilligerswerk",157)</f>
        <v>0</v>
      </c>
      <c r="E47" s="126"/>
      <c r="F47" s="126"/>
      <c r="G47" s="156" t="str" cm="1">
        <f t="array" ref="G47">_xlfn.IFS(C47="Kies kostencategorie...","-",C47="Reiskosten","kilometers",C47="Communicatiekosten - duurzaam bord","borden",C47="Communicatiekosten - poster","posters",C47= "Loonkosten uurtarief","uren",C47= "Loonkosten maandtarief","maanden",C47="Eigen arbeid","uren",C47="Loonkosten IKS","uren",C47="Vrijwilligerswerk","dagen van 8 uur")</f>
        <v>-</v>
      </c>
      <c r="H47" s="150"/>
      <c r="I47" s="180"/>
      <c r="J47" s="165"/>
      <c r="K47" s="183">
        <f t="shared" si="0"/>
        <v>0</v>
      </c>
      <c r="L47" s="126"/>
      <c r="M47" s="148" t="s">
        <v>58</v>
      </c>
      <c r="N47" s="166" t="e" cm="1">
        <f t="array" ref="N47" xml:space="preserve"> _xlfn.IFS(C47="Loonkosten IKS",E47*F47,C47="Loonkosten maandtarief",D47*K47,C47="Reiskosten",D47*F47,C47="Loonkosten uurtarief",D47*F47,C47="Eigen arbeid",D47*F47,C47="Vrijwilligerswerk",D47*F47,C47="Communicatiekosten - duurzaam bord",D47*F47,C47="Communicatiekosten - poster",D47*F47)</f>
        <v>#N/A</v>
      </c>
    </row>
    <row r="48" spans="1:14" ht="15" thickBot="1" x14ac:dyDescent="0.35">
      <c r="A48" s="93">
        <v>23</v>
      </c>
      <c r="B48" s="147" t="s">
        <v>59</v>
      </c>
      <c r="C48" s="148" t="s">
        <v>57</v>
      </c>
      <c r="D48" s="155" cm="1">
        <f t="array" ref="D48">_xlfn.IFS(C48="Kies kostencategorie...",0,C48="Reiskosten",0.23,C48="Communicatiekosten - duurzaam bord",40,C48="Communicatiekosten - poster",20,C48= "Loonkosten uurtarief",60,C48= "Loonkosten maandtarief",8600,C48="Eigen arbeid",60,C48="Loonkosten IKS", "nvt",C48="Vrijwilligerswerk",157)</f>
        <v>0</v>
      </c>
      <c r="E48" s="126"/>
      <c r="F48" s="126"/>
      <c r="G48" s="156" t="str" cm="1">
        <f t="array" ref="G48">_xlfn.IFS(C48="Kies kostencategorie...","-",C48="Reiskosten","kilometers",C48="Communicatiekosten - duurzaam bord","borden",C48="Communicatiekosten - poster","posters",C48= "Loonkosten uurtarief","uren",C48= "Loonkosten maandtarief","maanden",C48="Eigen arbeid","uren",C48="Loonkosten IKS","uren",C48="Vrijwilligerswerk","dagen van 8 uur")</f>
        <v>-</v>
      </c>
      <c r="H48" s="150"/>
      <c r="I48" s="180"/>
      <c r="J48" s="165"/>
      <c r="K48" s="183">
        <f t="shared" si="0"/>
        <v>0</v>
      </c>
      <c r="L48" s="126"/>
      <c r="M48" s="148" t="s">
        <v>58</v>
      </c>
      <c r="N48" s="166" t="e" cm="1">
        <f t="array" ref="N48" xml:space="preserve"> _xlfn.IFS(C48="Loonkosten IKS",E48*F48,C48="Loonkosten maandtarief",D48*K48,C48="Reiskosten",D48*F48,C48="Loonkosten uurtarief",D48*F48,C48="Eigen arbeid",D48*F48,C48="Vrijwilligerswerk",D48*F48,C48="Communicatiekosten - duurzaam bord",D48*F48,C48="Communicatiekosten - poster",D48*F48)</f>
        <v>#N/A</v>
      </c>
    </row>
    <row r="49" spans="1:14" ht="15" thickBot="1" x14ac:dyDescent="0.35">
      <c r="A49" s="93">
        <v>24</v>
      </c>
      <c r="B49" s="147" t="s">
        <v>59</v>
      </c>
      <c r="C49" s="148" t="s">
        <v>57</v>
      </c>
      <c r="D49" s="155" cm="1">
        <f t="array" ref="D49">_xlfn.IFS(C49="Kies kostencategorie...",0,C49="Reiskosten",0.23,C49="Communicatiekosten - duurzaam bord",40,C49="Communicatiekosten - poster",20,C49= "Loonkosten uurtarief",60,C49= "Loonkosten maandtarief",8600,C49="Eigen arbeid",60,C49="Loonkosten IKS", "nvt",C49="Vrijwilligerswerk",157)</f>
        <v>0</v>
      </c>
      <c r="E49" s="126"/>
      <c r="F49" s="126"/>
      <c r="G49" s="156" t="str" cm="1">
        <f t="array" ref="G49">_xlfn.IFS(C49="Kies kostencategorie...","-",C49="Reiskosten","kilometers",C49="Communicatiekosten - duurzaam bord","borden",C49="Communicatiekosten - poster","posters",C49= "Loonkosten uurtarief","uren",C49= "Loonkosten maandtarief","maanden",C49="Eigen arbeid","uren",C49="Loonkosten IKS","uren",C49="Vrijwilligerswerk","dagen van 8 uur")</f>
        <v>-</v>
      </c>
      <c r="H49" s="150"/>
      <c r="I49" s="180"/>
      <c r="J49" s="165"/>
      <c r="K49" s="183">
        <f t="shared" si="0"/>
        <v>0</v>
      </c>
      <c r="L49" s="126"/>
      <c r="M49" s="148" t="s">
        <v>58</v>
      </c>
      <c r="N49" s="166" t="e" cm="1">
        <f t="array" ref="N49" xml:space="preserve"> _xlfn.IFS(C49="Loonkosten IKS",E49*F49,C49="Loonkosten maandtarief",D49*K49,C49="Reiskosten",D49*F49,C49="Loonkosten uurtarief",D49*F49,C49="Eigen arbeid",D49*F49,C49="Vrijwilligerswerk",D49*F49,C49="Communicatiekosten - duurzaam bord",D49*F49,C49="Communicatiekosten - poster",D49*F49)</f>
        <v>#N/A</v>
      </c>
    </row>
    <row r="50" spans="1:14" ht="15" thickBot="1" x14ac:dyDescent="0.35">
      <c r="A50" s="93">
        <v>25</v>
      </c>
      <c r="B50" s="147" t="s">
        <v>59</v>
      </c>
      <c r="C50" s="148" t="s">
        <v>57</v>
      </c>
      <c r="D50" s="155" cm="1">
        <f t="array" ref="D50">_xlfn.IFS(C50="Kies kostencategorie...",0,C50="Reiskosten",0.23,C50="Communicatiekosten - duurzaam bord",40,C50="Communicatiekosten - poster",20,C50= "Loonkosten uurtarief",60,C50= "Loonkosten maandtarief",8600,C50="Eigen arbeid",60,C50="Loonkosten IKS", "nvt",C50="Vrijwilligerswerk",157)</f>
        <v>0</v>
      </c>
      <c r="E50" s="126"/>
      <c r="F50" s="126"/>
      <c r="G50" s="156" t="str" cm="1">
        <f t="array" ref="G50">_xlfn.IFS(C50="Kies kostencategorie...","-",C50="Reiskosten","kilometers",C50="Communicatiekosten - duurzaam bord","borden",C50="Communicatiekosten - poster","posters",C50= "Loonkosten uurtarief","uren",C50= "Loonkosten maandtarief","maanden",C50="Eigen arbeid","uren",C50="Loonkosten IKS","uren",C50="Vrijwilligerswerk","dagen van 8 uur")</f>
        <v>-</v>
      </c>
      <c r="H50" s="150"/>
      <c r="I50" s="180"/>
      <c r="J50" s="165"/>
      <c r="K50" s="183">
        <f t="shared" si="0"/>
        <v>0</v>
      </c>
      <c r="L50" s="126"/>
      <c r="M50" s="148" t="s">
        <v>58</v>
      </c>
      <c r="N50" s="166" t="e" cm="1">
        <f t="array" ref="N50" xml:space="preserve"> _xlfn.IFS(C50="Loonkosten IKS",E50*F50,C50="Loonkosten maandtarief",D50*K50,C50="Reiskosten",D50*F50,C50="Loonkosten uurtarief",D50*F50,C50="Eigen arbeid",D50*F50,C50="Vrijwilligerswerk",D50*F50,C50="Communicatiekosten - duurzaam bord",D50*F50,C50="Communicatiekosten - poster",D50*F50)</f>
        <v>#N/A</v>
      </c>
    </row>
    <row r="51" spans="1:14" ht="15" thickBot="1" x14ac:dyDescent="0.35">
      <c r="A51" s="93">
        <v>26</v>
      </c>
      <c r="B51" s="147" t="s">
        <v>59</v>
      </c>
      <c r="C51" s="148" t="s">
        <v>57</v>
      </c>
      <c r="D51" s="155" cm="1">
        <f t="array" ref="D51">_xlfn.IFS(C51="Kies kostencategorie...",0,C51="Reiskosten",0.23,C51="Communicatiekosten - duurzaam bord",40,C51="Communicatiekosten - poster",20,C51= "Loonkosten uurtarief",60,C51= "Loonkosten maandtarief",8600,C51="Eigen arbeid",60,C51="Loonkosten IKS", "nvt",C51="Vrijwilligerswerk",157)</f>
        <v>0</v>
      </c>
      <c r="E51" s="126"/>
      <c r="F51" s="126"/>
      <c r="G51" s="156" t="str" cm="1">
        <f t="array" ref="G51">_xlfn.IFS(C51="Kies kostencategorie...","-",C51="Reiskosten","kilometers",C51="Communicatiekosten - duurzaam bord","borden",C51="Communicatiekosten - poster","posters",C51= "Loonkosten uurtarief","uren",C51= "Loonkosten maandtarief","maanden",C51="Eigen arbeid","uren",C51="Loonkosten IKS","uren",C51="Vrijwilligerswerk","dagen van 8 uur")</f>
        <v>-</v>
      </c>
      <c r="H51" s="150"/>
      <c r="I51" s="180"/>
      <c r="J51" s="165"/>
      <c r="K51" s="183">
        <f t="shared" si="0"/>
        <v>0</v>
      </c>
      <c r="L51" s="126"/>
      <c r="M51" s="148" t="s">
        <v>58</v>
      </c>
      <c r="N51" s="166" t="e" cm="1">
        <f t="array" ref="N51" xml:space="preserve"> _xlfn.IFS(C51="Loonkosten IKS",E51*F51,C51="Loonkosten maandtarief",D51*K51,C51="Reiskosten",D51*F51,C51="Loonkosten uurtarief",D51*F51,C51="Eigen arbeid",D51*F51,C51="Vrijwilligerswerk",D51*F51,C51="Communicatiekosten - duurzaam bord",D51*F51,C51="Communicatiekosten - poster",D51*F51)</f>
        <v>#N/A</v>
      </c>
    </row>
    <row r="52" spans="1:14" ht="15" thickBot="1" x14ac:dyDescent="0.35">
      <c r="A52" s="93">
        <v>27</v>
      </c>
      <c r="B52" s="147" t="s">
        <v>59</v>
      </c>
      <c r="C52" s="148" t="s">
        <v>57</v>
      </c>
      <c r="D52" s="155" cm="1">
        <f t="array" ref="D52">_xlfn.IFS(C52="Kies kostencategorie...",0,C52="Reiskosten",0.23,C52="Communicatiekosten - duurzaam bord",40,C52="Communicatiekosten - poster",20,C52= "Loonkosten uurtarief",60,C52= "Loonkosten maandtarief",8600,C52="Eigen arbeid",60,C52="Loonkosten IKS", "nvt",C52="Vrijwilligerswerk",157)</f>
        <v>0</v>
      </c>
      <c r="E52" s="126"/>
      <c r="F52" s="126"/>
      <c r="G52" s="156" t="str" cm="1">
        <f t="array" ref="G52">_xlfn.IFS(C52="Kies kostencategorie...","-",C52="Reiskosten","kilometers",C52="Communicatiekosten - duurzaam bord","borden",C52="Communicatiekosten - poster","posters",C52= "Loonkosten uurtarief","uren",C52= "Loonkosten maandtarief","maanden",C52="Eigen arbeid","uren",C52="Loonkosten IKS","uren",C52="Vrijwilligerswerk","dagen van 8 uur")</f>
        <v>-</v>
      </c>
      <c r="H52" s="150"/>
      <c r="I52" s="180"/>
      <c r="J52" s="165"/>
      <c r="K52" s="183">
        <f t="shared" si="0"/>
        <v>0</v>
      </c>
      <c r="L52" s="126"/>
      <c r="M52" s="148" t="s">
        <v>58</v>
      </c>
      <c r="N52" s="166" t="e" cm="1">
        <f t="array" ref="N52" xml:space="preserve"> _xlfn.IFS(C52="Loonkosten IKS",E52*F52,C52="Loonkosten maandtarief",D52*K52,C52="Reiskosten",D52*F52,C52="Loonkosten uurtarief",D52*F52,C52="Eigen arbeid",D52*F52,C52="Vrijwilligerswerk",D52*F52,C52="Communicatiekosten - duurzaam bord",D52*F52,C52="Communicatiekosten - poster",D52*F52)</f>
        <v>#N/A</v>
      </c>
    </row>
    <row r="53" spans="1:14" ht="15" thickBot="1" x14ac:dyDescent="0.35">
      <c r="A53" s="93">
        <v>28</v>
      </c>
      <c r="B53" s="147" t="s">
        <v>59</v>
      </c>
      <c r="C53" s="148" t="s">
        <v>57</v>
      </c>
      <c r="D53" s="155" cm="1">
        <f t="array" ref="D53">_xlfn.IFS(C53="Kies kostencategorie...",0,C53="Reiskosten",0.23,C53="Communicatiekosten - duurzaam bord",40,C53="Communicatiekosten - poster",20,C53= "Loonkosten uurtarief",60,C53= "Loonkosten maandtarief",8600,C53="Eigen arbeid",60,C53="Loonkosten IKS", "nvt",C53="Vrijwilligerswerk",157)</f>
        <v>0</v>
      </c>
      <c r="E53" s="126"/>
      <c r="F53" s="126"/>
      <c r="G53" s="156" t="str" cm="1">
        <f t="array" ref="G53">_xlfn.IFS(C53="Kies kostencategorie...","-",C53="Reiskosten","kilometers",C53="Communicatiekosten - duurzaam bord","borden",C53="Communicatiekosten - poster","posters",C53= "Loonkosten uurtarief","uren",C53= "Loonkosten maandtarief","maanden",C53="Eigen arbeid","uren",C53="Loonkosten IKS","uren",C53="Vrijwilligerswerk","dagen van 8 uur")</f>
        <v>-</v>
      </c>
      <c r="H53" s="150"/>
      <c r="I53" s="180"/>
      <c r="J53" s="165"/>
      <c r="K53" s="183">
        <f t="shared" si="0"/>
        <v>0</v>
      </c>
      <c r="L53" s="126"/>
      <c r="M53" s="148" t="s">
        <v>58</v>
      </c>
      <c r="N53" s="166" t="e" cm="1">
        <f t="array" ref="N53" xml:space="preserve"> _xlfn.IFS(C53="Loonkosten IKS",E53*F53,C53="Loonkosten maandtarief",D53*K53,C53="Reiskosten",D53*F53,C53="Loonkosten uurtarief",D53*F53,C53="Eigen arbeid",D53*F53,C53="Vrijwilligerswerk",D53*F53,C53="Communicatiekosten - duurzaam bord",D53*F53,C53="Communicatiekosten - poster",D53*F53)</f>
        <v>#N/A</v>
      </c>
    </row>
    <row r="54" spans="1:14" ht="15" thickBot="1" x14ac:dyDescent="0.35">
      <c r="A54" s="93">
        <v>29</v>
      </c>
      <c r="B54" s="147" t="s">
        <v>59</v>
      </c>
      <c r="C54" s="148" t="s">
        <v>57</v>
      </c>
      <c r="D54" s="155" cm="1">
        <f t="array" ref="D54">_xlfn.IFS(C54="Kies kostencategorie...",0,C54="Reiskosten",0.23,C54="Communicatiekosten - duurzaam bord",40,C54="Communicatiekosten - poster",20,C54= "Loonkosten uurtarief",60,C54= "Loonkosten maandtarief",8600,C54="Eigen arbeid",60,C54="Loonkosten IKS", "nvt",C54="Vrijwilligerswerk",157)</f>
        <v>0</v>
      </c>
      <c r="E54" s="126"/>
      <c r="F54" s="126"/>
      <c r="G54" s="156" t="str" cm="1">
        <f t="array" ref="G54">_xlfn.IFS(C54="Kies kostencategorie...","-",C54="Reiskosten","kilometers",C54="Communicatiekosten - duurzaam bord","borden",C54="Communicatiekosten - poster","posters",C54= "Loonkosten uurtarief","uren",C54= "Loonkosten maandtarief","maanden",C54="Eigen arbeid","uren",C54="Loonkosten IKS","uren",C54="Vrijwilligerswerk","dagen van 8 uur")</f>
        <v>-</v>
      </c>
      <c r="H54" s="150"/>
      <c r="I54" s="180"/>
      <c r="J54" s="165"/>
      <c r="K54" s="183">
        <f t="shared" si="0"/>
        <v>0</v>
      </c>
      <c r="L54" s="126"/>
      <c r="M54" s="148" t="s">
        <v>58</v>
      </c>
      <c r="N54" s="166" t="e" cm="1">
        <f t="array" ref="N54" xml:space="preserve"> _xlfn.IFS(C54="Loonkosten IKS",E54*F54,C54="Loonkosten maandtarief",D54*K54,C54="Reiskosten",D54*F54,C54="Loonkosten uurtarief",D54*F54,C54="Eigen arbeid",D54*F54,C54="Vrijwilligerswerk",D54*F54,C54="Communicatiekosten - duurzaam bord",D54*F54,C54="Communicatiekosten - poster",D54*F54)</f>
        <v>#N/A</v>
      </c>
    </row>
    <row r="55" spans="1:14" ht="15" thickBot="1" x14ac:dyDescent="0.35">
      <c r="A55" s="93">
        <v>30</v>
      </c>
      <c r="B55" s="147" t="s">
        <v>59</v>
      </c>
      <c r="C55" s="148" t="s">
        <v>57</v>
      </c>
      <c r="D55" s="155" cm="1">
        <f t="array" ref="D55">_xlfn.IFS(C55="Kies kostencategorie...",0,C55="Reiskosten",0.23,C55="Communicatiekosten - duurzaam bord",40,C55="Communicatiekosten - poster",20,C55= "Loonkosten uurtarief",60,C55= "Loonkosten maandtarief",8600,C55="Eigen arbeid",60,C55="Loonkosten IKS", "nvt",C55="Vrijwilligerswerk",157)</f>
        <v>0</v>
      </c>
      <c r="E55" s="149"/>
      <c r="F55" s="150"/>
      <c r="G55" s="156" t="str" cm="1">
        <f t="array" ref="G55">_xlfn.IFS(C55="Kies kostencategorie...","-",C55="Reiskosten","kilometers",C55="Communicatiekosten - duurzaam bord","borden",C55="Communicatiekosten - poster","posters",C55= "Loonkosten uurtarief","uren",C55= "Loonkosten maandtarief","maanden",C55="Eigen arbeid","uren",C55="Loonkosten IKS","uren",C55="Vrijwilligerswerk","dagen van 8 uur")</f>
        <v>-</v>
      </c>
      <c r="H55" s="150"/>
      <c r="I55" s="180"/>
      <c r="J55" s="165"/>
      <c r="K55" s="183">
        <f t="shared" si="0"/>
        <v>0</v>
      </c>
      <c r="L55" s="150"/>
      <c r="M55" s="148" t="s">
        <v>58</v>
      </c>
      <c r="N55" s="166" t="e" cm="1">
        <f t="array" ref="N55" xml:space="preserve"> _xlfn.IFS(C55="Loonkosten IKS",E55*F55,C55="Loonkosten maandtarief",D55*K55,C55="Reiskosten",D55*F55,C55="Loonkosten uurtarief",D55*F55,C55="Eigen arbeid",D55*F55,C55="Vrijwilligerswerk",D55*F55,C55="Communicatiekosten - duurzaam bord",D55*F55,C55="Communicatiekosten - poster",D55*F55)</f>
        <v>#N/A</v>
      </c>
    </row>
    <row r="56" spans="1:14" ht="15" thickBot="1" x14ac:dyDescent="0.35">
      <c r="A56" s="93">
        <v>31</v>
      </c>
      <c r="B56" s="147" t="s">
        <v>59</v>
      </c>
      <c r="C56" s="148" t="s">
        <v>57</v>
      </c>
      <c r="D56" s="155" cm="1">
        <f t="array" ref="D56">_xlfn.IFS(C56="Kies kostencategorie...",0,C56="Reiskosten",0.23,C56="Communicatiekosten - duurzaam bord",40,C56="Communicatiekosten - poster",20,C56= "Loonkosten uurtarief",60,C56= "Loonkosten maandtarief",8600,C56="Eigen arbeid",60,C56="Loonkosten IKS", "nvt",C56="Vrijwilligerswerk",157)</f>
        <v>0</v>
      </c>
      <c r="E56" s="137"/>
      <c r="F56" s="126"/>
      <c r="G56" s="156" t="str" cm="1">
        <f t="array" ref="G56">_xlfn.IFS(C56="Kies kostencategorie...","-",C56="Reiskosten","kilometers",C56="Communicatiekosten - duurzaam bord","borden",C56="Communicatiekosten - poster","posters",C56= "Loonkosten uurtarief","uren",C56= "Loonkosten maandtarief","maanden",C56="Eigen arbeid","uren",C56="Loonkosten IKS","uren",C56="Vrijwilligerswerk","dagen van 8 uur")</f>
        <v>-</v>
      </c>
      <c r="H56" s="150"/>
      <c r="I56" s="180"/>
      <c r="J56" s="165"/>
      <c r="K56" s="183">
        <f t="shared" si="0"/>
        <v>0</v>
      </c>
      <c r="L56" s="126"/>
      <c r="M56" s="148" t="s">
        <v>58</v>
      </c>
      <c r="N56" s="166" t="e" cm="1">
        <f t="array" ref="N56" xml:space="preserve"> _xlfn.IFS(C56="Loonkosten IKS",E56*F56,C56="Loonkosten maandtarief",D56*K56,C56="Reiskosten",D56*F56,C56="Loonkosten uurtarief",D56*F56,C56="Eigen arbeid",D56*F56,C56="Vrijwilligerswerk",D56*F56,C56="Communicatiekosten - duurzaam bord",D56*F56,C56="Communicatiekosten - poster",D56*F56)</f>
        <v>#N/A</v>
      </c>
    </row>
    <row r="57" spans="1:14" ht="15" thickBot="1" x14ac:dyDescent="0.35">
      <c r="A57" s="93">
        <v>32</v>
      </c>
      <c r="B57" s="147" t="s">
        <v>59</v>
      </c>
      <c r="C57" s="148" t="s">
        <v>57</v>
      </c>
      <c r="D57" s="155" cm="1">
        <f t="array" ref="D57">_xlfn.IFS(C57="Kies kostencategorie...",0,C57="Reiskosten",0.23,C57="Communicatiekosten - duurzaam bord",40,C57="Communicatiekosten - poster",20,C57= "Loonkosten uurtarief",60,C57= "Loonkosten maandtarief",8600,C57="Eigen arbeid",60,C57="Loonkosten IKS", "nvt",C57="Vrijwilligerswerk",157)</f>
        <v>0</v>
      </c>
      <c r="E57" s="137"/>
      <c r="F57" s="126"/>
      <c r="G57" s="156" t="str" cm="1">
        <f t="array" ref="G57">_xlfn.IFS(C57="Kies kostencategorie...","-",C57="Reiskosten","kilometers",C57="Communicatiekosten - duurzaam bord","borden",C57="Communicatiekosten - poster","posters",C57= "Loonkosten uurtarief","uren",C57= "Loonkosten maandtarief","maanden",C57="Eigen arbeid","uren",C57="Loonkosten IKS","uren",C57="Vrijwilligerswerk","dagen van 8 uur")</f>
        <v>-</v>
      </c>
      <c r="H57" s="150"/>
      <c r="I57" s="180"/>
      <c r="J57" s="165"/>
      <c r="K57" s="183">
        <f t="shared" si="0"/>
        <v>0</v>
      </c>
      <c r="L57" s="126"/>
      <c r="M57" s="148" t="s">
        <v>58</v>
      </c>
      <c r="N57" s="166" t="e" cm="1">
        <f t="array" ref="N57" xml:space="preserve"> _xlfn.IFS(C57="Loonkosten IKS",E57*F57,C57="Loonkosten maandtarief",D57*K57,C57="Reiskosten",D57*F57,C57="Loonkosten uurtarief",D57*F57,C57="Eigen arbeid",D57*F57,C57="Vrijwilligerswerk",D57*F57,C57="Communicatiekosten - duurzaam bord",D57*F57,C57="Communicatiekosten - poster",D57*F57)</f>
        <v>#N/A</v>
      </c>
    </row>
    <row r="58" spans="1:14" ht="15" thickBot="1" x14ac:dyDescent="0.35">
      <c r="A58" s="93">
        <v>33</v>
      </c>
      <c r="B58" s="147" t="s">
        <v>59</v>
      </c>
      <c r="C58" s="148" t="s">
        <v>57</v>
      </c>
      <c r="D58" s="155" cm="1">
        <f t="array" ref="D58">_xlfn.IFS(C58="Kies kostencategorie...",0,C58="Reiskosten",0.23,C58="Communicatiekosten - duurzaam bord",40,C58="Communicatiekosten - poster",20,C58= "Loonkosten uurtarief",60,C58= "Loonkosten maandtarief",8600,C58="Eigen arbeid",60,C58="Loonkosten IKS", "nvt",C58="Vrijwilligerswerk",157)</f>
        <v>0</v>
      </c>
      <c r="E58" s="137"/>
      <c r="F58" s="126"/>
      <c r="G58" s="156" t="str" cm="1">
        <f t="array" ref="G58">_xlfn.IFS(C58="Kies kostencategorie...","-",C58="Reiskosten","kilometers",C58="Communicatiekosten - duurzaam bord","borden",C58="Communicatiekosten - poster","posters",C58= "Loonkosten uurtarief","uren",C58= "Loonkosten maandtarief","maanden",C58="Eigen arbeid","uren",C58="Loonkosten IKS","uren",C58="Vrijwilligerswerk","dagen van 8 uur")</f>
        <v>-</v>
      </c>
      <c r="H58" s="150"/>
      <c r="I58" s="180"/>
      <c r="J58" s="165"/>
      <c r="K58" s="183">
        <f t="shared" si="0"/>
        <v>0</v>
      </c>
      <c r="L58" s="126"/>
      <c r="M58" s="148" t="s">
        <v>58</v>
      </c>
      <c r="N58" s="166" t="e" cm="1">
        <f t="array" ref="N58" xml:space="preserve"> _xlfn.IFS(C58="Loonkosten IKS",E58*F58,C58="Loonkosten maandtarief",D58*K58,C58="Reiskosten",D58*F58,C58="Loonkosten uurtarief",D58*F58,C58="Eigen arbeid",D58*F58,C58="Vrijwilligerswerk",D58*F58,C58="Communicatiekosten - duurzaam bord",D58*F58,C58="Communicatiekosten - poster",D58*F58)</f>
        <v>#N/A</v>
      </c>
    </row>
    <row r="59" spans="1:14" ht="15" thickBot="1" x14ac:dyDescent="0.35">
      <c r="A59" s="93">
        <v>34</v>
      </c>
      <c r="B59" s="147" t="s">
        <v>59</v>
      </c>
      <c r="C59" s="148" t="s">
        <v>57</v>
      </c>
      <c r="D59" s="155" cm="1">
        <f t="array" ref="D59">_xlfn.IFS(C59="Kies kostencategorie...",0,C59="Reiskosten",0.23,C59="Communicatiekosten - duurzaam bord",40,C59="Communicatiekosten - poster",20,C59= "Loonkosten uurtarief",60,C59= "Loonkosten maandtarief",8600,C59="Eigen arbeid",60,C59="Loonkosten IKS", "nvt",C59="Vrijwilligerswerk",157)</f>
        <v>0</v>
      </c>
      <c r="E59" s="137"/>
      <c r="F59" s="126"/>
      <c r="G59" s="156" t="str" cm="1">
        <f t="array" ref="G59">_xlfn.IFS(C59="Kies kostencategorie...","-",C59="Reiskosten","kilometers",C59="Communicatiekosten - duurzaam bord","borden",C59="Communicatiekosten - poster","posters",C59= "Loonkosten uurtarief","uren",C59= "Loonkosten maandtarief","maanden",C59="Eigen arbeid","uren",C59="Loonkosten IKS","uren",C59="Vrijwilligerswerk","dagen van 8 uur")</f>
        <v>-</v>
      </c>
      <c r="H59" s="150"/>
      <c r="I59" s="180"/>
      <c r="J59" s="165"/>
      <c r="K59" s="183">
        <f t="shared" si="0"/>
        <v>0</v>
      </c>
      <c r="L59" s="126"/>
      <c r="M59" s="148" t="s">
        <v>58</v>
      </c>
      <c r="N59" s="166" t="e" cm="1">
        <f t="array" ref="N59" xml:space="preserve"> _xlfn.IFS(C59="Loonkosten IKS",E59*F59,C59="Loonkosten maandtarief",D59*K59,C59="Reiskosten",D59*F59,C59="Loonkosten uurtarief",D59*F59,C59="Eigen arbeid",D59*F59,C59="Vrijwilligerswerk",D59*F59,C59="Communicatiekosten - duurzaam bord",D59*F59,C59="Communicatiekosten - poster",D59*F59)</f>
        <v>#N/A</v>
      </c>
    </row>
    <row r="60" spans="1:14" ht="15" thickBot="1" x14ac:dyDescent="0.35">
      <c r="A60" s="93">
        <v>35</v>
      </c>
      <c r="B60" s="147" t="s">
        <v>59</v>
      </c>
      <c r="C60" s="148" t="s">
        <v>57</v>
      </c>
      <c r="D60" s="155" cm="1">
        <f t="array" ref="D60">_xlfn.IFS(C60="Kies kostencategorie...",0,C60="Reiskosten",0.23,C60="Communicatiekosten - duurzaam bord",40,C60="Communicatiekosten - poster",20,C60= "Loonkosten uurtarief",60,C60= "Loonkosten maandtarief",8600,C60="Eigen arbeid",60,C60="Loonkosten IKS", "nvt",C60="Vrijwilligerswerk",157)</f>
        <v>0</v>
      </c>
      <c r="E60" s="137"/>
      <c r="F60" s="126"/>
      <c r="G60" s="156" t="str" cm="1">
        <f t="array" ref="G60">_xlfn.IFS(C60="Kies kostencategorie...","-",C60="Reiskosten","kilometers",C60="Communicatiekosten - duurzaam bord","borden",C60="Communicatiekosten - poster","posters",C60= "Loonkosten uurtarief","uren",C60= "Loonkosten maandtarief","maanden",C60="Eigen arbeid","uren",C60="Loonkosten IKS","uren",C60="Vrijwilligerswerk","dagen van 8 uur")</f>
        <v>-</v>
      </c>
      <c r="H60" s="150"/>
      <c r="I60" s="180"/>
      <c r="J60" s="165"/>
      <c r="K60" s="183">
        <f t="shared" si="0"/>
        <v>0</v>
      </c>
      <c r="L60" s="126"/>
      <c r="M60" s="148" t="s">
        <v>58</v>
      </c>
      <c r="N60" s="166" t="e" cm="1">
        <f t="array" ref="N60" xml:space="preserve"> _xlfn.IFS(C60="Loonkosten IKS",E60*F60,C60="Loonkosten maandtarief",D60*K60,C60="Reiskosten",D60*F60,C60="Loonkosten uurtarief",D60*F60,C60="Eigen arbeid",D60*F60,C60="Vrijwilligerswerk",D60*F60,C60="Communicatiekosten - duurzaam bord",D60*F60,C60="Communicatiekosten - poster",D60*F60)</f>
        <v>#N/A</v>
      </c>
    </row>
    <row r="61" spans="1:14" ht="15" thickBot="1" x14ac:dyDescent="0.35">
      <c r="A61" s="93">
        <v>36</v>
      </c>
      <c r="B61" s="147" t="s">
        <v>59</v>
      </c>
      <c r="C61" s="148" t="s">
        <v>57</v>
      </c>
      <c r="D61" s="155" cm="1">
        <f t="array" ref="D61">_xlfn.IFS(C61="Kies kostencategorie...",0,C61="Reiskosten",0.23,C61="Communicatiekosten - duurzaam bord",40,C61="Communicatiekosten - poster",20,C61= "Loonkosten uurtarief",60,C61= "Loonkosten maandtarief",8600,C61="Eigen arbeid",60,C61="Loonkosten IKS", "nvt",C61="Vrijwilligerswerk",157)</f>
        <v>0</v>
      </c>
      <c r="E61" s="137"/>
      <c r="F61" s="126"/>
      <c r="G61" s="156" t="str" cm="1">
        <f t="array" ref="G61">_xlfn.IFS(C61="Kies kostencategorie...","-",C61="Reiskosten","kilometers",C61="Communicatiekosten - duurzaam bord","borden",C61="Communicatiekosten - poster","posters",C61= "Loonkosten uurtarief","uren",C61= "Loonkosten maandtarief","maanden",C61="Eigen arbeid","uren",C61="Loonkosten IKS","uren",C61="Vrijwilligerswerk","dagen van 8 uur")</f>
        <v>-</v>
      </c>
      <c r="H61" s="150"/>
      <c r="I61" s="180"/>
      <c r="J61" s="165"/>
      <c r="K61" s="183">
        <f t="shared" si="0"/>
        <v>0</v>
      </c>
      <c r="L61" s="126"/>
      <c r="M61" s="148" t="s">
        <v>58</v>
      </c>
      <c r="N61" s="166" t="e" cm="1">
        <f t="array" ref="N61" xml:space="preserve"> _xlfn.IFS(C61="Loonkosten IKS",E61*F61,C61="Loonkosten maandtarief",D61*K61,C61="Reiskosten",D61*F61,C61="Loonkosten uurtarief",D61*F61,C61="Eigen arbeid",D61*F61,C61="Vrijwilligerswerk",D61*F61,C61="Communicatiekosten - duurzaam bord",D61*F61,C61="Communicatiekosten - poster",D61*F61)</f>
        <v>#N/A</v>
      </c>
    </row>
    <row r="62" spans="1:14" ht="15" thickBot="1" x14ac:dyDescent="0.35">
      <c r="A62" s="93">
        <v>37</v>
      </c>
      <c r="B62" s="147" t="s">
        <v>59</v>
      </c>
      <c r="C62" s="148" t="s">
        <v>57</v>
      </c>
      <c r="D62" s="155" cm="1">
        <f t="array" ref="D62">_xlfn.IFS(C62="Kies kostencategorie...",0,C62="Reiskosten",0.23,C62="Communicatiekosten - duurzaam bord",40,C62="Communicatiekosten - poster",20,C62= "Loonkosten uurtarief",60,C62= "Loonkosten maandtarief",8600,C62="Eigen arbeid",60,C62="Loonkosten IKS", "nvt",C62="Vrijwilligerswerk",157)</f>
        <v>0</v>
      </c>
      <c r="E62" s="137"/>
      <c r="F62" s="126"/>
      <c r="G62" s="156" t="str" cm="1">
        <f t="array" ref="G62">_xlfn.IFS(C62="Kies kostencategorie...","-",C62="Reiskosten","kilometers",C62="Communicatiekosten - duurzaam bord","borden",C62="Communicatiekosten - poster","posters",C62= "Loonkosten uurtarief","uren",C62= "Loonkosten maandtarief","maanden",C62="Eigen arbeid","uren",C62="Loonkosten IKS","uren",C62="Vrijwilligerswerk","dagen van 8 uur")</f>
        <v>-</v>
      </c>
      <c r="H62" s="150"/>
      <c r="I62" s="180"/>
      <c r="J62" s="165"/>
      <c r="K62" s="183">
        <f t="shared" si="0"/>
        <v>0</v>
      </c>
      <c r="L62" s="126"/>
      <c r="M62" s="148" t="s">
        <v>58</v>
      </c>
      <c r="N62" s="166" t="e" cm="1">
        <f t="array" ref="N62" xml:space="preserve"> _xlfn.IFS(C62="Loonkosten IKS",E62*F62,C62="Loonkosten maandtarief",D62*K62,C62="Reiskosten",D62*F62,C62="Loonkosten uurtarief",D62*F62,C62="Eigen arbeid",D62*F62,C62="Vrijwilligerswerk",D62*F62,C62="Communicatiekosten - duurzaam bord",D62*F62,C62="Communicatiekosten - poster",D62*F62)</f>
        <v>#N/A</v>
      </c>
    </row>
    <row r="63" spans="1:14" ht="15" thickBot="1" x14ac:dyDescent="0.35">
      <c r="A63" s="93">
        <v>38</v>
      </c>
      <c r="B63" s="147" t="s">
        <v>59</v>
      </c>
      <c r="C63" s="148" t="s">
        <v>57</v>
      </c>
      <c r="D63" s="155" cm="1">
        <f t="array" ref="D63">_xlfn.IFS(C63="Kies kostencategorie...",0,C63="Reiskosten",0.23,C63="Communicatiekosten - duurzaam bord",40,C63="Communicatiekosten - poster",20,C63= "Loonkosten uurtarief",60,C63= "Loonkosten maandtarief",8600,C63="Eigen arbeid",60,C63="Loonkosten IKS", "nvt",C63="Vrijwilligerswerk",157)</f>
        <v>0</v>
      </c>
      <c r="E63" s="126"/>
      <c r="F63" s="126"/>
      <c r="G63" s="156" t="str" cm="1">
        <f t="array" ref="G63">_xlfn.IFS(C63="Kies kostencategorie...","-",C63="Reiskosten","kilometers",C63="Communicatiekosten - duurzaam bord","borden",C63="Communicatiekosten - poster","posters",C63= "Loonkosten uurtarief","uren",C63= "Loonkosten maandtarief","maanden",C63="Eigen arbeid","uren",C63="Loonkosten IKS","uren",C63="Vrijwilligerswerk","dagen van 8 uur")</f>
        <v>-</v>
      </c>
      <c r="H63" s="150"/>
      <c r="I63" s="180"/>
      <c r="J63" s="165"/>
      <c r="K63" s="183">
        <f t="shared" si="0"/>
        <v>0</v>
      </c>
      <c r="L63" s="126"/>
      <c r="M63" s="148" t="s">
        <v>58</v>
      </c>
      <c r="N63" s="166" t="e" cm="1">
        <f t="array" ref="N63" xml:space="preserve"> _xlfn.IFS(C63="Loonkosten IKS",E63*F63,C63="Loonkosten maandtarief",D63*K63,C63="Reiskosten",D63*F63,C63="Loonkosten uurtarief",D63*F63,C63="Eigen arbeid",D63*F63,C63="Vrijwilligerswerk",D63*F63,C63="Communicatiekosten - duurzaam bord",D63*F63,C63="Communicatiekosten - poster",D63*F63)</f>
        <v>#N/A</v>
      </c>
    </row>
    <row r="64" spans="1:14" ht="15" thickBot="1" x14ac:dyDescent="0.35">
      <c r="A64" s="93">
        <v>39</v>
      </c>
      <c r="B64" s="147" t="s">
        <v>59</v>
      </c>
      <c r="C64" s="148" t="s">
        <v>57</v>
      </c>
      <c r="D64" s="155" cm="1">
        <f t="array" ref="D64">_xlfn.IFS(C64="Kies kostencategorie...",0,C64="Reiskosten",0.23,C64="Communicatiekosten - duurzaam bord",40,C64="Communicatiekosten - poster",20,C64= "Loonkosten uurtarief",60,C64= "Loonkosten maandtarief",8600,C64="Eigen arbeid",60,C64="Loonkosten IKS", "nvt",C64="Vrijwilligerswerk",157)</f>
        <v>0</v>
      </c>
      <c r="E64" s="126"/>
      <c r="F64" s="126"/>
      <c r="G64" s="156" t="str" cm="1">
        <f t="array" ref="G64">_xlfn.IFS(C64="Kies kostencategorie...","-",C64="Reiskosten","kilometers",C64="Communicatiekosten - duurzaam bord","borden",C64="Communicatiekosten - poster","posters",C64= "Loonkosten uurtarief","uren",C64= "Loonkosten maandtarief","maanden",C64="Eigen arbeid","uren",C64="Loonkosten IKS","uren",C64="Vrijwilligerswerk","dagen van 8 uur")</f>
        <v>-</v>
      </c>
      <c r="H64" s="150"/>
      <c r="I64" s="180"/>
      <c r="J64" s="165"/>
      <c r="K64" s="183">
        <f t="shared" si="0"/>
        <v>0</v>
      </c>
      <c r="L64" s="126"/>
      <c r="M64" s="148" t="s">
        <v>58</v>
      </c>
      <c r="N64" s="166" t="e" cm="1">
        <f t="array" ref="N64" xml:space="preserve"> _xlfn.IFS(C64="Loonkosten IKS",E64*F64,C64="Loonkosten maandtarief",D64*K64,C64="Reiskosten",D64*F64,C64="Loonkosten uurtarief",D64*F64,C64="Eigen arbeid",D64*F64,C64="Vrijwilligerswerk",D64*F64,C64="Communicatiekosten - duurzaam bord",D64*F64,C64="Communicatiekosten - poster",D64*F64)</f>
        <v>#N/A</v>
      </c>
    </row>
    <row r="65" spans="1:14" ht="15" thickBot="1" x14ac:dyDescent="0.35">
      <c r="A65" s="93">
        <v>40</v>
      </c>
      <c r="B65" s="147" t="s">
        <v>59</v>
      </c>
      <c r="C65" s="148" t="s">
        <v>57</v>
      </c>
      <c r="D65" s="155" cm="1">
        <f t="array" ref="D65">_xlfn.IFS(C65="Kies kostencategorie...",0,C65="Reiskosten",0.23,C65="Communicatiekosten - duurzaam bord",40,C65="Communicatiekosten - poster",20,C65= "Loonkosten uurtarief",60,C65= "Loonkosten maandtarief",8600,C65="Eigen arbeid",60,C65="Loonkosten IKS", "nvt",C65="Vrijwilligerswerk",157)</f>
        <v>0</v>
      </c>
      <c r="E65" s="126"/>
      <c r="F65" s="126"/>
      <c r="G65" s="156" t="str" cm="1">
        <f t="array" ref="G65">_xlfn.IFS(C65="Kies kostencategorie...","-",C65="Reiskosten","kilometers",C65="Communicatiekosten - duurzaam bord","borden",C65="Communicatiekosten - poster","posters",C65= "Loonkosten uurtarief","uren",C65= "Loonkosten maandtarief","maanden",C65="Eigen arbeid","uren",C65="Loonkosten IKS","uren",C65="Vrijwilligerswerk","dagen van 8 uur")</f>
        <v>-</v>
      </c>
      <c r="H65" s="150"/>
      <c r="I65" s="180"/>
      <c r="J65" s="165"/>
      <c r="K65" s="183">
        <f t="shared" si="0"/>
        <v>0</v>
      </c>
      <c r="L65" s="126"/>
      <c r="M65" s="148" t="s">
        <v>58</v>
      </c>
      <c r="N65" s="166" t="e" cm="1">
        <f t="array" ref="N65" xml:space="preserve"> _xlfn.IFS(C65="Loonkosten IKS",E65*F65,C65="Loonkosten maandtarief",D65*K65,C65="Reiskosten",D65*F65,C65="Loonkosten uurtarief",D65*F65,C65="Eigen arbeid",D65*F65,C65="Vrijwilligerswerk",D65*F65,C65="Communicatiekosten - duurzaam bord",D65*F65,C65="Communicatiekosten - poster",D65*F65)</f>
        <v>#N/A</v>
      </c>
    </row>
    <row r="66" spans="1:14" ht="15" thickBot="1" x14ac:dyDescent="0.35">
      <c r="A66" s="93">
        <v>41</v>
      </c>
      <c r="B66" s="147" t="s">
        <v>59</v>
      </c>
      <c r="C66" s="148" t="s">
        <v>57</v>
      </c>
      <c r="D66" s="155" cm="1">
        <f t="array" ref="D66">_xlfn.IFS(C66="Kies kostencategorie...",0,C66="Reiskosten",0.23,C66="Communicatiekosten - duurzaam bord",40,C66="Communicatiekosten - poster",20,C66= "Loonkosten uurtarief",60,C66= "Loonkosten maandtarief",8600,C66="Eigen arbeid",60,C66="Loonkosten IKS", "nvt",C66="Vrijwilligerswerk",157)</f>
        <v>0</v>
      </c>
      <c r="E66" s="126"/>
      <c r="F66" s="126"/>
      <c r="G66" s="156" t="str" cm="1">
        <f t="array" ref="G66">_xlfn.IFS(C66="Kies kostencategorie...","-",C66="Reiskosten","kilometers",C66="Communicatiekosten - duurzaam bord","borden",C66="Communicatiekosten - poster","posters",C66= "Loonkosten uurtarief","uren",C66= "Loonkosten maandtarief","maanden",C66="Eigen arbeid","uren",C66="Loonkosten IKS","uren",C66="Vrijwilligerswerk","dagen van 8 uur")</f>
        <v>-</v>
      </c>
      <c r="H66" s="150"/>
      <c r="I66" s="180"/>
      <c r="J66" s="165"/>
      <c r="K66" s="183">
        <f t="shared" si="0"/>
        <v>0</v>
      </c>
      <c r="L66" s="126"/>
      <c r="M66" s="148" t="s">
        <v>58</v>
      </c>
      <c r="N66" s="166" t="e" cm="1">
        <f t="array" ref="N66" xml:space="preserve"> _xlfn.IFS(C66="Loonkosten IKS",E66*F66,C66="Loonkosten maandtarief",D66*K66,C66="Reiskosten",D66*F66,C66="Loonkosten uurtarief",D66*F66,C66="Eigen arbeid",D66*F66,C66="Vrijwilligerswerk",D66*F66,C66="Communicatiekosten - duurzaam bord",D66*F66,C66="Communicatiekosten - poster",D66*F66)</f>
        <v>#N/A</v>
      </c>
    </row>
    <row r="67" spans="1:14" ht="15" thickBot="1" x14ac:dyDescent="0.35">
      <c r="A67" s="93">
        <v>42</v>
      </c>
      <c r="B67" s="147" t="s">
        <v>59</v>
      </c>
      <c r="C67" s="148" t="s">
        <v>57</v>
      </c>
      <c r="D67" s="155" cm="1">
        <f t="array" ref="D67">_xlfn.IFS(C67="Kies kostencategorie...",0,C67="Reiskosten",0.23,C67="Communicatiekosten - duurzaam bord",40,C67="Communicatiekosten - poster",20,C67= "Loonkosten uurtarief",60,C67= "Loonkosten maandtarief",8600,C67="Eigen arbeid",60,C67="Loonkosten IKS", "nvt",C67="Vrijwilligerswerk",157)</f>
        <v>0</v>
      </c>
      <c r="E67" s="126"/>
      <c r="F67" s="126"/>
      <c r="G67" s="156" t="str" cm="1">
        <f t="array" ref="G67">_xlfn.IFS(C67="Kies kostencategorie...","-",C67="Reiskosten","kilometers",C67="Communicatiekosten - duurzaam bord","borden",C67="Communicatiekosten - poster","posters",C67= "Loonkosten uurtarief","uren",C67= "Loonkosten maandtarief","maanden",C67="Eigen arbeid","uren",C67="Loonkosten IKS","uren",C67="Vrijwilligerswerk","dagen van 8 uur")</f>
        <v>-</v>
      </c>
      <c r="H67" s="150"/>
      <c r="I67" s="180"/>
      <c r="J67" s="165"/>
      <c r="K67" s="183">
        <f t="shared" si="0"/>
        <v>0</v>
      </c>
      <c r="L67" s="126"/>
      <c r="M67" s="148" t="s">
        <v>58</v>
      </c>
      <c r="N67" s="166" t="e" cm="1">
        <f t="array" ref="N67" xml:space="preserve"> _xlfn.IFS(C67="Loonkosten IKS",E67*F67,C67="Loonkosten maandtarief",D67*K67,C67="Reiskosten",D67*F67,C67="Loonkosten uurtarief",D67*F67,C67="Eigen arbeid",D67*F67,C67="Vrijwilligerswerk",D67*F67,C67="Communicatiekosten - duurzaam bord",D67*F67,C67="Communicatiekosten - poster",D67*F67)</f>
        <v>#N/A</v>
      </c>
    </row>
    <row r="68" spans="1:14" ht="15" thickBot="1" x14ac:dyDescent="0.35">
      <c r="A68" s="93">
        <v>43</v>
      </c>
      <c r="B68" s="147" t="s">
        <v>59</v>
      </c>
      <c r="C68" s="148" t="s">
        <v>57</v>
      </c>
      <c r="D68" s="155" cm="1">
        <f t="array" ref="D68">_xlfn.IFS(C68="Kies kostencategorie...",0,C68="Reiskosten",0.23,C68="Communicatiekosten - duurzaam bord",40,C68="Communicatiekosten - poster",20,C68= "Loonkosten uurtarief",60,C68= "Loonkosten maandtarief",8600,C68="Eigen arbeid",60,C68="Loonkosten IKS", "nvt",C68="Vrijwilligerswerk",157)</f>
        <v>0</v>
      </c>
      <c r="E68" s="126"/>
      <c r="F68" s="126"/>
      <c r="G68" s="156" t="str" cm="1">
        <f t="array" ref="G68">_xlfn.IFS(C68="Kies kostencategorie...","-",C68="Reiskosten","kilometers",C68="Communicatiekosten - duurzaam bord","borden",C68="Communicatiekosten - poster","posters",C68= "Loonkosten uurtarief","uren",C68= "Loonkosten maandtarief","maanden",C68="Eigen arbeid","uren",C68="Loonkosten IKS","uren",C68="Vrijwilligerswerk","dagen van 8 uur")</f>
        <v>-</v>
      </c>
      <c r="H68" s="150"/>
      <c r="I68" s="180"/>
      <c r="J68" s="165"/>
      <c r="K68" s="183">
        <f t="shared" si="0"/>
        <v>0</v>
      </c>
      <c r="L68" s="126"/>
      <c r="M68" s="148" t="s">
        <v>58</v>
      </c>
      <c r="N68" s="166" t="e" cm="1">
        <f t="array" ref="N68" xml:space="preserve"> _xlfn.IFS(C68="Loonkosten IKS",E68*F68,C68="Loonkosten maandtarief",D68*K68,C68="Reiskosten",D68*F68,C68="Loonkosten uurtarief",D68*F68,C68="Eigen arbeid",D68*F68,C68="Vrijwilligerswerk",D68*F68,C68="Communicatiekosten - duurzaam bord",D68*F68,C68="Communicatiekosten - poster",D68*F68)</f>
        <v>#N/A</v>
      </c>
    </row>
    <row r="69" spans="1:14" ht="15" thickBot="1" x14ac:dyDescent="0.35">
      <c r="A69" s="93">
        <v>44</v>
      </c>
      <c r="B69" s="147" t="s">
        <v>59</v>
      </c>
      <c r="C69" s="148" t="s">
        <v>57</v>
      </c>
      <c r="D69" s="155" cm="1">
        <f t="array" ref="D69">_xlfn.IFS(C69="Kies kostencategorie...",0,C69="Reiskosten",0.23,C69="Communicatiekosten - duurzaam bord",40,C69="Communicatiekosten - poster",20,C69= "Loonkosten uurtarief",60,C69= "Loonkosten maandtarief",8600,C69="Eigen arbeid",60,C69="Loonkosten IKS", "nvt",C69="Vrijwilligerswerk",157)</f>
        <v>0</v>
      </c>
      <c r="E69" s="126"/>
      <c r="F69" s="126"/>
      <c r="G69" s="156" t="str" cm="1">
        <f t="array" ref="G69">_xlfn.IFS(C69="Kies kostencategorie...","-",C69="Reiskosten","kilometers",C69="Communicatiekosten - duurzaam bord","borden",C69="Communicatiekosten - poster","posters",C69= "Loonkosten uurtarief","uren",C69= "Loonkosten maandtarief","maanden",C69="Eigen arbeid","uren",C69="Loonkosten IKS","uren",C69="Vrijwilligerswerk","dagen van 8 uur")</f>
        <v>-</v>
      </c>
      <c r="H69" s="150"/>
      <c r="I69" s="180"/>
      <c r="J69" s="165"/>
      <c r="K69" s="183">
        <f t="shared" si="0"/>
        <v>0</v>
      </c>
      <c r="L69" s="126"/>
      <c r="M69" s="148" t="s">
        <v>58</v>
      </c>
      <c r="N69" s="166" t="e" cm="1">
        <f t="array" ref="N69" xml:space="preserve"> _xlfn.IFS(C69="Loonkosten IKS",E69*F69,C69="Loonkosten maandtarief",D69*K69,C69="Reiskosten",D69*F69,C69="Loonkosten uurtarief",D69*F69,C69="Eigen arbeid",D69*F69,C69="Vrijwilligerswerk",D69*F69,C69="Communicatiekosten - duurzaam bord",D69*F69,C69="Communicatiekosten - poster",D69*F69)</f>
        <v>#N/A</v>
      </c>
    </row>
    <row r="70" spans="1:14" ht="15" thickBot="1" x14ac:dyDescent="0.35">
      <c r="A70" s="93">
        <v>45</v>
      </c>
      <c r="B70" s="147" t="s">
        <v>59</v>
      </c>
      <c r="C70" s="148" t="s">
        <v>57</v>
      </c>
      <c r="D70" s="155" cm="1">
        <f t="array" ref="D70">_xlfn.IFS(C70="Kies kostencategorie...",0,C70="Reiskosten",0.23,C70="Communicatiekosten - duurzaam bord",40,C70="Communicatiekosten - poster",20,C70= "Loonkosten uurtarief",60,C70= "Loonkosten maandtarief",8600,C70="Eigen arbeid",60,C70="Loonkosten IKS", "nvt",C70="Vrijwilligerswerk",157)</f>
        <v>0</v>
      </c>
      <c r="E70" s="126"/>
      <c r="F70" s="126"/>
      <c r="G70" s="156" t="str" cm="1">
        <f t="array" ref="G70">_xlfn.IFS(C70="Kies kostencategorie...","-",C70="Reiskosten","kilometers",C70="Communicatiekosten - duurzaam bord","borden",C70="Communicatiekosten - poster","posters",C70= "Loonkosten uurtarief","uren",C70= "Loonkosten maandtarief","maanden",C70="Eigen arbeid","uren",C70="Loonkosten IKS","uren",C70="Vrijwilligerswerk","dagen van 8 uur")</f>
        <v>-</v>
      </c>
      <c r="H70" s="150"/>
      <c r="I70" s="180"/>
      <c r="J70" s="165"/>
      <c r="K70" s="183">
        <f t="shared" si="0"/>
        <v>0</v>
      </c>
      <c r="L70" s="126"/>
      <c r="M70" s="148" t="s">
        <v>58</v>
      </c>
      <c r="N70" s="166" t="e" cm="1">
        <f t="array" ref="N70" xml:space="preserve"> _xlfn.IFS(C70="Loonkosten IKS",E70*F70,C70="Loonkosten maandtarief",D70*K70,C70="Reiskosten",D70*F70,C70="Loonkosten uurtarief",D70*F70,C70="Eigen arbeid",D70*F70,C70="Vrijwilligerswerk",D70*F70,C70="Communicatiekosten - duurzaam bord",D70*F70,C70="Communicatiekosten - poster",D70*F70)</f>
        <v>#N/A</v>
      </c>
    </row>
    <row r="71" spans="1:14" ht="15" thickBot="1" x14ac:dyDescent="0.35">
      <c r="A71" s="93">
        <v>46</v>
      </c>
      <c r="B71" s="147" t="s">
        <v>59</v>
      </c>
      <c r="C71" s="148" t="s">
        <v>57</v>
      </c>
      <c r="D71" s="155" cm="1">
        <f t="array" ref="D71">_xlfn.IFS(C71="Kies kostencategorie...",0,C71="Reiskosten",0.23,C71="Communicatiekosten - duurzaam bord",40,C71="Communicatiekosten - poster",20,C71= "Loonkosten uurtarief",60,C71= "Loonkosten maandtarief",8600,C71="Eigen arbeid",60,C71="Loonkosten IKS", "nvt",C71="Vrijwilligerswerk",157)</f>
        <v>0</v>
      </c>
      <c r="E71" s="126"/>
      <c r="F71" s="126"/>
      <c r="G71" s="156" t="str" cm="1">
        <f t="array" ref="G71">_xlfn.IFS(C71="Kies kostencategorie...","-",C71="Reiskosten","kilometers",C71="Communicatiekosten - duurzaam bord","borden",C71="Communicatiekosten - poster","posters",C71= "Loonkosten uurtarief","uren",C71= "Loonkosten maandtarief","maanden",C71="Eigen arbeid","uren",C71="Loonkosten IKS","uren",C71="Vrijwilligerswerk","dagen van 8 uur")</f>
        <v>-</v>
      </c>
      <c r="H71" s="150"/>
      <c r="I71" s="180"/>
      <c r="J71" s="165"/>
      <c r="K71" s="183">
        <f t="shared" si="0"/>
        <v>0</v>
      </c>
      <c r="L71" s="126"/>
      <c r="M71" s="148" t="s">
        <v>58</v>
      </c>
      <c r="N71" s="166" t="e" cm="1">
        <f t="array" ref="N71" xml:space="preserve"> _xlfn.IFS(C71="Loonkosten IKS",E71*F71,C71="Loonkosten maandtarief",D71*K71,C71="Reiskosten",D71*F71,C71="Loonkosten uurtarief",D71*F71,C71="Eigen arbeid",D71*F71,C71="Vrijwilligerswerk",D71*F71,C71="Communicatiekosten - duurzaam bord",D71*F71,C71="Communicatiekosten - poster",D71*F71)</f>
        <v>#N/A</v>
      </c>
    </row>
    <row r="72" spans="1:14" ht="15" thickBot="1" x14ac:dyDescent="0.35">
      <c r="A72" s="93">
        <v>47</v>
      </c>
      <c r="B72" s="147" t="s">
        <v>59</v>
      </c>
      <c r="C72" s="148" t="s">
        <v>57</v>
      </c>
      <c r="D72" s="155" cm="1">
        <f t="array" ref="D72">_xlfn.IFS(C72="Kies kostencategorie...",0,C72="Reiskosten",0.23,C72="Communicatiekosten - duurzaam bord",40,C72="Communicatiekosten - poster",20,C72= "Loonkosten uurtarief",60,C72= "Loonkosten maandtarief",8600,C72="Eigen arbeid",60,C72="Loonkosten IKS", "nvt",C72="Vrijwilligerswerk",157)</f>
        <v>0</v>
      </c>
      <c r="E72" s="126"/>
      <c r="F72" s="126"/>
      <c r="G72" s="156" t="str" cm="1">
        <f t="array" ref="G72">_xlfn.IFS(C72="Kies kostencategorie...","-",C72="Reiskosten","kilometers",C72="Communicatiekosten - duurzaam bord","borden",C72="Communicatiekosten - poster","posters",C72= "Loonkosten uurtarief","uren",C72= "Loonkosten maandtarief","maanden",C72="Eigen arbeid","uren",C72="Loonkosten IKS","uren",C72="Vrijwilligerswerk","dagen van 8 uur")</f>
        <v>-</v>
      </c>
      <c r="H72" s="150"/>
      <c r="I72" s="180"/>
      <c r="J72" s="165"/>
      <c r="K72" s="183">
        <f t="shared" si="0"/>
        <v>0</v>
      </c>
      <c r="L72" s="126"/>
      <c r="M72" s="148" t="s">
        <v>58</v>
      </c>
      <c r="N72" s="166" t="e" cm="1">
        <f t="array" ref="N72" xml:space="preserve"> _xlfn.IFS(C72="Loonkosten IKS",E72*F72,C72="Loonkosten maandtarief",D72*K72,C72="Reiskosten",D72*F72,C72="Loonkosten uurtarief",D72*F72,C72="Eigen arbeid",D72*F72,C72="Vrijwilligerswerk",D72*F72,C72="Communicatiekosten - duurzaam bord",D72*F72,C72="Communicatiekosten - poster",D72*F72)</f>
        <v>#N/A</v>
      </c>
    </row>
    <row r="73" spans="1:14" ht="15" thickBot="1" x14ac:dyDescent="0.35">
      <c r="A73" s="93">
        <v>48</v>
      </c>
      <c r="B73" s="147" t="s">
        <v>59</v>
      </c>
      <c r="C73" s="148" t="s">
        <v>57</v>
      </c>
      <c r="D73" s="155" cm="1">
        <f t="array" ref="D73">_xlfn.IFS(C73="Kies kostencategorie...",0,C73="Reiskosten",0.23,C73="Communicatiekosten - duurzaam bord",40,C73="Communicatiekosten - poster",20,C73= "Loonkosten uurtarief",60,C73= "Loonkosten maandtarief",8600,C73="Eigen arbeid",60,C73="Loonkosten IKS", "nvt",C73="Vrijwilligerswerk",157)</f>
        <v>0</v>
      </c>
      <c r="E73" s="126"/>
      <c r="F73" s="126"/>
      <c r="G73" s="156" t="str" cm="1">
        <f t="array" ref="G73">_xlfn.IFS(C73="Kies kostencategorie...","-",C73="Reiskosten","kilometers",C73="Communicatiekosten - duurzaam bord","borden",C73="Communicatiekosten - poster","posters",C73= "Loonkosten uurtarief","uren",C73= "Loonkosten maandtarief","maanden",C73="Eigen arbeid","uren",C73="Loonkosten IKS","uren",C73="Vrijwilligerswerk","dagen van 8 uur")</f>
        <v>-</v>
      </c>
      <c r="H73" s="150"/>
      <c r="I73" s="180"/>
      <c r="J73" s="165"/>
      <c r="K73" s="183">
        <f t="shared" si="0"/>
        <v>0</v>
      </c>
      <c r="L73" s="126"/>
      <c r="M73" s="148" t="s">
        <v>58</v>
      </c>
      <c r="N73" s="166" t="e" cm="1">
        <f t="array" ref="N73" xml:space="preserve"> _xlfn.IFS(C73="Loonkosten IKS",E73*F73,C73="Loonkosten maandtarief",D73*K73,C73="Reiskosten",D73*F73,C73="Loonkosten uurtarief",D73*F73,C73="Eigen arbeid",D73*F73,C73="Vrijwilligerswerk",D73*F73,C73="Communicatiekosten - duurzaam bord",D73*F73,C73="Communicatiekosten - poster",D73*F73)</f>
        <v>#N/A</v>
      </c>
    </row>
    <row r="74" spans="1:14" ht="15" thickBot="1" x14ac:dyDescent="0.35">
      <c r="A74" s="93">
        <v>49</v>
      </c>
      <c r="B74" s="147" t="s">
        <v>59</v>
      </c>
      <c r="C74" s="148" t="s">
        <v>57</v>
      </c>
      <c r="D74" s="155" cm="1">
        <f t="array" ref="D74">_xlfn.IFS(C74="Kies kostencategorie...",0,C74="Reiskosten",0.23,C74="Communicatiekosten - duurzaam bord",40,C74="Communicatiekosten - poster",20,C74= "Loonkosten uurtarief",60,C74= "Loonkosten maandtarief",8600,C74="Eigen arbeid",60,C74="Loonkosten IKS", "nvt",C74="Vrijwilligerswerk",157)</f>
        <v>0</v>
      </c>
      <c r="E74" s="126"/>
      <c r="F74" s="126"/>
      <c r="G74" s="156" t="str" cm="1">
        <f t="array" ref="G74">_xlfn.IFS(C74="Kies kostencategorie...","-",C74="Reiskosten","kilometers",C74="Communicatiekosten - duurzaam bord","borden",C74="Communicatiekosten - poster","posters",C74= "Loonkosten uurtarief","uren",C74= "Loonkosten maandtarief","maanden",C74="Eigen arbeid","uren",C74="Loonkosten IKS","uren",C74="Vrijwilligerswerk","dagen van 8 uur")</f>
        <v>-</v>
      </c>
      <c r="H74" s="150"/>
      <c r="I74" s="180"/>
      <c r="J74" s="165"/>
      <c r="K74" s="183">
        <f t="shared" si="0"/>
        <v>0</v>
      </c>
      <c r="L74" s="126"/>
      <c r="M74" s="148" t="s">
        <v>58</v>
      </c>
      <c r="N74" s="166" t="e" cm="1">
        <f t="array" ref="N74" xml:space="preserve"> _xlfn.IFS(C74="Loonkosten IKS",E74*F74,C74="Loonkosten maandtarief",D74*K74,C74="Reiskosten",D74*F74,C74="Loonkosten uurtarief",D74*F74,C74="Eigen arbeid",D74*F74,C74="Vrijwilligerswerk",D74*F74,C74="Communicatiekosten - duurzaam bord",D74*F74,C74="Communicatiekosten - poster",D74*F74)</f>
        <v>#N/A</v>
      </c>
    </row>
    <row r="75" spans="1:14" ht="15" thickBot="1" x14ac:dyDescent="0.35">
      <c r="A75" s="93">
        <v>50</v>
      </c>
      <c r="B75" s="147" t="s">
        <v>59</v>
      </c>
      <c r="C75" s="148" t="s">
        <v>57</v>
      </c>
      <c r="D75" s="155" cm="1">
        <f t="array" ref="D75">_xlfn.IFS(C75="Kies kostencategorie...",0,C75="Reiskosten",0.23,C75="Communicatiekosten - duurzaam bord",40,C75="Communicatiekosten - poster",20,C75= "Loonkosten uurtarief",60,C75= "Loonkosten maandtarief",8600,C75="Eigen arbeid",60,C75="Loonkosten IKS", "nvt",C75="Vrijwilligerswerk",157)</f>
        <v>0</v>
      </c>
      <c r="E75" s="126"/>
      <c r="F75" s="126"/>
      <c r="G75" s="156" t="str" cm="1">
        <f t="array" ref="G75">_xlfn.IFS(C75="Kies kostencategorie...","-",C75="Reiskosten","kilometers",C75="Communicatiekosten - duurzaam bord","borden",C75="Communicatiekosten - poster","posters",C75= "Loonkosten uurtarief","uren",C75= "Loonkosten maandtarief","maanden",C75="Eigen arbeid","uren",C75="Loonkosten IKS","uren",C75="Vrijwilligerswerk","dagen van 8 uur")</f>
        <v>-</v>
      </c>
      <c r="H75" s="150"/>
      <c r="I75" s="180"/>
      <c r="J75" s="165"/>
      <c r="K75" s="183">
        <f t="shared" si="0"/>
        <v>0</v>
      </c>
      <c r="L75" s="126"/>
      <c r="M75" s="148" t="s">
        <v>58</v>
      </c>
      <c r="N75" s="166" t="e" cm="1">
        <f t="array" ref="N75" xml:space="preserve"> _xlfn.IFS(C75="Loonkosten IKS",E75*F75,C75="Loonkosten maandtarief",D75*K75,C75="Reiskosten",D75*F75,C75="Loonkosten uurtarief",D75*F75,C75="Eigen arbeid",D75*F75,C75="Vrijwilligerswerk",D75*F75,C75="Communicatiekosten - duurzaam bord",D75*F75,C75="Communicatiekosten - poster",D75*F75)</f>
        <v>#N/A</v>
      </c>
    </row>
    <row r="76" spans="1:14" ht="15" thickBot="1" x14ac:dyDescent="0.35">
      <c r="A76" s="93">
        <v>51</v>
      </c>
      <c r="B76" s="147" t="s">
        <v>59</v>
      </c>
      <c r="C76" s="148" t="s">
        <v>57</v>
      </c>
      <c r="D76" s="155" cm="1">
        <f t="array" ref="D76">_xlfn.IFS(C76="Kies kostencategorie...",0,C76="Reiskosten",0.23,C76="Communicatiekosten - duurzaam bord",40,C76="Communicatiekosten - poster",20,C76= "Loonkosten uurtarief",60,C76= "Loonkosten maandtarief",8600,C76="Eigen arbeid",60,C76="Loonkosten IKS", "nvt",C76="Vrijwilligerswerk",157)</f>
        <v>0</v>
      </c>
      <c r="E76" s="126"/>
      <c r="F76" s="126"/>
      <c r="G76" s="156" t="str" cm="1">
        <f t="array" ref="G76">_xlfn.IFS(C76="Kies kostencategorie...","-",C76="Reiskosten","kilometers",C76="Communicatiekosten - duurzaam bord","borden",C76="Communicatiekosten - poster","posters",C76= "Loonkosten uurtarief","uren",C76= "Loonkosten maandtarief","maanden",C76="Eigen arbeid","uren",C76="Loonkosten IKS","uren",C76="Vrijwilligerswerk","dagen van 8 uur")</f>
        <v>-</v>
      </c>
      <c r="H76" s="150"/>
      <c r="I76" s="180"/>
      <c r="J76" s="165"/>
      <c r="K76" s="183">
        <f t="shared" si="0"/>
        <v>0</v>
      </c>
      <c r="L76" s="126"/>
      <c r="M76" s="148" t="s">
        <v>58</v>
      </c>
      <c r="N76" s="166" t="e" cm="1">
        <f t="array" ref="N76" xml:space="preserve"> _xlfn.IFS(C76="Loonkosten IKS",E76*F76,C76="Loonkosten maandtarief",D76*K76,C76="Reiskosten",D76*F76,C76="Loonkosten uurtarief",D76*F76,C76="Eigen arbeid",D76*F76,C76="Vrijwilligerswerk",D76*F76,C76="Communicatiekosten - duurzaam bord",D76*F76,C76="Communicatiekosten - poster",D76*F76)</f>
        <v>#N/A</v>
      </c>
    </row>
    <row r="77" spans="1:14" ht="15" thickBot="1" x14ac:dyDescent="0.35">
      <c r="A77" s="93">
        <v>52</v>
      </c>
      <c r="B77" s="147" t="s">
        <v>59</v>
      </c>
      <c r="C77" s="148" t="s">
        <v>57</v>
      </c>
      <c r="D77" s="155" cm="1">
        <f t="array" ref="D77">_xlfn.IFS(C77="Kies kostencategorie...",0,C77="Reiskosten",0.23,C77="Communicatiekosten - duurzaam bord",40,C77="Communicatiekosten - poster",20,C77= "Loonkosten uurtarief",60,C77= "Loonkosten maandtarief",8600,C77="Eigen arbeid",60,C77="Loonkosten IKS", "nvt",C77="Vrijwilligerswerk",157)</f>
        <v>0</v>
      </c>
      <c r="E77" s="126"/>
      <c r="F77" s="126"/>
      <c r="G77" s="156" t="str" cm="1">
        <f t="array" ref="G77">_xlfn.IFS(C77="Kies kostencategorie...","-",C77="Reiskosten","kilometers",C77="Communicatiekosten - duurzaam bord","borden",C77="Communicatiekosten - poster","posters",C77= "Loonkosten uurtarief","uren",C77= "Loonkosten maandtarief","maanden",C77="Eigen arbeid","uren",C77="Loonkosten IKS","uren",C77="Vrijwilligerswerk","dagen van 8 uur")</f>
        <v>-</v>
      </c>
      <c r="H77" s="150"/>
      <c r="I77" s="180"/>
      <c r="J77" s="165"/>
      <c r="K77" s="183">
        <f t="shared" si="0"/>
        <v>0</v>
      </c>
      <c r="L77" s="126"/>
      <c r="M77" s="148" t="s">
        <v>58</v>
      </c>
      <c r="N77" s="166" t="e" cm="1">
        <f t="array" ref="N77" xml:space="preserve"> _xlfn.IFS(C77="Loonkosten IKS",E77*F77,C77="Loonkosten maandtarief",D77*K77,C77="Reiskosten",D77*F77,C77="Loonkosten uurtarief",D77*F77,C77="Eigen arbeid",D77*F77,C77="Vrijwilligerswerk",D77*F77,C77="Communicatiekosten - duurzaam bord",D77*F77,C77="Communicatiekosten - poster",D77*F77)</f>
        <v>#N/A</v>
      </c>
    </row>
    <row r="78" spans="1:14" ht="15" thickBot="1" x14ac:dyDescent="0.35">
      <c r="A78" s="93">
        <v>53</v>
      </c>
      <c r="B78" s="147" t="s">
        <v>59</v>
      </c>
      <c r="C78" s="148" t="s">
        <v>57</v>
      </c>
      <c r="D78" s="155" cm="1">
        <f t="array" ref="D78">_xlfn.IFS(C78="Kies kostencategorie...",0,C78="Reiskosten",0.23,C78="Communicatiekosten - duurzaam bord",40,C78="Communicatiekosten - poster",20,C78= "Loonkosten uurtarief",60,C78= "Loonkosten maandtarief",8600,C78="Eigen arbeid",60,C78="Loonkosten IKS", "nvt",C78="Vrijwilligerswerk",157)</f>
        <v>0</v>
      </c>
      <c r="E78" s="126"/>
      <c r="F78" s="126"/>
      <c r="G78" s="156" t="str" cm="1">
        <f t="array" ref="G78">_xlfn.IFS(C78="Kies kostencategorie...","-",C78="Reiskosten","kilometers",C78="Communicatiekosten - duurzaam bord","borden",C78="Communicatiekosten - poster","posters",C78= "Loonkosten uurtarief","uren",C78= "Loonkosten maandtarief","maanden",C78="Eigen arbeid","uren",C78="Loonkosten IKS","uren",C78="Vrijwilligerswerk","dagen van 8 uur")</f>
        <v>-</v>
      </c>
      <c r="H78" s="150"/>
      <c r="I78" s="180"/>
      <c r="J78" s="165"/>
      <c r="K78" s="183">
        <f t="shared" si="0"/>
        <v>0</v>
      </c>
      <c r="L78" s="126"/>
      <c r="M78" s="148" t="s">
        <v>58</v>
      </c>
      <c r="N78" s="166" t="e" cm="1">
        <f t="array" ref="N78" xml:space="preserve"> _xlfn.IFS(C78="Loonkosten IKS",E78*F78,C78="Loonkosten maandtarief",D78*K78,C78="Reiskosten",D78*F78,C78="Loonkosten uurtarief",D78*F78,C78="Eigen arbeid",D78*F78,C78="Vrijwilligerswerk",D78*F78,C78="Communicatiekosten - duurzaam bord",D78*F78,C78="Communicatiekosten - poster",D78*F78)</f>
        <v>#N/A</v>
      </c>
    </row>
    <row r="79" spans="1:14" ht="15" thickBot="1" x14ac:dyDescent="0.35">
      <c r="A79" s="93">
        <v>54</v>
      </c>
      <c r="B79" s="147" t="s">
        <v>59</v>
      </c>
      <c r="C79" s="148" t="s">
        <v>57</v>
      </c>
      <c r="D79" s="155" cm="1">
        <f t="array" ref="D79">_xlfn.IFS(C79="Kies kostencategorie...",0,C79="Reiskosten",0.23,C79="Communicatiekosten - duurzaam bord",40,C79="Communicatiekosten - poster",20,C79= "Loonkosten uurtarief",60,C79= "Loonkosten maandtarief",8600,C79="Eigen arbeid",60,C79="Loonkosten IKS", "nvt",C79="Vrijwilligerswerk",157)</f>
        <v>0</v>
      </c>
      <c r="E79" s="126"/>
      <c r="F79" s="126"/>
      <c r="G79" s="156" t="str" cm="1">
        <f t="array" ref="G79">_xlfn.IFS(C79="Kies kostencategorie...","-",C79="Reiskosten","kilometers",C79="Communicatiekosten - duurzaam bord","borden",C79="Communicatiekosten - poster","posters",C79= "Loonkosten uurtarief","uren",C79= "Loonkosten maandtarief","maanden",C79="Eigen arbeid","uren",C79="Loonkosten IKS","uren",C79="Vrijwilligerswerk","dagen van 8 uur")</f>
        <v>-</v>
      </c>
      <c r="H79" s="150"/>
      <c r="I79" s="180"/>
      <c r="J79" s="165"/>
      <c r="K79" s="183">
        <f t="shared" si="0"/>
        <v>0</v>
      </c>
      <c r="L79" s="126"/>
      <c r="M79" s="148" t="s">
        <v>58</v>
      </c>
      <c r="N79" s="166" t="e" cm="1">
        <f t="array" ref="N79" xml:space="preserve"> _xlfn.IFS(C79="Loonkosten IKS",E79*F79,C79="Loonkosten maandtarief",D79*K79,C79="Reiskosten",D79*F79,C79="Loonkosten uurtarief",D79*F79,C79="Eigen arbeid",D79*F79,C79="Vrijwilligerswerk",D79*F79,C79="Communicatiekosten - duurzaam bord",D79*F79,C79="Communicatiekosten - poster",D79*F79)</f>
        <v>#N/A</v>
      </c>
    </row>
    <row r="80" spans="1:14" ht="15" thickBot="1" x14ac:dyDescent="0.35">
      <c r="A80" s="93">
        <v>55</v>
      </c>
      <c r="B80" s="147" t="s">
        <v>59</v>
      </c>
      <c r="C80" s="148" t="s">
        <v>57</v>
      </c>
      <c r="D80" s="155" cm="1">
        <f t="array" ref="D80">_xlfn.IFS(C80="Kies kostencategorie...",0,C80="Reiskosten",0.23,C80="Communicatiekosten - duurzaam bord",40,C80="Communicatiekosten - poster",20,C80= "Loonkosten uurtarief",60,C80= "Loonkosten maandtarief",8600,C80="Eigen arbeid",60,C80="Loonkosten IKS", "nvt",C80="Vrijwilligerswerk",157)</f>
        <v>0</v>
      </c>
      <c r="E80" s="126"/>
      <c r="F80" s="126"/>
      <c r="G80" s="156" t="str" cm="1">
        <f t="array" ref="G80">_xlfn.IFS(C80="Kies kostencategorie...","-",C80="Reiskosten","kilometers",C80="Communicatiekosten - duurzaam bord","borden",C80="Communicatiekosten - poster","posters",C80= "Loonkosten uurtarief","uren",C80= "Loonkosten maandtarief","maanden",C80="Eigen arbeid","uren",C80="Loonkosten IKS","uren",C80="Vrijwilligerswerk","dagen van 8 uur")</f>
        <v>-</v>
      </c>
      <c r="H80" s="150"/>
      <c r="I80" s="180"/>
      <c r="J80" s="165"/>
      <c r="K80" s="183">
        <f t="shared" si="0"/>
        <v>0</v>
      </c>
      <c r="L80" s="126"/>
      <c r="M80" s="148" t="s">
        <v>58</v>
      </c>
      <c r="N80" s="166" t="e" cm="1">
        <f t="array" ref="N80" xml:space="preserve"> _xlfn.IFS(C80="Loonkosten IKS",E80*F80,C80="Loonkosten maandtarief",D80*K80,C80="Reiskosten",D80*F80,C80="Loonkosten uurtarief",D80*F80,C80="Eigen arbeid",D80*F80,C80="Vrijwilligerswerk",D80*F80,C80="Communicatiekosten - duurzaam bord",D80*F80,C80="Communicatiekosten - poster",D80*F80)</f>
        <v>#N/A</v>
      </c>
    </row>
    <row r="81" spans="1:14" ht="15" thickBot="1" x14ac:dyDescent="0.35">
      <c r="A81" s="93">
        <v>56</v>
      </c>
      <c r="B81" s="147" t="s">
        <v>59</v>
      </c>
      <c r="C81" s="148" t="s">
        <v>57</v>
      </c>
      <c r="D81" s="155" cm="1">
        <f t="array" ref="D81">_xlfn.IFS(C81="Kies kostencategorie...",0,C81="Reiskosten",0.23,C81="Communicatiekosten - duurzaam bord",40,C81="Communicatiekosten - poster",20,C81= "Loonkosten uurtarief",60,C81= "Loonkosten maandtarief",8600,C81="Eigen arbeid",60,C81="Loonkosten IKS", "nvt",C81="Vrijwilligerswerk",157)</f>
        <v>0</v>
      </c>
      <c r="E81" s="126"/>
      <c r="F81" s="126"/>
      <c r="G81" s="156" t="str" cm="1">
        <f t="array" ref="G81">_xlfn.IFS(C81="Kies kostencategorie...","-",C81="Reiskosten","kilometers",C81="Communicatiekosten - duurzaam bord","borden",C81="Communicatiekosten - poster","posters",C81= "Loonkosten uurtarief","uren",C81= "Loonkosten maandtarief","maanden",C81="Eigen arbeid","uren",C81="Loonkosten IKS","uren",C81="Vrijwilligerswerk","dagen van 8 uur")</f>
        <v>-</v>
      </c>
      <c r="H81" s="150"/>
      <c r="I81" s="180"/>
      <c r="J81" s="165"/>
      <c r="K81" s="183">
        <f t="shared" si="0"/>
        <v>0</v>
      </c>
      <c r="L81" s="126"/>
      <c r="M81" s="148" t="s">
        <v>58</v>
      </c>
      <c r="N81" s="166" t="e" cm="1">
        <f t="array" ref="N81" xml:space="preserve"> _xlfn.IFS(C81="Loonkosten IKS",E81*F81,C81="Loonkosten maandtarief",D81*K81,C81="Reiskosten",D81*F81,C81="Loonkosten uurtarief",D81*F81,C81="Eigen arbeid",D81*F81,C81="Vrijwilligerswerk",D81*F81,C81="Communicatiekosten - duurzaam bord",D81*F81,C81="Communicatiekosten - poster",D81*F81)</f>
        <v>#N/A</v>
      </c>
    </row>
    <row r="82" spans="1:14" ht="15" thickBot="1" x14ac:dyDescent="0.35">
      <c r="A82" s="93">
        <v>57</v>
      </c>
      <c r="B82" s="147" t="s">
        <v>59</v>
      </c>
      <c r="C82" s="148" t="s">
        <v>57</v>
      </c>
      <c r="D82" s="155" cm="1">
        <f t="array" ref="D82">_xlfn.IFS(C82="Kies kostencategorie...",0,C82="Reiskosten",0.23,C82="Communicatiekosten - duurzaam bord",40,C82="Communicatiekosten - poster",20,C82= "Loonkosten uurtarief",60,C82= "Loonkosten maandtarief",8600,C82="Eigen arbeid",60,C82="Loonkosten IKS", "nvt",C82="Vrijwilligerswerk",157)</f>
        <v>0</v>
      </c>
      <c r="E82" s="126"/>
      <c r="F82" s="126"/>
      <c r="G82" s="156" t="str" cm="1">
        <f t="array" ref="G82">_xlfn.IFS(C82="Kies kostencategorie...","-",C82="Reiskosten","kilometers",C82="Communicatiekosten - duurzaam bord","borden",C82="Communicatiekosten - poster","posters",C82= "Loonkosten uurtarief","uren",C82= "Loonkosten maandtarief","maanden",C82="Eigen arbeid","uren",C82="Loonkosten IKS","uren",C82="Vrijwilligerswerk","dagen van 8 uur")</f>
        <v>-</v>
      </c>
      <c r="H82" s="150"/>
      <c r="I82" s="180"/>
      <c r="J82" s="165"/>
      <c r="K82" s="183">
        <f t="shared" si="0"/>
        <v>0</v>
      </c>
      <c r="L82" s="126"/>
      <c r="M82" s="148" t="s">
        <v>58</v>
      </c>
      <c r="N82" s="166" t="e" cm="1">
        <f t="array" ref="N82" xml:space="preserve"> _xlfn.IFS(C82="Loonkosten IKS",E82*F82,C82="Loonkosten maandtarief",D82*K82,C82="Reiskosten",D82*F82,C82="Loonkosten uurtarief",D82*F82,C82="Eigen arbeid",D82*F82,C82="Vrijwilligerswerk",D82*F82,C82="Communicatiekosten - duurzaam bord",D82*F82,C82="Communicatiekosten - poster",D82*F82)</f>
        <v>#N/A</v>
      </c>
    </row>
    <row r="83" spans="1:14" ht="15" thickBot="1" x14ac:dyDescent="0.35">
      <c r="A83" s="93">
        <v>58</v>
      </c>
      <c r="B83" s="147" t="s">
        <v>59</v>
      </c>
      <c r="C83" s="148" t="s">
        <v>57</v>
      </c>
      <c r="D83" s="155" cm="1">
        <f t="array" ref="D83">_xlfn.IFS(C83="Kies kostencategorie...",0,C83="Reiskosten",0.23,C83="Communicatiekosten - duurzaam bord",40,C83="Communicatiekosten - poster",20,C83= "Loonkosten uurtarief",60,C83= "Loonkosten maandtarief",8600,C83="Eigen arbeid",60,C83="Loonkosten IKS", "nvt",C83="Vrijwilligerswerk",157)</f>
        <v>0</v>
      </c>
      <c r="E83" s="126"/>
      <c r="F83" s="126"/>
      <c r="G83" s="156" t="str" cm="1">
        <f t="array" ref="G83">_xlfn.IFS(C83="Kies kostencategorie...","-",C83="Reiskosten","kilometers",C83="Communicatiekosten - duurzaam bord","borden",C83="Communicatiekosten - poster","posters",C83= "Loonkosten uurtarief","uren",C83= "Loonkosten maandtarief","maanden",C83="Eigen arbeid","uren",C83="Loonkosten IKS","uren",C83="Vrijwilligerswerk","dagen van 8 uur")</f>
        <v>-</v>
      </c>
      <c r="H83" s="150"/>
      <c r="I83" s="180"/>
      <c r="J83" s="165"/>
      <c r="K83" s="183">
        <f t="shared" si="0"/>
        <v>0</v>
      </c>
      <c r="L83" s="126"/>
      <c r="M83" s="148" t="s">
        <v>58</v>
      </c>
      <c r="N83" s="166" t="e" cm="1">
        <f t="array" ref="N83" xml:space="preserve"> _xlfn.IFS(C83="Loonkosten IKS",E83*F83,C83="Loonkosten maandtarief",D83*K83,C83="Reiskosten",D83*F83,C83="Loonkosten uurtarief",D83*F83,C83="Eigen arbeid",D83*F83,C83="Vrijwilligerswerk",D83*F83,C83="Communicatiekosten - duurzaam bord",D83*F83,C83="Communicatiekosten - poster",D83*F83)</f>
        <v>#N/A</v>
      </c>
    </row>
    <row r="84" spans="1:14" ht="15" thickBot="1" x14ac:dyDescent="0.35">
      <c r="A84" s="93">
        <v>59</v>
      </c>
      <c r="B84" s="147" t="s">
        <v>59</v>
      </c>
      <c r="C84" s="148" t="s">
        <v>57</v>
      </c>
      <c r="D84" s="155" cm="1">
        <f t="array" ref="D84">_xlfn.IFS(C84="Kies kostencategorie...",0,C84="Reiskosten",0.23,C84="Communicatiekosten - duurzaam bord",40,C84="Communicatiekosten - poster",20,C84= "Loonkosten uurtarief",60,C84= "Loonkosten maandtarief",8600,C84="Eigen arbeid",60,C84="Loonkosten IKS", "nvt",C84="Vrijwilligerswerk",157)</f>
        <v>0</v>
      </c>
      <c r="E84" s="149"/>
      <c r="F84" s="150"/>
      <c r="G84" s="156" t="str" cm="1">
        <f t="array" ref="G84">_xlfn.IFS(C84="Kies kostencategorie...","-",C84="Reiskosten","kilometers",C84="Communicatiekosten - duurzaam bord","borden",C84="Communicatiekosten - poster","posters",C84= "Loonkosten uurtarief","uren",C84= "Loonkosten maandtarief","maanden",C84="Eigen arbeid","uren",C84="Loonkosten IKS","uren",C84="Vrijwilligerswerk","dagen van 8 uur")</f>
        <v>-</v>
      </c>
      <c r="H84" s="150"/>
      <c r="I84" s="180"/>
      <c r="J84" s="165"/>
      <c r="K84" s="183">
        <f t="shared" si="0"/>
        <v>0</v>
      </c>
      <c r="L84" s="150"/>
      <c r="M84" s="148" t="s">
        <v>58</v>
      </c>
      <c r="N84" s="166" t="e" cm="1">
        <f t="array" ref="N84" xml:space="preserve"> _xlfn.IFS(C84="Loonkosten IKS",E84*F84,C84="Loonkosten maandtarief",D84*K84,C84="Reiskosten",D84*F84,C84="Loonkosten uurtarief",D84*F84,C84="Eigen arbeid",D84*F84,C84="Vrijwilligerswerk",D84*F84,C84="Communicatiekosten - duurzaam bord",D84*F84,C84="Communicatiekosten - poster",D84*F84)</f>
        <v>#N/A</v>
      </c>
    </row>
    <row r="85" spans="1:14" ht="15" thickBot="1" x14ac:dyDescent="0.35">
      <c r="A85" s="93">
        <v>60</v>
      </c>
      <c r="B85" s="147" t="s">
        <v>59</v>
      </c>
      <c r="C85" s="148" t="s">
        <v>57</v>
      </c>
      <c r="D85" s="155" cm="1">
        <f t="array" ref="D85">_xlfn.IFS(C85="Kies kostencategorie...",0,C85="Reiskosten",0.23,C85="Communicatiekosten - duurzaam bord",40,C85="Communicatiekosten - poster",20,C85= "Loonkosten uurtarief",60,C85= "Loonkosten maandtarief",8600,C85="Eigen arbeid",60,C85="Loonkosten IKS", "nvt",C85="Vrijwilligerswerk",157)</f>
        <v>0</v>
      </c>
      <c r="E85" s="137"/>
      <c r="F85" s="126"/>
      <c r="G85" s="156" t="str" cm="1">
        <f t="array" ref="G85">_xlfn.IFS(C85="Kies kostencategorie...","-",C85="Reiskosten","kilometers",C85="Communicatiekosten - duurzaam bord","borden",C85="Communicatiekosten - poster","posters",C85= "Loonkosten uurtarief","uren",C85= "Loonkosten maandtarief","maanden",C85="Eigen arbeid","uren",C85="Loonkosten IKS","uren",C85="Vrijwilligerswerk","dagen van 8 uur")</f>
        <v>-</v>
      </c>
      <c r="H85" s="150"/>
      <c r="I85" s="180"/>
      <c r="J85" s="165"/>
      <c r="K85" s="183">
        <f t="shared" si="0"/>
        <v>0</v>
      </c>
      <c r="L85" s="126"/>
      <c r="M85" s="148" t="s">
        <v>58</v>
      </c>
      <c r="N85" s="166" t="e" cm="1">
        <f t="array" ref="N85" xml:space="preserve"> _xlfn.IFS(C85="Loonkosten IKS",E85*F85,C85="Loonkosten maandtarief",D85*K85,C85="Reiskosten",D85*F85,C85="Loonkosten uurtarief",D85*F85,C85="Eigen arbeid",D85*F85,C85="Vrijwilligerswerk",D85*F85,C85="Communicatiekosten - duurzaam bord",D85*F85,C85="Communicatiekosten - poster",D85*F85)</f>
        <v>#N/A</v>
      </c>
    </row>
    <row r="86" spans="1:14" ht="15" thickBot="1" x14ac:dyDescent="0.35">
      <c r="A86" s="93">
        <v>61</v>
      </c>
      <c r="B86" s="147" t="s">
        <v>59</v>
      </c>
      <c r="C86" s="148" t="s">
        <v>57</v>
      </c>
      <c r="D86" s="155" cm="1">
        <f t="array" ref="D86">_xlfn.IFS(C86="Kies kostencategorie...",0,C86="Reiskosten",0.23,C86="Communicatiekosten - duurzaam bord",40,C86="Communicatiekosten - poster",20,C86= "Loonkosten uurtarief",60,C86= "Loonkosten maandtarief",8600,C86="Eigen arbeid",60,C86="Loonkosten IKS", "nvt",C86="Vrijwilligerswerk",157)</f>
        <v>0</v>
      </c>
      <c r="E86" s="137"/>
      <c r="F86" s="126"/>
      <c r="G86" s="156" t="str" cm="1">
        <f t="array" ref="G86">_xlfn.IFS(C86="Kies kostencategorie...","-",C86="Reiskosten","kilometers",C86="Communicatiekosten - duurzaam bord","borden",C86="Communicatiekosten - poster","posters",C86= "Loonkosten uurtarief","uren",C86= "Loonkosten maandtarief","maanden",C86="Eigen arbeid","uren",C86="Loonkosten IKS","uren",C86="Vrijwilligerswerk","dagen van 8 uur")</f>
        <v>-</v>
      </c>
      <c r="H86" s="150"/>
      <c r="I86" s="180"/>
      <c r="J86" s="165"/>
      <c r="K86" s="183">
        <f t="shared" si="0"/>
        <v>0</v>
      </c>
      <c r="L86" s="126"/>
      <c r="M86" s="148" t="s">
        <v>58</v>
      </c>
      <c r="N86" s="166" t="e" cm="1">
        <f t="array" ref="N86" xml:space="preserve"> _xlfn.IFS(C86="Loonkosten IKS",E86*F86,C86="Loonkosten maandtarief",D86*K86,C86="Reiskosten",D86*F86,C86="Loonkosten uurtarief",D86*F86,C86="Eigen arbeid",D86*F86,C86="Vrijwilligerswerk",D86*F86,C86="Communicatiekosten - duurzaam bord",D86*F86,C86="Communicatiekosten - poster",D86*F86)</f>
        <v>#N/A</v>
      </c>
    </row>
    <row r="87" spans="1:14" ht="15" thickBot="1" x14ac:dyDescent="0.35">
      <c r="A87" s="93">
        <v>62</v>
      </c>
      <c r="B87" s="147" t="s">
        <v>59</v>
      </c>
      <c r="C87" s="148" t="s">
        <v>57</v>
      </c>
      <c r="D87" s="155" cm="1">
        <f t="array" ref="D87">_xlfn.IFS(C87="Kies kostencategorie...",0,C87="Reiskosten",0.23,C87="Communicatiekosten - duurzaam bord",40,C87="Communicatiekosten - poster",20,C87= "Loonkosten uurtarief",60,C87= "Loonkosten maandtarief",8600,C87="Eigen arbeid",60,C87="Loonkosten IKS", "nvt",C87="Vrijwilligerswerk",157)</f>
        <v>0</v>
      </c>
      <c r="E87" s="137"/>
      <c r="F87" s="126"/>
      <c r="G87" s="156" t="str" cm="1">
        <f t="array" ref="G87">_xlfn.IFS(C87="Kies kostencategorie...","-",C87="Reiskosten","kilometers",C87="Communicatiekosten - duurzaam bord","borden",C87="Communicatiekosten - poster","posters",C87= "Loonkosten uurtarief","uren",C87= "Loonkosten maandtarief","maanden",C87="Eigen arbeid","uren",C87="Loonkosten IKS","uren",C87="Vrijwilligerswerk","dagen van 8 uur")</f>
        <v>-</v>
      </c>
      <c r="H87" s="150"/>
      <c r="I87" s="180"/>
      <c r="J87" s="165"/>
      <c r="K87" s="183">
        <f t="shared" si="0"/>
        <v>0</v>
      </c>
      <c r="L87" s="126"/>
      <c r="M87" s="148" t="s">
        <v>58</v>
      </c>
      <c r="N87" s="166" t="e" cm="1">
        <f t="array" ref="N87" xml:space="preserve"> _xlfn.IFS(C87="Loonkosten IKS",E87*F87,C87="Loonkosten maandtarief",D87*K87,C87="Reiskosten",D87*F87,C87="Loonkosten uurtarief",D87*F87,C87="Eigen arbeid",D87*F87,C87="Vrijwilligerswerk",D87*F87,C87="Communicatiekosten - duurzaam bord",D87*F87,C87="Communicatiekosten - poster",D87*F87)</f>
        <v>#N/A</v>
      </c>
    </row>
    <row r="88" spans="1:14" ht="15" thickBot="1" x14ac:dyDescent="0.35">
      <c r="A88" s="93">
        <v>63</v>
      </c>
      <c r="B88" s="147" t="s">
        <v>59</v>
      </c>
      <c r="C88" s="148" t="s">
        <v>57</v>
      </c>
      <c r="D88" s="155" cm="1">
        <f t="array" ref="D88">_xlfn.IFS(C88="Kies kostencategorie...",0,C88="Reiskosten",0.23,C88="Communicatiekosten - duurzaam bord",40,C88="Communicatiekosten - poster",20,C88= "Loonkosten uurtarief",60,C88= "Loonkosten maandtarief",8600,C88="Eigen arbeid",60,C88="Loonkosten IKS", "nvt",C88="Vrijwilligerswerk",157)</f>
        <v>0</v>
      </c>
      <c r="E88" s="137"/>
      <c r="F88" s="126"/>
      <c r="G88" s="156" t="str" cm="1">
        <f t="array" ref="G88">_xlfn.IFS(C88="Kies kostencategorie...","-",C88="Reiskosten","kilometers",C88="Communicatiekosten - duurzaam bord","borden",C88="Communicatiekosten - poster","posters",C88= "Loonkosten uurtarief","uren",C88= "Loonkosten maandtarief","maanden",C88="Eigen arbeid","uren",C88="Loonkosten IKS","uren",C88="Vrijwilligerswerk","dagen van 8 uur")</f>
        <v>-</v>
      </c>
      <c r="H88" s="150"/>
      <c r="I88" s="180"/>
      <c r="J88" s="165"/>
      <c r="K88" s="183">
        <f t="shared" si="0"/>
        <v>0</v>
      </c>
      <c r="L88" s="126"/>
      <c r="M88" s="148" t="s">
        <v>58</v>
      </c>
      <c r="N88" s="166" t="e" cm="1">
        <f t="array" ref="N88" xml:space="preserve"> _xlfn.IFS(C88="Loonkosten IKS",E88*F88,C88="Loonkosten maandtarief",D88*K88,C88="Reiskosten",D88*F88,C88="Loonkosten uurtarief",D88*F88,C88="Eigen arbeid",D88*F88,C88="Vrijwilligerswerk",D88*F88,C88="Communicatiekosten - duurzaam bord",D88*F88,C88="Communicatiekosten - poster",D88*F88)</f>
        <v>#N/A</v>
      </c>
    </row>
    <row r="89" spans="1:14" ht="15" thickBot="1" x14ac:dyDescent="0.35">
      <c r="A89" s="93">
        <v>64</v>
      </c>
      <c r="B89" s="147" t="s">
        <v>59</v>
      </c>
      <c r="C89" s="148" t="s">
        <v>57</v>
      </c>
      <c r="D89" s="155" cm="1">
        <f t="array" ref="D89">_xlfn.IFS(C89="Kies kostencategorie...",0,C89="Reiskosten",0.23,C89="Communicatiekosten - duurzaam bord",40,C89="Communicatiekosten - poster",20,C89= "Loonkosten uurtarief",60,C89= "Loonkosten maandtarief",8600,C89="Eigen arbeid",60,C89="Loonkosten IKS", "nvt",C89="Vrijwilligerswerk",157)</f>
        <v>0</v>
      </c>
      <c r="E89" s="137"/>
      <c r="F89" s="126"/>
      <c r="G89" s="156" t="str" cm="1">
        <f t="array" ref="G89">_xlfn.IFS(C89="Kies kostencategorie...","-",C89="Reiskosten","kilometers",C89="Communicatiekosten - duurzaam bord","borden",C89="Communicatiekosten - poster","posters",C89= "Loonkosten uurtarief","uren",C89= "Loonkosten maandtarief","maanden",C89="Eigen arbeid","uren",C89="Loonkosten IKS","uren",C89="Vrijwilligerswerk","dagen van 8 uur")</f>
        <v>-</v>
      </c>
      <c r="H89" s="150"/>
      <c r="I89" s="180"/>
      <c r="J89" s="165"/>
      <c r="K89" s="183">
        <f t="shared" si="0"/>
        <v>0</v>
      </c>
      <c r="L89" s="126"/>
      <c r="M89" s="148" t="s">
        <v>58</v>
      </c>
      <c r="N89" s="166" t="e" cm="1">
        <f t="array" ref="N89" xml:space="preserve"> _xlfn.IFS(C89="Loonkosten IKS",E89*F89,C89="Loonkosten maandtarief",D89*K89,C89="Reiskosten",D89*F89,C89="Loonkosten uurtarief",D89*F89,C89="Eigen arbeid",D89*F89,C89="Vrijwilligerswerk",D89*F89,C89="Communicatiekosten - duurzaam bord",D89*F89,C89="Communicatiekosten - poster",D89*F89)</f>
        <v>#N/A</v>
      </c>
    </row>
    <row r="90" spans="1:14" ht="15" thickBot="1" x14ac:dyDescent="0.35">
      <c r="A90" s="93">
        <v>65</v>
      </c>
      <c r="B90" s="147" t="s">
        <v>59</v>
      </c>
      <c r="C90" s="148" t="s">
        <v>57</v>
      </c>
      <c r="D90" s="155" cm="1">
        <f t="array" ref="D90">_xlfn.IFS(C90="Kies kostencategorie...",0,C90="Reiskosten",0.23,C90="Communicatiekosten - duurzaam bord",40,C90="Communicatiekosten - poster",20,C90= "Loonkosten uurtarief",60,C90= "Loonkosten maandtarief",8600,C90="Eigen arbeid",60,C90="Loonkosten IKS", "nvt",C90="Vrijwilligerswerk",157)</f>
        <v>0</v>
      </c>
      <c r="E90" s="137"/>
      <c r="F90" s="126"/>
      <c r="G90" s="156" t="str" cm="1">
        <f t="array" ref="G90">_xlfn.IFS(C90="Kies kostencategorie...","-",C90="Reiskosten","kilometers",C90="Communicatiekosten - duurzaam bord","borden",C90="Communicatiekosten - poster","posters",C90= "Loonkosten uurtarief","uren",C90= "Loonkosten maandtarief","maanden",C90="Eigen arbeid","uren",C90="Loonkosten IKS","uren",C90="Vrijwilligerswerk","dagen van 8 uur")</f>
        <v>-</v>
      </c>
      <c r="H90" s="150"/>
      <c r="I90" s="180"/>
      <c r="J90" s="165"/>
      <c r="K90" s="183">
        <f t="shared" si="0"/>
        <v>0</v>
      </c>
      <c r="L90" s="126"/>
      <c r="M90" s="148" t="s">
        <v>58</v>
      </c>
      <c r="N90" s="166" t="e" cm="1">
        <f t="array" ref="N90" xml:space="preserve"> _xlfn.IFS(C90="Loonkosten IKS",E90*F90,C90="Loonkosten maandtarief",D90*K90,C90="Reiskosten",D90*F90,C90="Loonkosten uurtarief",D90*F90,C90="Eigen arbeid",D90*F90,C90="Vrijwilligerswerk",D90*F90,C90="Communicatiekosten - duurzaam bord",D90*F90,C90="Communicatiekosten - poster",D90*F90)</f>
        <v>#N/A</v>
      </c>
    </row>
    <row r="91" spans="1:14" ht="15" thickBot="1" x14ac:dyDescent="0.35">
      <c r="A91" s="93">
        <v>66</v>
      </c>
      <c r="B91" s="147" t="s">
        <v>59</v>
      </c>
      <c r="C91" s="148" t="s">
        <v>57</v>
      </c>
      <c r="D91" s="155" cm="1">
        <f t="array" ref="D91">_xlfn.IFS(C91="Kies kostencategorie...",0,C91="Reiskosten",0.23,C91="Communicatiekosten - duurzaam bord",40,C91="Communicatiekosten - poster",20,C91= "Loonkosten uurtarief",60,C91= "Loonkosten maandtarief",8600,C91="Eigen arbeid",60,C91="Loonkosten IKS", "nvt",C91="Vrijwilligerswerk",157)</f>
        <v>0</v>
      </c>
      <c r="E91" s="137"/>
      <c r="F91" s="126"/>
      <c r="G91" s="156" t="str" cm="1">
        <f t="array" ref="G91">_xlfn.IFS(C91="Kies kostencategorie...","-",C91="Reiskosten","kilometers",C91="Communicatiekosten - duurzaam bord","borden",C91="Communicatiekosten - poster","posters",C91= "Loonkosten uurtarief","uren",C91= "Loonkosten maandtarief","maanden",C91="Eigen arbeid","uren",C91="Loonkosten IKS","uren",C91="Vrijwilligerswerk","dagen van 8 uur")</f>
        <v>-</v>
      </c>
      <c r="H91" s="150"/>
      <c r="I91" s="180"/>
      <c r="J91" s="165"/>
      <c r="K91" s="183">
        <f t="shared" ref="K91:K154" si="1">I91*J91*F91</f>
        <v>0</v>
      </c>
      <c r="L91" s="126"/>
      <c r="M91" s="148" t="s">
        <v>58</v>
      </c>
      <c r="N91" s="166" t="e" cm="1">
        <f t="array" ref="N91" xml:space="preserve"> _xlfn.IFS(C91="Loonkosten IKS",E91*F91,C91="Loonkosten maandtarief",D91*K91,C91="Reiskosten",D91*F91,C91="Loonkosten uurtarief",D91*F91,C91="Eigen arbeid",D91*F91,C91="Vrijwilligerswerk",D91*F91,C91="Communicatiekosten - duurzaam bord",D91*F91,C91="Communicatiekosten - poster",D91*F91)</f>
        <v>#N/A</v>
      </c>
    </row>
    <row r="92" spans="1:14" ht="15" thickBot="1" x14ac:dyDescent="0.35">
      <c r="A92" s="93">
        <v>67</v>
      </c>
      <c r="B92" s="147" t="s">
        <v>59</v>
      </c>
      <c r="C92" s="148" t="s">
        <v>57</v>
      </c>
      <c r="D92" s="155" cm="1">
        <f t="array" ref="D92">_xlfn.IFS(C92="Kies kostencategorie...",0,C92="Reiskosten",0.23,C92="Communicatiekosten - duurzaam bord",40,C92="Communicatiekosten - poster",20,C92= "Loonkosten uurtarief",60,C92= "Loonkosten maandtarief",8600,C92="Eigen arbeid",60,C92="Loonkosten IKS", "nvt",C92="Vrijwilligerswerk",157)</f>
        <v>0</v>
      </c>
      <c r="E92" s="126"/>
      <c r="F92" s="126"/>
      <c r="G92" s="156" t="str" cm="1">
        <f t="array" ref="G92">_xlfn.IFS(C92="Kies kostencategorie...","-",C92="Reiskosten","kilometers",C92="Communicatiekosten - duurzaam bord","borden",C92="Communicatiekosten - poster","posters",C92= "Loonkosten uurtarief","uren",C92= "Loonkosten maandtarief","maanden",C92="Eigen arbeid","uren",C92="Loonkosten IKS","uren",C92="Vrijwilligerswerk","dagen van 8 uur")</f>
        <v>-</v>
      </c>
      <c r="H92" s="150"/>
      <c r="I92" s="180"/>
      <c r="J92" s="165"/>
      <c r="K92" s="183">
        <f t="shared" si="1"/>
        <v>0</v>
      </c>
      <c r="L92" s="126"/>
      <c r="M92" s="148" t="s">
        <v>58</v>
      </c>
      <c r="N92" s="166" t="e" cm="1">
        <f t="array" ref="N92" xml:space="preserve"> _xlfn.IFS(C92="Loonkosten IKS",E92*F92,C92="Loonkosten maandtarief",D92*K92,C92="Reiskosten",D92*F92,C92="Loonkosten uurtarief",D92*F92,C92="Eigen arbeid",D92*F92,C92="Vrijwilligerswerk",D92*F92,C92="Communicatiekosten - duurzaam bord",D92*F92,C92="Communicatiekosten - poster",D92*F92)</f>
        <v>#N/A</v>
      </c>
    </row>
    <row r="93" spans="1:14" ht="15" thickBot="1" x14ac:dyDescent="0.35">
      <c r="A93" s="93">
        <v>68</v>
      </c>
      <c r="B93" s="147" t="s">
        <v>59</v>
      </c>
      <c r="C93" s="148" t="s">
        <v>57</v>
      </c>
      <c r="D93" s="155" cm="1">
        <f t="array" ref="D93">_xlfn.IFS(C93="Kies kostencategorie...",0,C93="Reiskosten",0.23,C93="Communicatiekosten - duurzaam bord",40,C93="Communicatiekosten - poster",20,C93= "Loonkosten uurtarief",60,C93= "Loonkosten maandtarief",8600,C93="Eigen arbeid",60,C93="Loonkosten IKS", "nvt",C93="Vrijwilligerswerk",157)</f>
        <v>0</v>
      </c>
      <c r="E93" s="126"/>
      <c r="F93" s="126"/>
      <c r="G93" s="156" t="str" cm="1">
        <f t="array" ref="G93">_xlfn.IFS(C93="Kies kostencategorie...","-",C93="Reiskosten","kilometers",C93="Communicatiekosten - duurzaam bord","borden",C93="Communicatiekosten - poster","posters",C93= "Loonkosten uurtarief","uren",C93= "Loonkosten maandtarief","maanden",C93="Eigen arbeid","uren",C93="Loonkosten IKS","uren",C93="Vrijwilligerswerk","dagen van 8 uur")</f>
        <v>-</v>
      </c>
      <c r="H93" s="150"/>
      <c r="I93" s="180"/>
      <c r="J93" s="165"/>
      <c r="K93" s="183">
        <f t="shared" si="1"/>
        <v>0</v>
      </c>
      <c r="L93" s="126"/>
      <c r="M93" s="148" t="s">
        <v>58</v>
      </c>
      <c r="N93" s="166" t="e" cm="1">
        <f t="array" ref="N93" xml:space="preserve"> _xlfn.IFS(C93="Loonkosten IKS",E93*F93,C93="Loonkosten maandtarief",D93*K93,C93="Reiskosten",D93*F93,C93="Loonkosten uurtarief",D93*F93,C93="Eigen arbeid",D93*F93,C93="Vrijwilligerswerk",D93*F93,C93="Communicatiekosten - duurzaam bord",D93*F93,C93="Communicatiekosten - poster",D93*F93)</f>
        <v>#N/A</v>
      </c>
    </row>
    <row r="94" spans="1:14" ht="15" thickBot="1" x14ac:dyDescent="0.35">
      <c r="A94" s="93">
        <v>69</v>
      </c>
      <c r="B94" s="147" t="s">
        <v>59</v>
      </c>
      <c r="C94" s="148" t="s">
        <v>57</v>
      </c>
      <c r="D94" s="155" cm="1">
        <f t="array" ref="D94">_xlfn.IFS(C94="Kies kostencategorie...",0,C94="Reiskosten",0.23,C94="Communicatiekosten - duurzaam bord",40,C94="Communicatiekosten - poster",20,C94= "Loonkosten uurtarief",60,C94= "Loonkosten maandtarief",8600,C94="Eigen arbeid",60,C94="Loonkosten IKS", "nvt",C94="Vrijwilligerswerk",157)</f>
        <v>0</v>
      </c>
      <c r="E94" s="126"/>
      <c r="F94" s="126"/>
      <c r="G94" s="156" t="str" cm="1">
        <f t="array" ref="G94">_xlfn.IFS(C94="Kies kostencategorie...","-",C94="Reiskosten","kilometers",C94="Communicatiekosten - duurzaam bord","borden",C94="Communicatiekosten - poster","posters",C94= "Loonkosten uurtarief","uren",C94= "Loonkosten maandtarief","maanden",C94="Eigen arbeid","uren",C94="Loonkosten IKS","uren",C94="Vrijwilligerswerk","dagen van 8 uur")</f>
        <v>-</v>
      </c>
      <c r="H94" s="150"/>
      <c r="I94" s="180"/>
      <c r="J94" s="165"/>
      <c r="K94" s="183">
        <f t="shared" si="1"/>
        <v>0</v>
      </c>
      <c r="L94" s="126"/>
      <c r="M94" s="148" t="s">
        <v>58</v>
      </c>
      <c r="N94" s="166" t="e" cm="1">
        <f t="array" ref="N94" xml:space="preserve"> _xlfn.IFS(C94="Loonkosten IKS",E94*F94,C94="Loonkosten maandtarief",D94*K94,C94="Reiskosten",D94*F94,C94="Loonkosten uurtarief",D94*F94,C94="Eigen arbeid",D94*F94,C94="Vrijwilligerswerk",D94*F94,C94="Communicatiekosten - duurzaam bord",D94*F94,C94="Communicatiekosten - poster",D94*F94)</f>
        <v>#N/A</v>
      </c>
    </row>
    <row r="95" spans="1:14" ht="15" thickBot="1" x14ac:dyDescent="0.35">
      <c r="A95" s="93">
        <v>70</v>
      </c>
      <c r="B95" s="147" t="s">
        <v>59</v>
      </c>
      <c r="C95" s="148" t="s">
        <v>57</v>
      </c>
      <c r="D95" s="155" cm="1">
        <f t="array" ref="D95">_xlfn.IFS(C95="Kies kostencategorie...",0,C95="Reiskosten",0.23,C95="Communicatiekosten - duurzaam bord",40,C95="Communicatiekosten - poster",20,C95= "Loonkosten uurtarief",60,C95= "Loonkosten maandtarief",8600,C95="Eigen arbeid",60,C95="Loonkosten IKS", "nvt",C95="Vrijwilligerswerk",157)</f>
        <v>0</v>
      </c>
      <c r="E95" s="126"/>
      <c r="F95" s="126"/>
      <c r="G95" s="156" t="str" cm="1">
        <f t="array" ref="G95">_xlfn.IFS(C95="Kies kostencategorie...","-",C95="Reiskosten","kilometers",C95="Communicatiekosten - duurzaam bord","borden",C95="Communicatiekosten - poster","posters",C95= "Loonkosten uurtarief","uren",C95= "Loonkosten maandtarief","maanden",C95="Eigen arbeid","uren",C95="Loonkosten IKS","uren",C95="Vrijwilligerswerk","dagen van 8 uur")</f>
        <v>-</v>
      </c>
      <c r="H95" s="150"/>
      <c r="I95" s="180"/>
      <c r="J95" s="165"/>
      <c r="K95" s="183">
        <f t="shared" si="1"/>
        <v>0</v>
      </c>
      <c r="L95" s="126"/>
      <c r="M95" s="148" t="s">
        <v>58</v>
      </c>
      <c r="N95" s="166" t="e" cm="1">
        <f t="array" ref="N95" xml:space="preserve"> _xlfn.IFS(C95="Loonkosten IKS",E95*F95,C95="Loonkosten maandtarief",D95*K95,C95="Reiskosten",D95*F95,C95="Loonkosten uurtarief",D95*F95,C95="Eigen arbeid",D95*F95,C95="Vrijwilligerswerk",D95*F95,C95="Communicatiekosten - duurzaam bord",D95*F95,C95="Communicatiekosten - poster",D95*F95)</f>
        <v>#N/A</v>
      </c>
    </row>
    <row r="96" spans="1:14" ht="15" thickBot="1" x14ac:dyDescent="0.35">
      <c r="A96" s="93">
        <v>71</v>
      </c>
      <c r="B96" s="147" t="s">
        <v>59</v>
      </c>
      <c r="C96" s="148" t="s">
        <v>57</v>
      </c>
      <c r="D96" s="155" cm="1">
        <f t="array" ref="D96">_xlfn.IFS(C96="Kies kostencategorie...",0,C96="Reiskosten",0.23,C96="Communicatiekosten - duurzaam bord",40,C96="Communicatiekosten - poster",20,C96= "Loonkosten uurtarief",60,C96= "Loonkosten maandtarief",8600,C96="Eigen arbeid",60,C96="Loonkosten IKS", "nvt",C96="Vrijwilligerswerk",157)</f>
        <v>0</v>
      </c>
      <c r="E96" s="126"/>
      <c r="F96" s="126"/>
      <c r="G96" s="156" t="str" cm="1">
        <f t="array" ref="G96">_xlfn.IFS(C96="Kies kostencategorie...","-",C96="Reiskosten","kilometers",C96="Communicatiekosten - duurzaam bord","borden",C96="Communicatiekosten - poster","posters",C96= "Loonkosten uurtarief","uren",C96= "Loonkosten maandtarief","maanden",C96="Eigen arbeid","uren",C96="Loonkosten IKS","uren",C96="Vrijwilligerswerk","dagen van 8 uur")</f>
        <v>-</v>
      </c>
      <c r="H96" s="150"/>
      <c r="I96" s="180"/>
      <c r="J96" s="165"/>
      <c r="K96" s="183">
        <f t="shared" si="1"/>
        <v>0</v>
      </c>
      <c r="L96" s="126"/>
      <c r="M96" s="148" t="s">
        <v>58</v>
      </c>
      <c r="N96" s="166" t="e" cm="1">
        <f t="array" ref="N96" xml:space="preserve"> _xlfn.IFS(C96="Loonkosten IKS",E96*F96,C96="Loonkosten maandtarief",D96*K96,C96="Reiskosten",D96*F96,C96="Loonkosten uurtarief",D96*F96,C96="Eigen arbeid",D96*F96,C96="Vrijwilligerswerk",D96*F96,C96="Communicatiekosten - duurzaam bord",D96*F96,C96="Communicatiekosten - poster",D96*F96)</f>
        <v>#N/A</v>
      </c>
    </row>
    <row r="97" spans="1:14" ht="15" thickBot="1" x14ac:dyDescent="0.35">
      <c r="A97" s="93">
        <v>72</v>
      </c>
      <c r="B97" s="147" t="s">
        <v>59</v>
      </c>
      <c r="C97" s="148" t="s">
        <v>57</v>
      </c>
      <c r="D97" s="155" cm="1">
        <f t="array" ref="D97">_xlfn.IFS(C97="Kies kostencategorie...",0,C97="Reiskosten",0.23,C97="Communicatiekosten - duurzaam bord",40,C97="Communicatiekosten - poster",20,C97= "Loonkosten uurtarief",60,C97= "Loonkosten maandtarief",8600,C97="Eigen arbeid",60,C97="Loonkosten IKS", "nvt",C97="Vrijwilligerswerk",157)</f>
        <v>0</v>
      </c>
      <c r="E97" s="126"/>
      <c r="F97" s="126"/>
      <c r="G97" s="156" t="str" cm="1">
        <f t="array" ref="G97">_xlfn.IFS(C97="Kies kostencategorie...","-",C97="Reiskosten","kilometers",C97="Communicatiekosten - duurzaam bord","borden",C97="Communicatiekosten - poster","posters",C97= "Loonkosten uurtarief","uren",C97= "Loonkosten maandtarief","maanden",C97="Eigen arbeid","uren",C97="Loonkosten IKS","uren",C97="Vrijwilligerswerk","dagen van 8 uur")</f>
        <v>-</v>
      </c>
      <c r="H97" s="150"/>
      <c r="I97" s="180"/>
      <c r="J97" s="165"/>
      <c r="K97" s="183">
        <f t="shared" si="1"/>
        <v>0</v>
      </c>
      <c r="L97" s="126"/>
      <c r="M97" s="148" t="s">
        <v>58</v>
      </c>
      <c r="N97" s="166" t="e" cm="1">
        <f t="array" ref="N97" xml:space="preserve"> _xlfn.IFS(C97="Loonkosten IKS",E97*F97,C97="Loonkosten maandtarief",D97*K97,C97="Reiskosten",D97*F97,C97="Loonkosten uurtarief",D97*F97,C97="Eigen arbeid",D97*F97,C97="Vrijwilligerswerk",D97*F97,C97="Communicatiekosten - duurzaam bord",D97*F97,C97="Communicatiekosten - poster",D97*F97)</f>
        <v>#N/A</v>
      </c>
    </row>
    <row r="98" spans="1:14" ht="15" thickBot="1" x14ac:dyDescent="0.35">
      <c r="A98" s="93">
        <v>73</v>
      </c>
      <c r="B98" s="147" t="s">
        <v>59</v>
      </c>
      <c r="C98" s="148" t="s">
        <v>57</v>
      </c>
      <c r="D98" s="155" cm="1">
        <f t="array" ref="D98">_xlfn.IFS(C98="Kies kostencategorie...",0,C98="Reiskosten",0.23,C98="Communicatiekosten - duurzaam bord",40,C98="Communicatiekosten - poster",20,C98= "Loonkosten uurtarief",60,C98= "Loonkosten maandtarief",8600,C98="Eigen arbeid",60,C98="Loonkosten IKS", "nvt",C98="Vrijwilligerswerk",157)</f>
        <v>0</v>
      </c>
      <c r="E98" s="126"/>
      <c r="F98" s="126"/>
      <c r="G98" s="156" t="str" cm="1">
        <f t="array" ref="G98">_xlfn.IFS(C98="Kies kostencategorie...","-",C98="Reiskosten","kilometers",C98="Communicatiekosten - duurzaam bord","borden",C98="Communicatiekosten - poster","posters",C98= "Loonkosten uurtarief","uren",C98= "Loonkosten maandtarief","maanden",C98="Eigen arbeid","uren",C98="Loonkosten IKS","uren",C98="Vrijwilligerswerk","dagen van 8 uur")</f>
        <v>-</v>
      </c>
      <c r="H98" s="150"/>
      <c r="I98" s="180"/>
      <c r="J98" s="165"/>
      <c r="K98" s="183">
        <f t="shared" si="1"/>
        <v>0</v>
      </c>
      <c r="L98" s="126"/>
      <c r="M98" s="148" t="s">
        <v>58</v>
      </c>
      <c r="N98" s="166" t="e" cm="1">
        <f t="array" ref="N98" xml:space="preserve"> _xlfn.IFS(C98="Loonkosten IKS",E98*F98,C98="Loonkosten maandtarief",D98*K98,C98="Reiskosten",D98*F98,C98="Loonkosten uurtarief",D98*F98,C98="Eigen arbeid",D98*F98,C98="Vrijwilligerswerk",D98*F98,C98="Communicatiekosten - duurzaam bord",D98*F98,C98="Communicatiekosten - poster",D98*F98)</f>
        <v>#N/A</v>
      </c>
    </row>
    <row r="99" spans="1:14" ht="15" thickBot="1" x14ac:dyDescent="0.35">
      <c r="A99" s="93">
        <v>74</v>
      </c>
      <c r="B99" s="147" t="s">
        <v>59</v>
      </c>
      <c r="C99" s="148" t="s">
        <v>57</v>
      </c>
      <c r="D99" s="155" cm="1">
        <f t="array" ref="D99">_xlfn.IFS(C99="Kies kostencategorie...",0,C99="Reiskosten",0.23,C99="Communicatiekosten - duurzaam bord",40,C99="Communicatiekosten - poster",20,C99= "Loonkosten uurtarief",60,C99= "Loonkosten maandtarief",8600,C99="Eigen arbeid",60,C99="Loonkosten IKS", "nvt",C99="Vrijwilligerswerk",157)</f>
        <v>0</v>
      </c>
      <c r="E99" s="126"/>
      <c r="F99" s="126"/>
      <c r="G99" s="156" t="str" cm="1">
        <f t="array" ref="G99">_xlfn.IFS(C99="Kies kostencategorie...","-",C99="Reiskosten","kilometers",C99="Communicatiekosten - duurzaam bord","borden",C99="Communicatiekosten - poster","posters",C99= "Loonkosten uurtarief","uren",C99= "Loonkosten maandtarief","maanden",C99="Eigen arbeid","uren",C99="Loonkosten IKS","uren",C99="Vrijwilligerswerk","dagen van 8 uur")</f>
        <v>-</v>
      </c>
      <c r="H99" s="150"/>
      <c r="I99" s="180"/>
      <c r="J99" s="165"/>
      <c r="K99" s="183">
        <f t="shared" si="1"/>
        <v>0</v>
      </c>
      <c r="L99" s="126"/>
      <c r="M99" s="148" t="s">
        <v>58</v>
      </c>
      <c r="N99" s="166" t="e" cm="1">
        <f t="array" ref="N99" xml:space="preserve"> _xlfn.IFS(C99="Loonkosten IKS",E99*F99,C99="Loonkosten maandtarief",D99*K99,C99="Reiskosten",D99*F99,C99="Loonkosten uurtarief",D99*F99,C99="Eigen arbeid",D99*F99,C99="Vrijwilligerswerk",D99*F99,C99="Communicatiekosten - duurzaam bord",D99*F99,C99="Communicatiekosten - poster",D99*F99)</f>
        <v>#N/A</v>
      </c>
    </row>
    <row r="100" spans="1:14" ht="15" thickBot="1" x14ac:dyDescent="0.35">
      <c r="A100" s="93">
        <v>75</v>
      </c>
      <c r="B100" s="147" t="s">
        <v>59</v>
      </c>
      <c r="C100" s="148" t="s">
        <v>57</v>
      </c>
      <c r="D100" s="155" cm="1">
        <f t="array" ref="D100">_xlfn.IFS(C100="Kies kostencategorie...",0,C100="Reiskosten",0.23,C100="Communicatiekosten - duurzaam bord",40,C100="Communicatiekosten - poster",20,C100= "Loonkosten uurtarief",60,C100= "Loonkosten maandtarief",8600,C100="Eigen arbeid",60,C100="Loonkosten IKS", "nvt",C100="Vrijwilligerswerk",157)</f>
        <v>0</v>
      </c>
      <c r="E100" s="126"/>
      <c r="F100" s="126"/>
      <c r="G100" s="156" t="str" cm="1">
        <f t="array" ref="G100">_xlfn.IFS(C100="Kies kostencategorie...","-",C100="Reiskosten","kilometers",C100="Communicatiekosten - duurzaam bord","borden",C100="Communicatiekosten - poster","posters",C100= "Loonkosten uurtarief","uren",C100= "Loonkosten maandtarief","maanden",C100="Eigen arbeid","uren",C100="Loonkosten IKS","uren",C100="Vrijwilligerswerk","dagen van 8 uur")</f>
        <v>-</v>
      </c>
      <c r="H100" s="150"/>
      <c r="I100" s="180"/>
      <c r="J100" s="165"/>
      <c r="K100" s="183">
        <f t="shared" si="1"/>
        <v>0</v>
      </c>
      <c r="L100" s="126"/>
      <c r="M100" s="148" t="s">
        <v>58</v>
      </c>
      <c r="N100" s="166" t="e" cm="1">
        <f t="array" ref="N100" xml:space="preserve"> _xlfn.IFS(C100="Loonkosten IKS",E100*F100,C100="Loonkosten maandtarief",D100*K100,C100="Reiskosten",D100*F100,C100="Loonkosten uurtarief",D100*F100,C100="Eigen arbeid",D100*F100,C100="Vrijwilligerswerk",D100*F100,C100="Communicatiekosten - duurzaam bord",D100*F100,C100="Communicatiekosten - poster",D100*F100)</f>
        <v>#N/A</v>
      </c>
    </row>
    <row r="101" spans="1:14" ht="15" thickBot="1" x14ac:dyDescent="0.35">
      <c r="A101" s="93">
        <v>76</v>
      </c>
      <c r="B101" s="147" t="s">
        <v>59</v>
      </c>
      <c r="C101" s="148" t="s">
        <v>57</v>
      </c>
      <c r="D101" s="155" cm="1">
        <f t="array" ref="D101">_xlfn.IFS(C101="Kies kostencategorie...",0,C101="Reiskosten",0.23,C101="Communicatiekosten - duurzaam bord",40,C101="Communicatiekosten - poster",20,C101= "Loonkosten uurtarief",60,C101= "Loonkosten maandtarief",8600,C101="Eigen arbeid",60,C101="Loonkosten IKS", "nvt",C101="Vrijwilligerswerk",157)</f>
        <v>0</v>
      </c>
      <c r="E101" s="126"/>
      <c r="F101" s="126"/>
      <c r="G101" s="156" t="str" cm="1">
        <f t="array" ref="G101">_xlfn.IFS(C101="Kies kostencategorie...","-",C101="Reiskosten","kilometers",C101="Communicatiekosten - duurzaam bord","borden",C101="Communicatiekosten - poster","posters",C101= "Loonkosten uurtarief","uren",C101= "Loonkosten maandtarief","maanden",C101="Eigen arbeid","uren",C101="Loonkosten IKS","uren",C101="Vrijwilligerswerk","dagen van 8 uur")</f>
        <v>-</v>
      </c>
      <c r="H101" s="150"/>
      <c r="I101" s="180"/>
      <c r="J101" s="165"/>
      <c r="K101" s="183">
        <f t="shared" si="1"/>
        <v>0</v>
      </c>
      <c r="L101" s="126"/>
      <c r="M101" s="148" t="s">
        <v>58</v>
      </c>
      <c r="N101" s="166" t="e" cm="1">
        <f t="array" ref="N101" xml:space="preserve"> _xlfn.IFS(C101="Loonkosten IKS",E101*F101,C101="Loonkosten maandtarief",D101*K101,C101="Reiskosten",D101*F101,C101="Loonkosten uurtarief",D101*F101,C101="Eigen arbeid",D101*F101,C101="Vrijwilligerswerk",D101*F101,C101="Communicatiekosten - duurzaam bord",D101*F101,C101="Communicatiekosten - poster",D101*F101)</f>
        <v>#N/A</v>
      </c>
    </row>
    <row r="102" spans="1:14" ht="15" thickBot="1" x14ac:dyDescent="0.35">
      <c r="A102" s="93">
        <v>77</v>
      </c>
      <c r="B102" s="147" t="s">
        <v>59</v>
      </c>
      <c r="C102" s="148" t="s">
        <v>57</v>
      </c>
      <c r="D102" s="155" cm="1">
        <f t="array" ref="D102">_xlfn.IFS(C102="Kies kostencategorie...",0,C102="Reiskosten",0.23,C102="Communicatiekosten - duurzaam bord",40,C102="Communicatiekosten - poster",20,C102= "Loonkosten uurtarief",60,C102= "Loonkosten maandtarief",8600,C102="Eigen arbeid",60,C102="Loonkosten IKS", "nvt",C102="Vrijwilligerswerk",157)</f>
        <v>0</v>
      </c>
      <c r="E102" s="126"/>
      <c r="F102" s="126"/>
      <c r="G102" s="156" t="str" cm="1">
        <f t="array" ref="G102">_xlfn.IFS(C102="Kies kostencategorie...","-",C102="Reiskosten","kilometers",C102="Communicatiekosten - duurzaam bord","borden",C102="Communicatiekosten - poster","posters",C102= "Loonkosten uurtarief","uren",C102= "Loonkosten maandtarief","maanden",C102="Eigen arbeid","uren",C102="Loonkosten IKS","uren",C102="Vrijwilligerswerk","dagen van 8 uur")</f>
        <v>-</v>
      </c>
      <c r="H102" s="150"/>
      <c r="I102" s="180"/>
      <c r="J102" s="165"/>
      <c r="K102" s="183">
        <f t="shared" si="1"/>
        <v>0</v>
      </c>
      <c r="L102" s="126"/>
      <c r="M102" s="148" t="s">
        <v>58</v>
      </c>
      <c r="N102" s="166" t="e" cm="1">
        <f t="array" ref="N102" xml:space="preserve"> _xlfn.IFS(C102="Loonkosten IKS",E102*F102,C102="Loonkosten maandtarief",D102*K102,C102="Reiskosten",D102*F102,C102="Loonkosten uurtarief",D102*F102,C102="Eigen arbeid",D102*F102,C102="Vrijwilligerswerk",D102*F102,C102="Communicatiekosten - duurzaam bord",D102*F102,C102="Communicatiekosten - poster",D102*F102)</f>
        <v>#N/A</v>
      </c>
    </row>
    <row r="103" spans="1:14" ht="15" thickBot="1" x14ac:dyDescent="0.35">
      <c r="A103" s="93">
        <v>78</v>
      </c>
      <c r="B103" s="147" t="s">
        <v>59</v>
      </c>
      <c r="C103" s="148" t="s">
        <v>57</v>
      </c>
      <c r="D103" s="155" cm="1">
        <f t="array" ref="D103">_xlfn.IFS(C103="Kies kostencategorie...",0,C103="Reiskosten",0.23,C103="Communicatiekosten - duurzaam bord",40,C103="Communicatiekosten - poster",20,C103= "Loonkosten uurtarief",60,C103= "Loonkosten maandtarief",8600,C103="Eigen arbeid",60,C103="Loonkosten IKS", "nvt",C103="Vrijwilligerswerk",157)</f>
        <v>0</v>
      </c>
      <c r="E103" s="126"/>
      <c r="F103" s="126"/>
      <c r="G103" s="156" t="str" cm="1">
        <f t="array" ref="G103">_xlfn.IFS(C103="Kies kostencategorie...","-",C103="Reiskosten","kilometers",C103="Communicatiekosten - duurzaam bord","borden",C103="Communicatiekosten - poster","posters",C103= "Loonkosten uurtarief","uren",C103= "Loonkosten maandtarief","maanden",C103="Eigen arbeid","uren",C103="Loonkosten IKS","uren",C103="Vrijwilligerswerk","dagen van 8 uur")</f>
        <v>-</v>
      </c>
      <c r="H103" s="150"/>
      <c r="I103" s="180"/>
      <c r="J103" s="165"/>
      <c r="K103" s="183">
        <f t="shared" si="1"/>
        <v>0</v>
      </c>
      <c r="L103" s="126"/>
      <c r="M103" s="148" t="s">
        <v>58</v>
      </c>
      <c r="N103" s="166" t="e" cm="1">
        <f t="array" ref="N103" xml:space="preserve"> _xlfn.IFS(C103="Loonkosten IKS",E103*F103,C103="Loonkosten maandtarief",D103*K103,C103="Reiskosten",D103*F103,C103="Loonkosten uurtarief",D103*F103,C103="Eigen arbeid",D103*F103,C103="Vrijwilligerswerk",D103*F103,C103="Communicatiekosten - duurzaam bord",D103*F103,C103="Communicatiekosten - poster",D103*F103)</f>
        <v>#N/A</v>
      </c>
    </row>
    <row r="104" spans="1:14" ht="15" thickBot="1" x14ac:dyDescent="0.35">
      <c r="A104" s="93">
        <v>79</v>
      </c>
      <c r="B104" s="147" t="s">
        <v>59</v>
      </c>
      <c r="C104" s="148" t="s">
        <v>57</v>
      </c>
      <c r="D104" s="155" cm="1">
        <f t="array" ref="D104">_xlfn.IFS(C104="Kies kostencategorie...",0,C104="Reiskosten",0.23,C104="Communicatiekosten - duurzaam bord",40,C104="Communicatiekosten - poster",20,C104= "Loonkosten uurtarief",60,C104= "Loonkosten maandtarief",8600,C104="Eigen arbeid",60,C104="Loonkosten IKS", "nvt",C104="Vrijwilligerswerk",157)</f>
        <v>0</v>
      </c>
      <c r="E104" s="126"/>
      <c r="F104" s="126"/>
      <c r="G104" s="156" t="str" cm="1">
        <f t="array" ref="G104">_xlfn.IFS(C104="Kies kostencategorie...","-",C104="Reiskosten","kilometers",C104="Communicatiekosten - duurzaam bord","borden",C104="Communicatiekosten - poster","posters",C104= "Loonkosten uurtarief","uren",C104= "Loonkosten maandtarief","maanden",C104="Eigen arbeid","uren",C104="Loonkosten IKS","uren",C104="Vrijwilligerswerk","dagen van 8 uur")</f>
        <v>-</v>
      </c>
      <c r="H104" s="150"/>
      <c r="I104" s="180"/>
      <c r="J104" s="165"/>
      <c r="K104" s="183">
        <f t="shared" si="1"/>
        <v>0</v>
      </c>
      <c r="L104" s="126"/>
      <c r="M104" s="148" t="s">
        <v>58</v>
      </c>
      <c r="N104" s="166" t="e" cm="1">
        <f t="array" ref="N104" xml:space="preserve"> _xlfn.IFS(C104="Loonkosten IKS",E104*F104,C104="Loonkosten maandtarief",D104*K104,C104="Reiskosten",D104*F104,C104="Loonkosten uurtarief",D104*F104,C104="Eigen arbeid",D104*F104,C104="Vrijwilligerswerk",D104*F104,C104="Communicatiekosten - duurzaam bord",D104*F104,C104="Communicatiekosten - poster",D104*F104)</f>
        <v>#N/A</v>
      </c>
    </row>
    <row r="105" spans="1:14" ht="15" thickBot="1" x14ac:dyDescent="0.35">
      <c r="A105" s="93">
        <v>80</v>
      </c>
      <c r="B105" s="147" t="s">
        <v>59</v>
      </c>
      <c r="C105" s="148" t="s">
        <v>57</v>
      </c>
      <c r="D105" s="155" cm="1">
        <f t="array" ref="D105">_xlfn.IFS(C105="Kies kostencategorie...",0,C105="Reiskosten",0.23,C105="Communicatiekosten - duurzaam bord",40,C105="Communicatiekosten - poster",20,C105= "Loonkosten uurtarief",60,C105= "Loonkosten maandtarief",8600,C105="Eigen arbeid",60,C105="Loonkosten IKS", "nvt",C105="Vrijwilligerswerk",157)</f>
        <v>0</v>
      </c>
      <c r="E105" s="126"/>
      <c r="F105" s="126"/>
      <c r="G105" s="156" t="str" cm="1">
        <f t="array" ref="G105">_xlfn.IFS(C105="Kies kostencategorie...","-",C105="Reiskosten","kilometers",C105="Communicatiekosten - duurzaam bord","borden",C105="Communicatiekosten - poster","posters",C105= "Loonkosten uurtarief","uren",C105= "Loonkosten maandtarief","maanden",C105="Eigen arbeid","uren",C105="Loonkosten IKS","uren",C105="Vrijwilligerswerk","dagen van 8 uur")</f>
        <v>-</v>
      </c>
      <c r="H105" s="150"/>
      <c r="I105" s="180"/>
      <c r="J105" s="165"/>
      <c r="K105" s="183">
        <f t="shared" si="1"/>
        <v>0</v>
      </c>
      <c r="L105" s="126"/>
      <c r="M105" s="148" t="s">
        <v>58</v>
      </c>
      <c r="N105" s="166" t="e" cm="1">
        <f t="array" ref="N105" xml:space="preserve"> _xlfn.IFS(C105="Loonkosten IKS",E105*F105,C105="Loonkosten maandtarief",D105*K105,C105="Reiskosten",D105*F105,C105="Loonkosten uurtarief",D105*F105,C105="Eigen arbeid",D105*F105,C105="Vrijwilligerswerk",D105*F105,C105="Communicatiekosten - duurzaam bord",D105*F105,C105="Communicatiekosten - poster",D105*F105)</f>
        <v>#N/A</v>
      </c>
    </row>
    <row r="106" spans="1:14" ht="15" thickBot="1" x14ac:dyDescent="0.35">
      <c r="A106" s="93">
        <v>81</v>
      </c>
      <c r="B106" s="147" t="s">
        <v>59</v>
      </c>
      <c r="C106" s="148" t="s">
        <v>57</v>
      </c>
      <c r="D106" s="155" cm="1">
        <f t="array" ref="D106">_xlfn.IFS(C106="Kies kostencategorie...",0,C106="Reiskosten",0.23,C106="Communicatiekosten - duurzaam bord",40,C106="Communicatiekosten - poster",20,C106= "Loonkosten uurtarief",60,C106= "Loonkosten maandtarief",8600,C106="Eigen arbeid",60,C106="Loonkosten IKS", "nvt",C106="Vrijwilligerswerk",157)</f>
        <v>0</v>
      </c>
      <c r="E106" s="126"/>
      <c r="F106" s="126"/>
      <c r="G106" s="156" t="str" cm="1">
        <f t="array" ref="G106">_xlfn.IFS(C106="Kies kostencategorie...","-",C106="Reiskosten","kilometers",C106="Communicatiekosten - duurzaam bord","borden",C106="Communicatiekosten - poster","posters",C106= "Loonkosten uurtarief","uren",C106= "Loonkosten maandtarief","maanden",C106="Eigen arbeid","uren",C106="Loonkosten IKS","uren",C106="Vrijwilligerswerk","dagen van 8 uur")</f>
        <v>-</v>
      </c>
      <c r="H106" s="150"/>
      <c r="I106" s="180"/>
      <c r="J106" s="165"/>
      <c r="K106" s="183">
        <f t="shared" si="1"/>
        <v>0</v>
      </c>
      <c r="L106" s="126"/>
      <c r="M106" s="148" t="s">
        <v>58</v>
      </c>
      <c r="N106" s="166" t="e" cm="1">
        <f t="array" ref="N106" xml:space="preserve"> _xlfn.IFS(C106="Loonkosten IKS",E106*F106,C106="Loonkosten maandtarief",D106*K106,C106="Reiskosten",D106*F106,C106="Loonkosten uurtarief",D106*F106,C106="Eigen arbeid",D106*F106,C106="Vrijwilligerswerk",D106*F106,C106="Communicatiekosten - duurzaam bord",D106*F106,C106="Communicatiekosten - poster",D106*F106)</f>
        <v>#N/A</v>
      </c>
    </row>
    <row r="107" spans="1:14" ht="15" thickBot="1" x14ac:dyDescent="0.35">
      <c r="A107" s="93">
        <v>82</v>
      </c>
      <c r="B107" s="147" t="s">
        <v>59</v>
      </c>
      <c r="C107" s="148" t="s">
        <v>57</v>
      </c>
      <c r="D107" s="155" cm="1">
        <f t="array" ref="D107">_xlfn.IFS(C107="Kies kostencategorie...",0,C107="Reiskosten",0.23,C107="Communicatiekosten - duurzaam bord",40,C107="Communicatiekosten - poster",20,C107= "Loonkosten uurtarief",60,C107= "Loonkosten maandtarief",8600,C107="Eigen arbeid",60,C107="Loonkosten IKS", "nvt",C107="Vrijwilligerswerk",157)</f>
        <v>0</v>
      </c>
      <c r="E107" s="126"/>
      <c r="F107" s="126"/>
      <c r="G107" s="156" t="str" cm="1">
        <f t="array" ref="G107">_xlfn.IFS(C107="Kies kostencategorie...","-",C107="Reiskosten","kilometers",C107="Communicatiekosten - duurzaam bord","borden",C107="Communicatiekosten - poster","posters",C107= "Loonkosten uurtarief","uren",C107= "Loonkosten maandtarief","maanden",C107="Eigen arbeid","uren",C107="Loonkosten IKS","uren",C107="Vrijwilligerswerk","dagen van 8 uur")</f>
        <v>-</v>
      </c>
      <c r="H107" s="150"/>
      <c r="I107" s="180"/>
      <c r="J107" s="165"/>
      <c r="K107" s="183">
        <f t="shared" si="1"/>
        <v>0</v>
      </c>
      <c r="L107" s="126"/>
      <c r="M107" s="148" t="s">
        <v>58</v>
      </c>
      <c r="N107" s="166" t="e" cm="1">
        <f t="array" ref="N107" xml:space="preserve"> _xlfn.IFS(C107="Loonkosten IKS",E107*F107,C107="Loonkosten maandtarief",D107*K107,C107="Reiskosten",D107*F107,C107="Loonkosten uurtarief",D107*F107,C107="Eigen arbeid",D107*F107,C107="Vrijwilligerswerk",D107*F107,C107="Communicatiekosten - duurzaam bord",D107*F107,C107="Communicatiekosten - poster",D107*F107)</f>
        <v>#N/A</v>
      </c>
    </row>
    <row r="108" spans="1:14" ht="15" thickBot="1" x14ac:dyDescent="0.35">
      <c r="A108" s="93">
        <v>83</v>
      </c>
      <c r="B108" s="147" t="s">
        <v>59</v>
      </c>
      <c r="C108" s="148" t="s">
        <v>57</v>
      </c>
      <c r="D108" s="155" cm="1">
        <f t="array" ref="D108">_xlfn.IFS(C108="Kies kostencategorie...",0,C108="Reiskosten",0.23,C108="Communicatiekosten - duurzaam bord",40,C108="Communicatiekosten - poster",20,C108= "Loonkosten uurtarief",60,C108= "Loonkosten maandtarief",8600,C108="Eigen arbeid",60,C108="Loonkosten IKS", "nvt",C108="Vrijwilligerswerk",157)</f>
        <v>0</v>
      </c>
      <c r="E108" s="126"/>
      <c r="F108" s="126"/>
      <c r="G108" s="156" t="str" cm="1">
        <f t="array" ref="G108">_xlfn.IFS(C108="Kies kostencategorie...","-",C108="Reiskosten","kilometers",C108="Communicatiekosten - duurzaam bord","borden",C108="Communicatiekosten - poster","posters",C108= "Loonkosten uurtarief","uren",C108= "Loonkosten maandtarief","maanden",C108="Eigen arbeid","uren",C108="Loonkosten IKS","uren",C108="Vrijwilligerswerk","dagen van 8 uur")</f>
        <v>-</v>
      </c>
      <c r="H108" s="150"/>
      <c r="I108" s="180"/>
      <c r="J108" s="165"/>
      <c r="K108" s="183">
        <f t="shared" si="1"/>
        <v>0</v>
      </c>
      <c r="L108" s="126"/>
      <c r="M108" s="148" t="s">
        <v>58</v>
      </c>
      <c r="N108" s="166" t="e" cm="1">
        <f t="array" ref="N108" xml:space="preserve"> _xlfn.IFS(C108="Loonkosten IKS",E108*F108,C108="Loonkosten maandtarief",D108*K108,C108="Reiskosten",D108*F108,C108="Loonkosten uurtarief",D108*F108,C108="Eigen arbeid",D108*F108,C108="Vrijwilligerswerk",D108*F108,C108="Communicatiekosten - duurzaam bord",D108*F108,C108="Communicatiekosten - poster",D108*F108)</f>
        <v>#N/A</v>
      </c>
    </row>
    <row r="109" spans="1:14" ht="15" thickBot="1" x14ac:dyDescent="0.35">
      <c r="A109" s="93">
        <v>84</v>
      </c>
      <c r="B109" s="147" t="s">
        <v>59</v>
      </c>
      <c r="C109" s="148" t="s">
        <v>57</v>
      </c>
      <c r="D109" s="155" cm="1">
        <f t="array" ref="D109">_xlfn.IFS(C109="Kies kostencategorie...",0,C109="Reiskosten",0.23,C109="Communicatiekosten - duurzaam bord",40,C109="Communicatiekosten - poster",20,C109= "Loonkosten uurtarief",60,C109= "Loonkosten maandtarief",8600,C109="Eigen arbeid",60,C109="Loonkosten IKS", "nvt",C109="Vrijwilligerswerk",157)</f>
        <v>0</v>
      </c>
      <c r="E109" s="126"/>
      <c r="F109" s="126"/>
      <c r="G109" s="156" t="str" cm="1">
        <f t="array" ref="G109">_xlfn.IFS(C109="Kies kostencategorie...","-",C109="Reiskosten","kilometers",C109="Communicatiekosten - duurzaam bord","borden",C109="Communicatiekosten - poster","posters",C109= "Loonkosten uurtarief","uren",C109= "Loonkosten maandtarief","maanden",C109="Eigen arbeid","uren",C109="Loonkosten IKS","uren",C109="Vrijwilligerswerk","dagen van 8 uur")</f>
        <v>-</v>
      </c>
      <c r="H109" s="150"/>
      <c r="I109" s="180"/>
      <c r="J109" s="165"/>
      <c r="K109" s="183">
        <f t="shared" si="1"/>
        <v>0</v>
      </c>
      <c r="L109" s="126"/>
      <c r="M109" s="148" t="s">
        <v>58</v>
      </c>
      <c r="N109" s="166" t="e" cm="1">
        <f t="array" ref="N109" xml:space="preserve"> _xlfn.IFS(C109="Loonkosten IKS",E109*F109,C109="Loonkosten maandtarief",D109*K109,C109="Reiskosten",D109*F109,C109="Loonkosten uurtarief",D109*F109,C109="Eigen arbeid",D109*F109,C109="Vrijwilligerswerk",D109*F109,C109="Communicatiekosten - duurzaam bord",D109*F109,C109="Communicatiekosten - poster",D109*F109)</f>
        <v>#N/A</v>
      </c>
    </row>
    <row r="110" spans="1:14" ht="15" thickBot="1" x14ac:dyDescent="0.35">
      <c r="A110" s="93">
        <v>85</v>
      </c>
      <c r="B110" s="147" t="s">
        <v>59</v>
      </c>
      <c r="C110" s="148" t="s">
        <v>57</v>
      </c>
      <c r="D110" s="155" cm="1">
        <f t="array" ref="D110">_xlfn.IFS(C110="Kies kostencategorie...",0,C110="Reiskosten",0.23,C110="Communicatiekosten - duurzaam bord",40,C110="Communicatiekosten - poster",20,C110= "Loonkosten uurtarief",60,C110= "Loonkosten maandtarief",8600,C110="Eigen arbeid",60,C110="Loonkosten IKS", "nvt",C110="Vrijwilligerswerk",157)</f>
        <v>0</v>
      </c>
      <c r="E110" s="126"/>
      <c r="F110" s="126"/>
      <c r="G110" s="156" t="str" cm="1">
        <f t="array" ref="G110">_xlfn.IFS(C110="Kies kostencategorie...","-",C110="Reiskosten","kilometers",C110="Communicatiekosten - duurzaam bord","borden",C110="Communicatiekosten - poster","posters",C110= "Loonkosten uurtarief","uren",C110= "Loonkosten maandtarief","maanden",C110="Eigen arbeid","uren",C110="Loonkosten IKS","uren",C110="Vrijwilligerswerk","dagen van 8 uur")</f>
        <v>-</v>
      </c>
      <c r="H110" s="150"/>
      <c r="I110" s="180"/>
      <c r="J110" s="165"/>
      <c r="K110" s="183">
        <f t="shared" si="1"/>
        <v>0</v>
      </c>
      <c r="L110" s="126"/>
      <c r="M110" s="148" t="s">
        <v>58</v>
      </c>
      <c r="N110" s="166" t="e" cm="1">
        <f t="array" ref="N110" xml:space="preserve"> _xlfn.IFS(C110="Loonkosten IKS",E110*F110,C110="Loonkosten maandtarief",D110*K110,C110="Reiskosten",D110*F110,C110="Loonkosten uurtarief",D110*F110,C110="Eigen arbeid",D110*F110,C110="Vrijwilligerswerk",D110*F110,C110="Communicatiekosten - duurzaam bord",D110*F110,C110="Communicatiekosten - poster",D110*F110)</f>
        <v>#N/A</v>
      </c>
    </row>
    <row r="111" spans="1:14" ht="15" thickBot="1" x14ac:dyDescent="0.35">
      <c r="A111" s="93">
        <v>86</v>
      </c>
      <c r="B111" s="147" t="s">
        <v>59</v>
      </c>
      <c r="C111" s="148" t="s">
        <v>57</v>
      </c>
      <c r="D111" s="155" cm="1">
        <f t="array" ref="D111">_xlfn.IFS(C111="Kies kostencategorie...",0,C111="Reiskosten",0.23,C111="Communicatiekosten - duurzaam bord",40,C111="Communicatiekosten - poster",20,C111= "Loonkosten uurtarief",60,C111= "Loonkosten maandtarief",8600,C111="Eigen arbeid",60,C111="Loonkosten IKS", "nvt",C111="Vrijwilligerswerk",157)</f>
        <v>0</v>
      </c>
      <c r="E111" s="126"/>
      <c r="F111" s="126"/>
      <c r="G111" s="156" t="str" cm="1">
        <f t="array" ref="G111">_xlfn.IFS(C111="Kies kostencategorie...","-",C111="Reiskosten","kilometers",C111="Communicatiekosten - duurzaam bord","borden",C111="Communicatiekosten - poster","posters",C111= "Loonkosten uurtarief","uren",C111= "Loonkosten maandtarief","maanden",C111="Eigen arbeid","uren",C111="Loonkosten IKS","uren",C111="Vrijwilligerswerk","dagen van 8 uur")</f>
        <v>-</v>
      </c>
      <c r="H111" s="150"/>
      <c r="I111" s="180"/>
      <c r="J111" s="165"/>
      <c r="K111" s="183">
        <f t="shared" si="1"/>
        <v>0</v>
      </c>
      <c r="L111" s="126"/>
      <c r="M111" s="148" t="s">
        <v>58</v>
      </c>
      <c r="N111" s="166" t="e" cm="1">
        <f t="array" ref="N111" xml:space="preserve"> _xlfn.IFS(C111="Loonkosten IKS",E111*F111,C111="Loonkosten maandtarief",D111*K111,C111="Reiskosten",D111*F111,C111="Loonkosten uurtarief",D111*F111,C111="Eigen arbeid",D111*F111,C111="Vrijwilligerswerk",D111*F111,C111="Communicatiekosten - duurzaam bord",D111*F111,C111="Communicatiekosten - poster",D111*F111)</f>
        <v>#N/A</v>
      </c>
    </row>
    <row r="112" spans="1:14" ht="15" thickBot="1" x14ac:dyDescent="0.35">
      <c r="A112" s="93">
        <v>87</v>
      </c>
      <c r="B112" s="147" t="s">
        <v>59</v>
      </c>
      <c r="C112" s="148" t="s">
        <v>57</v>
      </c>
      <c r="D112" s="155" cm="1">
        <f t="array" ref="D112">_xlfn.IFS(C112="Kies kostencategorie...",0,C112="Reiskosten",0.23,C112="Communicatiekosten - duurzaam bord",40,C112="Communicatiekosten - poster",20,C112= "Loonkosten uurtarief",60,C112= "Loonkosten maandtarief",8600,C112="Eigen arbeid",60,C112="Loonkosten IKS", "nvt",C112="Vrijwilligerswerk",157)</f>
        <v>0</v>
      </c>
      <c r="E112" s="126"/>
      <c r="F112" s="126"/>
      <c r="G112" s="156" t="str" cm="1">
        <f t="array" ref="G112">_xlfn.IFS(C112="Kies kostencategorie...","-",C112="Reiskosten","kilometers",C112="Communicatiekosten - duurzaam bord","borden",C112="Communicatiekosten - poster","posters",C112= "Loonkosten uurtarief","uren",C112= "Loonkosten maandtarief","maanden",C112="Eigen arbeid","uren",C112="Loonkosten IKS","uren",C112="Vrijwilligerswerk","dagen van 8 uur")</f>
        <v>-</v>
      </c>
      <c r="H112" s="150"/>
      <c r="I112" s="180"/>
      <c r="J112" s="165"/>
      <c r="K112" s="183">
        <f t="shared" si="1"/>
        <v>0</v>
      </c>
      <c r="L112" s="126"/>
      <c r="M112" s="148" t="s">
        <v>58</v>
      </c>
      <c r="N112" s="166" t="e" cm="1">
        <f t="array" ref="N112" xml:space="preserve"> _xlfn.IFS(C112="Loonkosten IKS",E112*F112,C112="Loonkosten maandtarief",D112*K112,C112="Reiskosten",D112*F112,C112="Loonkosten uurtarief",D112*F112,C112="Eigen arbeid",D112*F112,C112="Vrijwilligerswerk",D112*F112,C112="Communicatiekosten - duurzaam bord",D112*F112,C112="Communicatiekosten - poster",D112*F112)</f>
        <v>#N/A</v>
      </c>
    </row>
    <row r="113" spans="1:14" ht="15" thickBot="1" x14ac:dyDescent="0.35">
      <c r="A113" s="93">
        <v>88</v>
      </c>
      <c r="B113" s="147" t="s">
        <v>59</v>
      </c>
      <c r="C113" s="148" t="s">
        <v>57</v>
      </c>
      <c r="D113" s="155" cm="1">
        <f t="array" ref="D113">_xlfn.IFS(C113="Kies kostencategorie...",0,C113="Reiskosten",0.23,C113="Communicatiekosten - duurzaam bord",40,C113="Communicatiekosten - poster",20,C113= "Loonkosten uurtarief",60,C113= "Loonkosten maandtarief",8600,C113="Eigen arbeid",60,C113="Loonkosten IKS", "nvt",C113="Vrijwilligerswerk",157)</f>
        <v>0</v>
      </c>
      <c r="E113" s="149"/>
      <c r="F113" s="150"/>
      <c r="G113" s="156" t="str" cm="1">
        <f t="array" ref="G113">_xlfn.IFS(C113="Kies kostencategorie...","-",C113="Reiskosten","kilometers",C113="Communicatiekosten - duurzaam bord","borden",C113="Communicatiekosten - poster","posters",C113= "Loonkosten uurtarief","uren",C113= "Loonkosten maandtarief","maanden",C113="Eigen arbeid","uren",C113="Loonkosten IKS","uren",C113="Vrijwilligerswerk","dagen van 8 uur")</f>
        <v>-</v>
      </c>
      <c r="H113" s="150"/>
      <c r="I113" s="180"/>
      <c r="J113" s="165"/>
      <c r="K113" s="183">
        <f t="shared" si="1"/>
        <v>0</v>
      </c>
      <c r="L113" s="150"/>
      <c r="M113" s="148" t="s">
        <v>58</v>
      </c>
      <c r="N113" s="166" t="e" cm="1">
        <f t="array" ref="N113" xml:space="preserve"> _xlfn.IFS(C113="Loonkosten IKS",E113*F113,C113="Loonkosten maandtarief",D113*K113,C113="Reiskosten",D113*F113,C113="Loonkosten uurtarief",D113*F113,C113="Eigen arbeid",D113*F113,C113="Vrijwilligerswerk",D113*F113,C113="Communicatiekosten - duurzaam bord",D113*F113,C113="Communicatiekosten - poster",D113*F113)</f>
        <v>#N/A</v>
      </c>
    </row>
    <row r="114" spans="1:14" ht="15" thickBot="1" x14ac:dyDescent="0.35">
      <c r="A114" s="93">
        <v>89</v>
      </c>
      <c r="B114" s="147" t="s">
        <v>59</v>
      </c>
      <c r="C114" s="148" t="s">
        <v>57</v>
      </c>
      <c r="D114" s="155" cm="1">
        <f t="array" ref="D114">_xlfn.IFS(C114="Kies kostencategorie...",0,C114="Reiskosten",0.23,C114="Communicatiekosten - duurzaam bord",40,C114="Communicatiekosten - poster",20,C114= "Loonkosten uurtarief",60,C114= "Loonkosten maandtarief",8600,C114="Eigen arbeid",60,C114="Loonkosten IKS", "nvt",C114="Vrijwilligerswerk",157)</f>
        <v>0</v>
      </c>
      <c r="E114" s="137"/>
      <c r="F114" s="126"/>
      <c r="G114" s="156" t="str" cm="1">
        <f t="array" ref="G114">_xlfn.IFS(C114="Kies kostencategorie...","-",C114="Reiskosten","kilometers",C114="Communicatiekosten - duurzaam bord","borden",C114="Communicatiekosten - poster","posters",C114= "Loonkosten uurtarief","uren",C114= "Loonkosten maandtarief","maanden",C114="Eigen arbeid","uren",C114="Loonkosten IKS","uren",C114="Vrijwilligerswerk","dagen van 8 uur")</f>
        <v>-</v>
      </c>
      <c r="H114" s="150"/>
      <c r="I114" s="180"/>
      <c r="J114" s="165"/>
      <c r="K114" s="183">
        <f t="shared" si="1"/>
        <v>0</v>
      </c>
      <c r="L114" s="126"/>
      <c r="M114" s="148" t="s">
        <v>58</v>
      </c>
      <c r="N114" s="166" t="e" cm="1">
        <f t="array" ref="N114" xml:space="preserve"> _xlfn.IFS(C114="Loonkosten IKS",E114*F114,C114="Loonkosten maandtarief",D114*K114,C114="Reiskosten",D114*F114,C114="Loonkosten uurtarief",D114*F114,C114="Eigen arbeid",D114*F114,C114="Vrijwilligerswerk",D114*F114,C114="Communicatiekosten - duurzaam bord",D114*F114,C114="Communicatiekosten - poster",D114*F114)</f>
        <v>#N/A</v>
      </c>
    </row>
    <row r="115" spans="1:14" ht="15" thickBot="1" x14ac:dyDescent="0.35">
      <c r="A115" s="93">
        <v>90</v>
      </c>
      <c r="B115" s="147" t="s">
        <v>59</v>
      </c>
      <c r="C115" s="148" t="s">
        <v>57</v>
      </c>
      <c r="D115" s="155" cm="1">
        <f t="array" ref="D115">_xlfn.IFS(C115="Kies kostencategorie...",0,C115="Reiskosten",0.23,C115="Communicatiekosten - duurzaam bord",40,C115="Communicatiekosten - poster",20,C115= "Loonkosten uurtarief",60,C115= "Loonkosten maandtarief",8600,C115="Eigen arbeid",60,C115="Loonkosten IKS", "nvt",C115="Vrijwilligerswerk",157)</f>
        <v>0</v>
      </c>
      <c r="E115" s="137"/>
      <c r="F115" s="126"/>
      <c r="G115" s="156" t="str" cm="1">
        <f t="array" ref="G115">_xlfn.IFS(C115="Kies kostencategorie...","-",C115="Reiskosten","kilometers",C115="Communicatiekosten - duurzaam bord","borden",C115="Communicatiekosten - poster","posters",C115= "Loonkosten uurtarief","uren",C115= "Loonkosten maandtarief","maanden",C115="Eigen arbeid","uren",C115="Loonkosten IKS","uren",C115="Vrijwilligerswerk","dagen van 8 uur")</f>
        <v>-</v>
      </c>
      <c r="H115" s="150"/>
      <c r="I115" s="180"/>
      <c r="J115" s="165"/>
      <c r="K115" s="183">
        <f t="shared" si="1"/>
        <v>0</v>
      </c>
      <c r="L115" s="126"/>
      <c r="M115" s="148" t="s">
        <v>58</v>
      </c>
      <c r="N115" s="166" t="e" cm="1">
        <f t="array" ref="N115" xml:space="preserve"> _xlfn.IFS(C115="Loonkosten IKS",E115*F115,C115="Loonkosten maandtarief",D115*K115,C115="Reiskosten",D115*F115,C115="Loonkosten uurtarief",D115*F115,C115="Eigen arbeid",D115*F115,C115="Vrijwilligerswerk",D115*F115,C115="Communicatiekosten - duurzaam bord",D115*F115,C115="Communicatiekosten - poster",D115*F115)</f>
        <v>#N/A</v>
      </c>
    </row>
    <row r="116" spans="1:14" ht="15" thickBot="1" x14ac:dyDescent="0.35">
      <c r="A116" s="93">
        <v>91</v>
      </c>
      <c r="B116" s="147" t="s">
        <v>59</v>
      </c>
      <c r="C116" s="148" t="s">
        <v>57</v>
      </c>
      <c r="D116" s="155" cm="1">
        <f t="array" ref="D116">_xlfn.IFS(C116="Kies kostencategorie...",0,C116="Reiskosten",0.23,C116="Communicatiekosten - duurzaam bord",40,C116="Communicatiekosten - poster",20,C116= "Loonkosten uurtarief",60,C116= "Loonkosten maandtarief",8600,C116="Eigen arbeid",60,C116="Loonkosten IKS", "nvt",C116="Vrijwilligerswerk",157)</f>
        <v>0</v>
      </c>
      <c r="E116" s="137"/>
      <c r="F116" s="126"/>
      <c r="G116" s="156" t="str" cm="1">
        <f t="array" ref="G116">_xlfn.IFS(C116="Kies kostencategorie...","-",C116="Reiskosten","kilometers",C116="Communicatiekosten - duurzaam bord","borden",C116="Communicatiekosten - poster","posters",C116= "Loonkosten uurtarief","uren",C116= "Loonkosten maandtarief","maanden",C116="Eigen arbeid","uren",C116="Loonkosten IKS","uren",C116="Vrijwilligerswerk","dagen van 8 uur")</f>
        <v>-</v>
      </c>
      <c r="H116" s="150"/>
      <c r="I116" s="180"/>
      <c r="J116" s="165"/>
      <c r="K116" s="183">
        <f t="shared" si="1"/>
        <v>0</v>
      </c>
      <c r="L116" s="126"/>
      <c r="M116" s="148" t="s">
        <v>58</v>
      </c>
      <c r="N116" s="166" t="e" cm="1">
        <f t="array" ref="N116" xml:space="preserve"> _xlfn.IFS(C116="Loonkosten IKS",E116*F116,C116="Loonkosten maandtarief",D116*K116,C116="Reiskosten",D116*F116,C116="Loonkosten uurtarief",D116*F116,C116="Eigen arbeid",D116*F116,C116="Vrijwilligerswerk",D116*F116,C116="Communicatiekosten - duurzaam bord",D116*F116,C116="Communicatiekosten - poster",D116*F116)</f>
        <v>#N/A</v>
      </c>
    </row>
    <row r="117" spans="1:14" ht="15" thickBot="1" x14ac:dyDescent="0.35">
      <c r="A117" s="93">
        <v>92</v>
      </c>
      <c r="B117" s="147" t="s">
        <v>59</v>
      </c>
      <c r="C117" s="148" t="s">
        <v>57</v>
      </c>
      <c r="D117" s="155" cm="1">
        <f t="array" ref="D117">_xlfn.IFS(C117="Kies kostencategorie...",0,C117="Reiskosten",0.23,C117="Communicatiekosten - duurzaam bord",40,C117="Communicatiekosten - poster",20,C117= "Loonkosten uurtarief",60,C117= "Loonkosten maandtarief",8600,C117="Eigen arbeid",60,C117="Loonkosten IKS", "nvt",C117="Vrijwilligerswerk",157)</f>
        <v>0</v>
      </c>
      <c r="E117" s="137"/>
      <c r="F117" s="126"/>
      <c r="G117" s="156" t="str" cm="1">
        <f t="array" ref="G117">_xlfn.IFS(C117="Kies kostencategorie...","-",C117="Reiskosten","kilometers",C117="Communicatiekosten - duurzaam bord","borden",C117="Communicatiekosten - poster","posters",C117= "Loonkosten uurtarief","uren",C117= "Loonkosten maandtarief","maanden",C117="Eigen arbeid","uren",C117="Loonkosten IKS","uren",C117="Vrijwilligerswerk","dagen van 8 uur")</f>
        <v>-</v>
      </c>
      <c r="H117" s="150"/>
      <c r="I117" s="180"/>
      <c r="J117" s="165"/>
      <c r="K117" s="183">
        <f t="shared" si="1"/>
        <v>0</v>
      </c>
      <c r="L117" s="126"/>
      <c r="M117" s="148" t="s">
        <v>58</v>
      </c>
      <c r="N117" s="166" t="e" cm="1">
        <f t="array" ref="N117" xml:space="preserve"> _xlfn.IFS(C117="Loonkosten IKS",E117*F117,C117="Loonkosten maandtarief",D117*K117,C117="Reiskosten",D117*F117,C117="Loonkosten uurtarief",D117*F117,C117="Eigen arbeid",D117*F117,C117="Vrijwilligerswerk",D117*F117,C117="Communicatiekosten - duurzaam bord",D117*F117,C117="Communicatiekosten - poster",D117*F117)</f>
        <v>#N/A</v>
      </c>
    </row>
    <row r="118" spans="1:14" ht="15" thickBot="1" x14ac:dyDescent="0.35">
      <c r="A118" s="93">
        <v>93</v>
      </c>
      <c r="B118" s="147" t="s">
        <v>59</v>
      </c>
      <c r="C118" s="148" t="s">
        <v>57</v>
      </c>
      <c r="D118" s="155" cm="1">
        <f t="array" ref="D118">_xlfn.IFS(C118="Kies kostencategorie...",0,C118="Reiskosten",0.23,C118="Communicatiekosten - duurzaam bord",40,C118="Communicatiekosten - poster",20,C118= "Loonkosten uurtarief",60,C118= "Loonkosten maandtarief",8600,C118="Eigen arbeid",60,C118="Loonkosten IKS", "nvt",C118="Vrijwilligerswerk",157)</f>
        <v>0</v>
      </c>
      <c r="E118" s="137"/>
      <c r="F118" s="126"/>
      <c r="G118" s="156" t="str" cm="1">
        <f t="array" ref="G118">_xlfn.IFS(C118="Kies kostencategorie...","-",C118="Reiskosten","kilometers",C118="Communicatiekosten - duurzaam bord","borden",C118="Communicatiekosten - poster","posters",C118= "Loonkosten uurtarief","uren",C118= "Loonkosten maandtarief","maanden",C118="Eigen arbeid","uren",C118="Loonkosten IKS","uren",C118="Vrijwilligerswerk","dagen van 8 uur")</f>
        <v>-</v>
      </c>
      <c r="H118" s="150"/>
      <c r="I118" s="180"/>
      <c r="J118" s="165"/>
      <c r="K118" s="183">
        <f t="shared" si="1"/>
        <v>0</v>
      </c>
      <c r="L118" s="126"/>
      <c r="M118" s="148" t="s">
        <v>58</v>
      </c>
      <c r="N118" s="166" t="e" cm="1">
        <f t="array" ref="N118" xml:space="preserve"> _xlfn.IFS(C118="Loonkosten IKS",E118*F118,C118="Loonkosten maandtarief",D118*K118,C118="Reiskosten",D118*F118,C118="Loonkosten uurtarief",D118*F118,C118="Eigen arbeid",D118*F118,C118="Vrijwilligerswerk",D118*F118,C118="Communicatiekosten - duurzaam bord",D118*F118,C118="Communicatiekosten - poster",D118*F118)</f>
        <v>#N/A</v>
      </c>
    </row>
    <row r="119" spans="1:14" ht="15" thickBot="1" x14ac:dyDescent="0.35">
      <c r="A119" s="93">
        <v>94</v>
      </c>
      <c r="B119" s="147" t="s">
        <v>59</v>
      </c>
      <c r="C119" s="148" t="s">
        <v>57</v>
      </c>
      <c r="D119" s="155" cm="1">
        <f t="array" ref="D119">_xlfn.IFS(C119="Kies kostencategorie...",0,C119="Reiskosten",0.23,C119="Communicatiekosten - duurzaam bord",40,C119="Communicatiekosten - poster",20,C119= "Loonkosten uurtarief",60,C119= "Loonkosten maandtarief",8600,C119="Eigen arbeid",60,C119="Loonkosten IKS", "nvt",C119="Vrijwilligerswerk",157)</f>
        <v>0</v>
      </c>
      <c r="E119" s="137"/>
      <c r="F119" s="126"/>
      <c r="G119" s="156" t="str" cm="1">
        <f t="array" ref="G119">_xlfn.IFS(C119="Kies kostencategorie...","-",C119="Reiskosten","kilometers",C119="Communicatiekosten - duurzaam bord","borden",C119="Communicatiekosten - poster","posters",C119= "Loonkosten uurtarief","uren",C119= "Loonkosten maandtarief","maanden",C119="Eigen arbeid","uren",C119="Loonkosten IKS","uren",C119="Vrijwilligerswerk","dagen van 8 uur")</f>
        <v>-</v>
      </c>
      <c r="H119" s="150"/>
      <c r="I119" s="180"/>
      <c r="J119" s="165"/>
      <c r="K119" s="183">
        <f t="shared" si="1"/>
        <v>0</v>
      </c>
      <c r="L119" s="126"/>
      <c r="M119" s="148" t="s">
        <v>58</v>
      </c>
      <c r="N119" s="166" t="e" cm="1">
        <f t="array" ref="N119" xml:space="preserve"> _xlfn.IFS(C119="Loonkosten IKS",E119*F119,C119="Loonkosten maandtarief",D119*K119,C119="Reiskosten",D119*F119,C119="Loonkosten uurtarief",D119*F119,C119="Eigen arbeid",D119*F119,C119="Vrijwilligerswerk",D119*F119,C119="Communicatiekosten - duurzaam bord",D119*F119,C119="Communicatiekosten - poster",D119*F119)</f>
        <v>#N/A</v>
      </c>
    </row>
    <row r="120" spans="1:14" ht="15" thickBot="1" x14ac:dyDescent="0.35">
      <c r="A120" s="93">
        <v>95</v>
      </c>
      <c r="B120" s="147" t="s">
        <v>59</v>
      </c>
      <c r="C120" s="148" t="s">
        <v>57</v>
      </c>
      <c r="D120" s="155" cm="1">
        <f t="array" ref="D120">_xlfn.IFS(C120="Kies kostencategorie...",0,C120="Reiskosten",0.23,C120="Communicatiekosten - duurzaam bord",40,C120="Communicatiekosten - poster",20,C120= "Loonkosten uurtarief",60,C120= "Loonkosten maandtarief",8600,C120="Eigen arbeid",60,C120="Loonkosten IKS", "nvt",C120="Vrijwilligerswerk",157)</f>
        <v>0</v>
      </c>
      <c r="E120" s="137"/>
      <c r="F120" s="126"/>
      <c r="G120" s="156" t="str" cm="1">
        <f t="array" ref="G120">_xlfn.IFS(C120="Kies kostencategorie...","-",C120="Reiskosten","kilometers",C120="Communicatiekosten - duurzaam bord","borden",C120="Communicatiekosten - poster","posters",C120= "Loonkosten uurtarief","uren",C120= "Loonkosten maandtarief","maanden",C120="Eigen arbeid","uren",C120="Loonkosten IKS","uren",C120="Vrijwilligerswerk","dagen van 8 uur")</f>
        <v>-</v>
      </c>
      <c r="H120" s="150"/>
      <c r="I120" s="180"/>
      <c r="J120" s="165"/>
      <c r="K120" s="183">
        <f t="shared" si="1"/>
        <v>0</v>
      </c>
      <c r="L120" s="126"/>
      <c r="M120" s="148" t="s">
        <v>58</v>
      </c>
      <c r="N120" s="166" t="e" cm="1">
        <f t="array" ref="N120" xml:space="preserve"> _xlfn.IFS(C120="Loonkosten IKS",E120*F120,C120="Loonkosten maandtarief",D120*K120,C120="Reiskosten",D120*F120,C120="Loonkosten uurtarief",D120*F120,C120="Eigen arbeid",D120*F120,C120="Vrijwilligerswerk",D120*F120,C120="Communicatiekosten - duurzaam bord",D120*F120,C120="Communicatiekosten - poster",D120*F120)</f>
        <v>#N/A</v>
      </c>
    </row>
    <row r="121" spans="1:14" ht="15" thickBot="1" x14ac:dyDescent="0.35">
      <c r="A121" s="93">
        <v>96</v>
      </c>
      <c r="B121" s="147" t="s">
        <v>59</v>
      </c>
      <c r="C121" s="148" t="s">
        <v>57</v>
      </c>
      <c r="D121" s="155" cm="1">
        <f t="array" ref="D121">_xlfn.IFS(C121="Kies kostencategorie...",0,C121="Reiskosten",0.23,C121="Communicatiekosten - duurzaam bord",40,C121="Communicatiekosten - poster",20,C121= "Loonkosten uurtarief",60,C121= "Loonkosten maandtarief",8600,C121="Eigen arbeid",60,C121="Loonkosten IKS", "nvt",C121="Vrijwilligerswerk",157)</f>
        <v>0</v>
      </c>
      <c r="E121" s="126"/>
      <c r="F121" s="126"/>
      <c r="G121" s="156" t="str" cm="1">
        <f t="array" ref="G121">_xlfn.IFS(C121="Kies kostencategorie...","-",C121="Reiskosten","kilometers",C121="Communicatiekosten - duurzaam bord","borden",C121="Communicatiekosten - poster","posters",C121= "Loonkosten uurtarief","uren",C121= "Loonkosten maandtarief","maanden",C121="Eigen arbeid","uren",C121="Loonkosten IKS","uren",C121="Vrijwilligerswerk","dagen van 8 uur")</f>
        <v>-</v>
      </c>
      <c r="H121" s="150"/>
      <c r="I121" s="180"/>
      <c r="J121" s="165"/>
      <c r="K121" s="183">
        <f t="shared" si="1"/>
        <v>0</v>
      </c>
      <c r="L121" s="126"/>
      <c r="M121" s="148" t="s">
        <v>58</v>
      </c>
      <c r="N121" s="166" t="e" cm="1">
        <f t="array" ref="N121" xml:space="preserve"> _xlfn.IFS(C121="Loonkosten IKS",E121*F121,C121="Loonkosten maandtarief",D121*K121,C121="Reiskosten",D121*F121,C121="Loonkosten uurtarief",D121*F121,C121="Eigen arbeid",D121*F121,C121="Vrijwilligerswerk",D121*F121,C121="Communicatiekosten - duurzaam bord",D121*F121,C121="Communicatiekosten - poster",D121*F121)</f>
        <v>#N/A</v>
      </c>
    </row>
    <row r="122" spans="1:14" ht="15" thickBot="1" x14ac:dyDescent="0.35">
      <c r="A122" s="93">
        <v>97</v>
      </c>
      <c r="B122" s="147" t="s">
        <v>59</v>
      </c>
      <c r="C122" s="148" t="s">
        <v>57</v>
      </c>
      <c r="D122" s="155" cm="1">
        <f t="array" ref="D122">_xlfn.IFS(C122="Kies kostencategorie...",0,C122="Reiskosten",0.23,C122="Communicatiekosten - duurzaam bord",40,C122="Communicatiekosten - poster",20,C122= "Loonkosten uurtarief",60,C122= "Loonkosten maandtarief",8600,C122="Eigen arbeid",60,C122="Loonkosten IKS", "nvt",C122="Vrijwilligerswerk",157)</f>
        <v>0</v>
      </c>
      <c r="E122" s="126"/>
      <c r="F122" s="126"/>
      <c r="G122" s="156" t="str" cm="1">
        <f t="array" ref="G122">_xlfn.IFS(C122="Kies kostencategorie...","-",C122="Reiskosten","kilometers",C122="Communicatiekosten - duurzaam bord","borden",C122="Communicatiekosten - poster","posters",C122= "Loonkosten uurtarief","uren",C122= "Loonkosten maandtarief","maanden",C122="Eigen arbeid","uren",C122="Loonkosten IKS","uren",C122="Vrijwilligerswerk","dagen van 8 uur")</f>
        <v>-</v>
      </c>
      <c r="H122" s="150"/>
      <c r="I122" s="180"/>
      <c r="J122" s="165"/>
      <c r="K122" s="183">
        <f t="shared" si="1"/>
        <v>0</v>
      </c>
      <c r="L122" s="126"/>
      <c r="M122" s="148" t="s">
        <v>58</v>
      </c>
      <c r="N122" s="166" t="e" cm="1">
        <f t="array" ref="N122" xml:space="preserve"> _xlfn.IFS(C122="Loonkosten IKS",E122*F122,C122="Loonkosten maandtarief",D122*K122,C122="Reiskosten",D122*F122,C122="Loonkosten uurtarief",D122*F122,C122="Eigen arbeid",D122*F122,C122="Vrijwilligerswerk",D122*F122,C122="Communicatiekosten - duurzaam bord",D122*F122,C122="Communicatiekosten - poster",D122*F122)</f>
        <v>#N/A</v>
      </c>
    </row>
    <row r="123" spans="1:14" ht="15" thickBot="1" x14ac:dyDescent="0.35">
      <c r="A123" s="93">
        <v>98</v>
      </c>
      <c r="B123" s="147" t="s">
        <v>59</v>
      </c>
      <c r="C123" s="148" t="s">
        <v>57</v>
      </c>
      <c r="D123" s="155" cm="1">
        <f t="array" ref="D123">_xlfn.IFS(C123="Kies kostencategorie...",0,C123="Reiskosten",0.23,C123="Communicatiekosten - duurzaam bord",40,C123="Communicatiekosten - poster",20,C123= "Loonkosten uurtarief",60,C123= "Loonkosten maandtarief",8600,C123="Eigen arbeid",60,C123="Loonkosten IKS", "nvt",C123="Vrijwilligerswerk",157)</f>
        <v>0</v>
      </c>
      <c r="E123" s="126"/>
      <c r="F123" s="126"/>
      <c r="G123" s="156" t="str" cm="1">
        <f t="array" ref="G123">_xlfn.IFS(C123="Kies kostencategorie...","-",C123="Reiskosten","kilometers",C123="Communicatiekosten - duurzaam bord","borden",C123="Communicatiekosten - poster","posters",C123= "Loonkosten uurtarief","uren",C123= "Loonkosten maandtarief","maanden",C123="Eigen arbeid","uren",C123="Loonkosten IKS","uren",C123="Vrijwilligerswerk","dagen van 8 uur")</f>
        <v>-</v>
      </c>
      <c r="H123" s="150"/>
      <c r="I123" s="180"/>
      <c r="J123" s="165"/>
      <c r="K123" s="183">
        <f t="shared" si="1"/>
        <v>0</v>
      </c>
      <c r="L123" s="126"/>
      <c r="M123" s="148" t="s">
        <v>58</v>
      </c>
      <c r="N123" s="166" t="e" cm="1">
        <f t="array" ref="N123" xml:space="preserve"> _xlfn.IFS(C123="Loonkosten IKS",E123*F123,C123="Loonkosten maandtarief",D123*K123,C123="Reiskosten",D123*F123,C123="Loonkosten uurtarief",D123*F123,C123="Eigen arbeid",D123*F123,C123="Vrijwilligerswerk",D123*F123,C123="Communicatiekosten - duurzaam bord",D123*F123,C123="Communicatiekosten - poster",D123*F123)</f>
        <v>#N/A</v>
      </c>
    </row>
    <row r="124" spans="1:14" ht="15" thickBot="1" x14ac:dyDescent="0.35">
      <c r="A124" s="93">
        <v>99</v>
      </c>
      <c r="B124" s="147" t="s">
        <v>59</v>
      </c>
      <c r="C124" s="148" t="s">
        <v>57</v>
      </c>
      <c r="D124" s="155" cm="1">
        <f t="array" ref="D124">_xlfn.IFS(C124="Kies kostencategorie...",0,C124="Reiskosten",0.23,C124="Communicatiekosten - duurzaam bord",40,C124="Communicatiekosten - poster",20,C124= "Loonkosten uurtarief",60,C124= "Loonkosten maandtarief",8600,C124="Eigen arbeid",60,C124="Loonkosten IKS", "nvt",C124="Vrijwilligerswerk",157)</f>
        <v>0</v>
      </c>
      <c r="E124" s="126"/>
      <c r="F124" s="126"/>
      <c r="G124" s="156" t="str" cm="1">
        <f t="array" ref="G124">_xlfn.IFS(C124="Kies kostencategorie...","-",C124="Reiskosten","kilometers",C124="Communicatiekosten - duurzaam bord","borden",C124="Communicatiekosten - poster","posters",C124= "Loonkosten uurtarief","uren",C124= "Loonkosten maandtarief","maanden",C124="Eigen arbeid","uren",C124="Loonkosten IKS","uren",C124="Vrijwilligerswerk","dagen van 8 uur")</f>
        <v>-</v>
      </c>
      <c r="H124" s="150"/>
      <c r="I124" s="180"/>
      <c r="J124" s="165"/>
      <c r="K124" s="183">
        <f t="shared" si="1"/>
        <v>0</v>
      </c>
      <c r="L124" s="126"/>
      <c r="M124" s="148" t="s">
        <v>58</v>
      </c>
      <c r="N124" s="166" t="e" cm="1">
        <f t="array" ref="N124" xml:space="preserve"> _xlfn.IFS(C124="Loonkosten IKS",E124*F124,C124="Loonkosten maandtarief",D124*K124,C124="Reiskosten",D124*F124,C124="Loonkosten uurtarief",D124*F124,C124="Eigen arbeid",D124*F124,C124="Vrijwilligerswerk",D124*F124,C124="Communicatiekosten - duurzaam bord",D124*F124,C124="Communicatiekosten - poster",D124*F124)</f>
        <v>#N/A</v>
      </c>
    </row>
    <row r="125" spans="1:14" ht="15" thickBot="1" x14ac:dyDescent="0.35">
      <c r="A125" s="93">
        <v>100</v>
      </c>
      <c r="B125" s="147" t="s">
        <v>59</v>
      </c>
      <c r="C125" s="148" t="s">
        <v>57</v>
      </c>
      <c r="D125" s="155" cm="1">
        <f t="array" ref="D125">_xlfn.IFS(C125="Kies kostencategorie...",0,C125="Reiskosten",0.23,C125="Communicatiekosten - duurzaam bord",40,C125="Communicatiekosten - poster",20,C125= "Loonkosten uurtarief",60,C125= "Loonkosten maandtarief",8600,C125="Eigen arbeid",60,C125="Loonkosten IKS", "nvt",C125="Vrijwilligerswerk",157)</f>
        <v>0</v>
      </c>
      <c r="E125" s="126"/>
      <c r="F125" s="126"/>
      <c r="G125" s="156" t="str" cm="1">
        <f t="array" ref="G125">_xlfn.IFS(C125="Kies kostencategorie...","-",C125="Reiskosten","kilometers",C125="Communicatiekosten - duurzaam bord","borden",C125="Communicatiekosten - poster","posters",C125= "Loonkosten uurtarief","uren",C125= "Loonkosten maandtarief","maanden",C125="Eigen arbeid","uren",C125="Loonkosten IKS","uren",C125="Vrijwilligerswerk","dagen van 8 uur")</f>
        <v>-</v>
      </c>
      <c r="H125" s="150"/>
      <c r="I125" s="180"/>
      <c r="J125" s="165"/>
      <c r="K125" s="183">
        <f t="shared" si="1"/>
        <v>0</v>
      </c>
      <c r="L125" s="126"/>
      <c r="M125" s="148" t="s">
        <v>58</v>
      </c>
      <c r="N125" s="166" t="e" cm="1">
        <f t="array" ref="N125" xml:space="preserve"> _xlfn.IFS(C125="Loonkosten IKS",E125*F125,C125="Loonkosten maandtarief",D125*K125,C125="Reiskosten",D125*F125,C125="Loonkosten uurtarief",D125*F125,C125="Eigen arbeid",D125*F125,C125="Vrijwilligerswerk",D125*F125,C125="Communicatiekosten - duurzaam bord",D125*F125,C125="Communicatiekosten - poster",D125*F125)</f>
        <v>#N/A</v>
      </c>
    </row>
    <row r="126" spans="1:14" ht="15" thickBot="1" x14ac:dyDescent="0.35">
      <c r="A126" s="93">
        <v>101</v>
      </c>
      <c r="B126" s="147" t="s">
        <v>59</v>
      </c>
      <c r="C126" s="148" t="s">
        <v>57</v>
      </c>
      <c r="D126" s="155" cm="1">
        <f t="array" ref="D126">_xlfn.IFS(C126="Kies kostencategorie...",0,C126="Reiskosten",0.23,C126="Communicatiekosten - duurzaam bord",40,C126="Communicatiekosten - poster",20,C126= "Loonkosten uurtarief",60,C126= "Loonkosten maandtarief",8600,C126="Eigen arbeid",60,C126="Loonkosten IKS", "nvt",C126="Vrijwilligerswerk",157)</f>
        <v>0</v>
      </c>
      <c r="E126" s="126"/>
      <c r="F126" s="126"/>
      <c r="G126" s="156" t="str" cm="1">
        <f t="array" ref="G126">_xlfn.IFS(C126="Kies kostencategorie...","-",C126="Reiskosten","kilometers",C126="Communicatiekosten - duurzaam bord","borden",C126="Communicatiekosten - poster","posters",C126= "Loonkosten uurtarief","uren",C126= "Loonkosten maandtarief","maanden",C126="Eigen arbeid","uren",C126="Loonkosten IKS","uren",C126="Vrijwilligerswerk","dagen van 8 uur")</f>
        <v>-</v>
      </c>
      <c r="H126" s="150"/>
      <c r="I126" s="180"/>
      <c r="J126" s="165"/>
      <c r="K126" s="183">
        <f t="shared" si="1"/>
        <v>0</v>
      </c>
      <c r="L126" s="126"/>
      <c r="M126" s="148" t="s">
        <v>58</v>
      </c>
      <c r="N126" s="166" t="e" cm="1">
        <f t="array" ref="N126" xml:space="preserve"> _xlfn.IFS(C126="Loonkosten IKS",E126*F126,C126="Loonkosten maandtarief",D126*K126,C126="Reiskosten",D126*F126,C126="Loonkosten uurtarief",D126*F126,C126="Eigen arbeid",D126*F126,C126="Vrijwilligerswerk",D126*F126,C126="Communicatiekosten - duurzaam bord",D126*F126,C126="Communicatiekosten - poster",D126*F126)</f>
        <v>#N/A</v>
      </c>
    </row>
    <row r="127" spans="1:14" ht="15" thickBot="1" x14ac:dyDescent="0.35">
      <c r="A127" s="93">
        <v>102</v>
      </c>
      <c r="B127" s="147" t="s">
        <v>59</v>
      </c>
      <c r="C127" s="148" t="s">
        <v>57</v>
      </c>
      <c r="D127" s="155" cm="1">
        <f t="array" ref="D127">_xlfn.IFS(C127="Kies kostencategorie...",0,C127="Reiskosten",0.23,C127="Communicatiekosten - duurzaam bord",40,C127="Communicatiekosten - poster",20,C127= "Loonkosten uurtarief",60,C127= "Loonkosten maandtarief",8600,C127="Eigen arbeid",60,C127="Loonkosten IKS", "nvt",C127="Vrijwilligerswerk",157)</f>
        <v>0</v>
      </c>
      <c r="E127" s="126"/>
      <c r="F127" s="126"/>
      <c r="G127" s="156" t="str" cm="1">
        <f t="array" ref="G127">_xlfn.IFS(C127="Kies kostencategorie...","-",C127="Reiskosten","kilometers",C127="Communicatiekosten - duurzaam bord","borden",C127="Communicatiekosten - poster","posters",C127= "Loonkosten uurtarief","uren",C127= "Loonkosten maandtarief","maanden",C127="Eigen arbeid","uren",C127="Loonkosten IKS","uren",C127="Vrijwilligerswerk","dagen van 8 uur")</f>
        <v>-</v>
      </c>
      <c r="H127" s="150"/>
      <c r="I127" s="180"/>
      <c r="J127" s="165"/>
      <c r="K127" s="183">
        <f t="shared" si="1"/>
        <v>0</v>
      </c>
      <c r="L127" s="126"/>
      <c r="M127" s="148" t="s">
        <v>58</v>
      </c>
      <c r="N127" s="166" t="e" cm="1">
        <f t="array" ref="N127" xml:space="preserve"> _xlfn.IFS(C127="Loonkosten IKS",E127*F127,C127="Loonkosten maandtarief",D127*K127,C127="Reiskosten",D127*F127,C127="Loonkosten uurtarief",D127*F127,C127="Eigen arbeid",D127*F127,C127="Vrijwilligerswerk",D127*F127,C127="Communicatiekosten - duurzaam bord",D127*F127,C127="Communicatiekosten - poster",D127*F127)</f>
        <v>#N/A</v>
      </c>
    </row>
    <row r="128" spans="1:14" ht="15" thickBot="1" x14ac:dyDescent="0.35">
      <c r="A128" s="93">
        <v>103</v>
      </c>
      <c r="B128" s="147" t="s">
        <v>59</v>
      </c>
      <c r="C128" s="148" t="s">
        <v>57</v>
      </c>
      <c r="D128" s="155" cm="1">
        <f t="array" ref="D128">_xlfn.IFS(C128="Kies kostencategorie...",0,C128="Reiskosten",0.23,C128="Communicatiekosten - duurzaam bord",40,C128="Communicatiekosten - poster",20,C128= "Loonkosten uurtarief",60,C128= "Loonkosten maandtarief",8600,C128="Eigen arbeid",60,C128="Loonkosten IKS", "nvt",C128="Vrijwilligerswerk",157)</f>
        <v>0</v>
      </c>
      <c r="E128" s="126"/>
      <c r="F128" s="126"/>
      <c r="G128" s="156" t="str" cm="1">
        <f t="array" ref="G128">_xlfn.IFS(C128="Kies kostencategorie...","-",C128="Reiskosten","kilometers",C128="Communicatiekosten - duurzaam bord","borden",C128="Communicatiekosten - poster","posters",C128= "Loonkosten uurtarief","uren",C128= "Loonkosten maandtarief","maanden",C128="Eigen arbeid","uren",C128="Loonkosten IKS","uren",C128="Vrijwilligerswerk","dagen van 8 uur")</f>
        <v>-</v>
      </c>
      <c r="H128" s="150"/>
      <c r="I128" s="180"/>
      <c r="J128" s="165"/>
      <c r="K128" s="183">
        <f t="shared" si="1"/>
        <v>0</v>
      </c>
      <c r="L128" s="126"/>
      <c r="M128" s="148" t="s">
        <v>58</v>
      </c>
      <c r="N128" s="166" t="e" cm="1">
        <f t="array" ref="N128" xml:space="preserve"> _xlfn.IFS(C128="Loonkosten IKS",E128*F128,C128="Loonkosten maandtarief",D128*K128,C128="Reiskosten",D128*F128,C128="Loonkosten uurtarief",D128*F128,C128="Eigen arbeid",D128*F128,C128="Vrijwilligerswerk",D128*F128,C128="Communicatiekosten - duurzaam bord",D128*F128,C128="Communicatiekosten - poster",D128*F128)</f>
        <v>#N/A</v>
      </c>
    </row>
    <row r="129" spans="1:14" ht="15" thickBot="1" x14ac:dyDescent="0.35">
      <c r="A129" s="93">
        <v>104</v>
      </c>
      <c r="B129" s="147" t="s">
        <v>59</v>
      </c>
      <c r="C129" s="148" t="s">
        <v>57</v>
      </c>
      <c r="D129" s="155" cm="1">
        <f t="array" ref="D129">_xlfn.IFS(C129="Kies kostencategorie...",0,C129="Reiskosten",0.23,C129="Communicatiekosten - duurzaam bord",40,C129="Communicatiekosten - poster",20,C129= "Loonkosten uurtarief",60,C129= "Loonkosten maandtarief",8600,C129="Eigen arbeid",60,C129="Loonkosten IKS", "nvt",C129="Vrijwilligerswerk",157)</f>
        <v>0</v>
      </c>
      <c r="E129" s="126"/>
      <c r="F129" s="126"/>
      <c r="G129" s="156" t="str" cm="1">
        <f t="array" ref="G129">_xlfn.IFS(C129="Kies kostencategorie...","-",C129="Reiskosten","kilometers",C129="Communicatiekosten - duurzaam bord","borden",C129="Communicatiekosten - poster","posters",C129= "Loonkosten uurtarief","uren",C129= "Loonkosten maandtarief","maanden",C129="Eigen arbeid","uren",C129="Loonkosten IKS","uren",C129="Vrijwilligerswerk","dagen van 8 uur")</f>
        <v>-</v>
      </c>
      <c r="H129" s="150"/>
      <c r="I129" s="180"/>
      <c r="J129" s="165"/>
      <c r="K129" s="183">
        <f t="shared" si="1"/>
        <v>0</v>
      </c>
      <c r="L129" s="126"/>
      <c r="M129" s="148" t="s">
        <v>58</v>
      </c>
      <c r="N129" s="166" t="e" cm="1">
        <f t="array" ref="N129" xml:space="preserve"> _xlfn.IFS(C129="Loonkosten IKS",E129*F129,C129="Loonkosten maandtarief",D129*K129,C129="Reiskosten",D129*F129,C129="Loonkosten uurtarief",D129*F129,C129="Eigen arbeid",D129*F129,C129="Vrijwilligerswerk",D129*F129,C129="Communicatiekosten - duurzaam bord",D129*F129,C129="Communicatiekosten - poster",D129*F129)</f>
        <v>#N/A</v>
      </c>
    </row>
    <row r="130" spans="1:14" ht="15" thickBot="1" x14ac:dyDescent="0.35">
      <c r="A130" s="93">
        <v>105</v>
      </c>
      <c r="B130" s="147" t="s">
        <v>59</v>
      </c>
      <c r="C130" s="148" t="s">
        <v>57</v>
      </c>
      <c r="D130" s="155" cm="1">
        <f t="array" ref="D130">_xlfn.IFS(C130="Kies kostencategorie...",0,C130="Reiskosten",0.23,C130="Communicatiekosten - duurzaam bord",40,C130="Communicatiekosten - poster",20,C130= "Loonkosten uurtarief",60,C130= "Loonkosten maandtarief",8600,C130="Eigen arbeid",60,C130="Loonkosten IKS", "nvt",C130="Vrijwilligerswerk",157)</f>
        <v>0</v>
      </c>
      <c r="E130" s="126"/>
      <c r="F130" s="126"/>
      <c r="G130" s="156" t="str" cm="1">
        <f t="array" ref="G130">_xlfn.IFS(C130="Kies kostencategorie...","-",C130="Reiskosten","kilometers",C130="Communicatiekosten - duurzaam bord","borden",C130="Communicatiekosten - poster","posters",C130= "Loonkosten uurtarief","uren",C130= "Loonkosten maandtarief","maanden",C130="Eigen arbeid","uren",C130="Loonkosten IKS","uren",C130="Vrijwilligerswerk","dagen van 8 uur")</f>
        <v>-</v>
      </c>
      <c r="H130" s="150"/>
      <c r="I130" s="180"/>
      <c r="J130" s="165"/>
      <c r="K130" s="183">
        <f t="shared" si="1"/>
        <v>0</v>
      </c>
      <c r="L130" s="126"/>
      <c r="M130" s="148" t="s">
        <v>58</v>
      </c>
      <c r="N130" s="166" t="e" cm="1">
        <f t="array" ref="N130" xml:space="preserve"> _xlfn.IFS(C130="Loonkosten IKS",E130*F130,C130="Loonkosten maandtarief",D130*K130,C130="Reiskosten",D130*F130,C130="Loonkosten uurtarief",D130*F130,C130="Eigen arbeid",D130*F130,C130="Vrijwilligerswerk",D130*F130,C130="Communicatiekosten - duurzaam bord",D130*F130,C130="Communicatiekosten - poster",D130*F130)</f>
        <v>#N/A</v>
      </c>
    </row>
    <row r="131" spans="1:14" ht="15" thickBot="1" x14ac:dyDescent="0.35">
      <c r="A131" s="93">
        <v>106</v>
      </c>
      <c r="B131" s="147" t="s">
        <v>59</v>
      </c>
      <c r="C131" s="148" t="s">
        <v>57</v>
      </c>
      <c r="D131" s="155" cm="1">
        <f t="array" ref="D131">_xlfn.IFS(C131="Kies kostencategorie...",0,C131="Reiskosten",0.23,C131="Communicatiekosten - duurzaam bord",40,C131="Communicatiekosten - poster",20,C131= "Loonkosten uurtarief",60,C131= "Loonkosten maandtarief",8600,C131="Eigen arbeid",60,C131="Loonkosten IKS", "nvt",C131="Vrijwilligerswerk",157)</f>
        <v>0</v>
      </c>
      <c r="E131" s="126"/>
      <c r="F131" s="126"/>
      <c r="G131" s="156" t="str" cm="1">
        <f t="array" ref="G131">_xlfn.IFS(C131="Kies kostencategorie...","-",C131="Reiskosten","kilometers",C131="Communicatiekosten - duurzaam bord","borden",C131="Communicatiekosten - poster","posters",C131= "Loonkosten uurtarief","uren",C131= "Loonkosten maandtarief","maanden",C131="Eigen arbeid","uren",C131="Loonkosten IKS","uren",C131="Vrijwilligerswerk","dagen van 8 uur")</f>
        <v>-</v>
      </c>
      <c r="H131" s="150"/>
      <c r="I131" s="180"/>
      <c r="J131" s="165"/>
      <c r="K131" s="183">
        <f t="shared" si="1"/>
        <v>0</v>
      </c>
      <c r="L131" s="126"/>
      <c r="M131" s="148" t="s">
        <v>58</v>
      </c>
      <c r="N131" s="166" t="e" cm="1">
        <f t="array" ref="N131" xml:space="preserve"> _xlfn.IFS(C131="Loonkosten IKS",E131*F131,C131="Loonkosten maandtarief",D131*K131,C131="Reiskosten",D131*F131,C131="Loonkosten uurtarief",D131*F131,C131="Eigen arbeid",D131*F131,C131="Vrijwilligerswerk",D131*F131,C131="Communicatiekosten - duurzaam bord",D131*F131,C131="Communicatiekosten - poster",D131*F131)</f>
        <v>#N/A</v>
      </c>
    </row>
    <row r="132" spans="1:14" ht="15" thickBot="1" x14ac:dyDescent="0.35">
      <c r="A132" s="93">
        <v>107</v>
      </c>
      <c r="B132" s="147" t="s">
        <v>59</v>
      </c>
      <c r="C132" s="148" t="s">
        <v>57</v>
      </c>
      <c r="D132" s="155" cm="1">
        <f t="array" ref="D132">_xlfn.IFS(C132="Kies kostencategorie...",0,C132="Reiskosten",0.23,C132="Communicatiekosten - duurzaam bord",40,C132="Communicatiekosten - poster",20,C132= "Loonkosten uurtarief",60,C132= "Loonkosten maandtarief",8600,C132="Eigen arbeid",60,C132="Loonkosten IKS", "nvt",C132="Vrijwilligerswerk",157)</f>
        <v>0</v>
      </c>
      <c r="E132" s="126"/>
      <c r="F132" s="126"/>
      <c r="G132" s="156" t="str" cm="1">
        <f t="array" ref="G132">_xlfn.IFS(C132="Kies kostencategorie...","-",C132="Reiskosten","kilometers",C132="Communicatiekosten - duurzaam bord","borden",C132="Communicatiekosten - poster","posters",C132= "Loonkosten uurtarief","uren",C132= "Loonkosten maandtarief","maanden",C132="Eigen arbeid","uren",C132="Loonkosten IKS","uren",C132="Vrijwilligerswerk","dagen van 8 uur")</f>
        <v>-</v>
      </c>
      <c r="H132" s="150"/>
      <c r="I132" s="180"/>
      <c r="J132" s="165"/>
      <c r="K132" s="183">
        <f t="shared" si="1"/>
        <v>0</v>
      </c>
      <c r="L132" s="126"/>
      <c r="M132" s="148" t="s">
        <v>58</v>
      </c>
      <c r="N132" s="166" t="e" cm="1">
        <f t="array" ref="N132" xml:space="preserve"> _xlfn.IFS(C132="Loonkosten IKS",E132*F132,C132="Loonkosten maandtarief",D132*K132,C132="Reiskosten",D132*F132,C132="Loonkosten uurtarief",D132*F132,C132="Eigen arbeid",D132*F132,C132="Vrijwilligerswerk",D132*F132,C132="Communicatiekosten - duurzaam bord",D132*F132,C132="Communicatiekosten - poster",D132*F132)</f>
        <v>#N/A</v>
      </c>
    </row>
    <row r="133" spans="1:14" ht="15" thickBot="1" x14ac:dyDescent="0.35">
      <c r="A133" s="93">
        <v>108</v>
      </c>
      <c r="B133" s="147" t="s">
        <v>59</v>
      </c>
      <c r="C133" s="148" t="s">
        <v>57</v>
      </c>
      <c r="D133" s="155" cm="1">
        <f t="array" ref="D133">_xlfn.IFS(C133="Kies kostencategorie...",0,C133="Reiskosten",0.23,C133="Communicatiekosten - duurzaam bord",40,C133="Communicatiekosten - poster",20,C133= "Loonkosten uurtarief",60,C133= "Loonkosten maandtarief",8600,C133="Eigen arbeid",60,C133="Loonkosten IKS", "nvt",C133="Vrijwilligerswerk",157)</f>
        <v>0</v>
      </c>
      <c r="E133" s="126"/>
      <c r="F133" s="126"/>
      <c r="G133" s="156" t="str" cm="1">
        <f t="array" ref="G133">_xlfn.IFS(C133="Kies kostencategorie...","-",C133="Reiskosten","kilometers",C133="Communicatiekosten - duurzaam bord","borden",C133="Communicatiekosten - poster","posters",C133= "Loonkosten uurtarief","uren",C133= "Loonkosten maandtarief","maanden",C133="Eigen arbeid","uren",C133="Loonkosten IKS","uren",C133="Vrijwilligerswerk","dagen van 8 uur")</f>
        <v>-</v>
      </c>
      <c r="H133" s="150"/>
      <c r="I133" s="180"/>
      <c r="J133" s="165"/>
      <c r="K133" s="183">
        <f t="shared" si="1"/>
        <v>0</v>
      </c>
      <c r="L133" s="126"/>
      <c r="M133" s="148" t="s">
        <v>58</v>
      </c>
      <c r="N133" s="166" t="e" cm="1">
        <f t="array" ref="N133" xml:space="preserve"> _xlfn.IFS(C133="Loonkosten IKS",E133*F133,C133="Loonkosten maandtarief",D133*K133,C133="Reiskosten",D133*F133,C133="Loonkosten uurtarief",D133*F133,C133="Eigen arbeid",D133*F133,C133="Vrijwilligerswerk",D133*F133,C133="Communicatiekosten - duurzaam bord",D133*F133,C133="Communicatiekosten - poster",D133*F133)</f>
        <v>#N/A</v>
      </c>
    </row>
    <row r="134" spans="1:14" ht="15" thickBot="1" x14ac:dyDescent="0.35">
      <c r="A134" s="93">
        <v>109</v>
      </c>
      <c r="B134" s="147" t="s">
        <v>59</v>
      </c>
      <c r="C134" s="148" t="s">
        <v>57</v>
      </c>
      <c r="D134" s="155" cm="1">
        <f t="array" ref="D134">_xlfn.IFS(C134="Kies kostencategorie...",0,C134="Reiskosten",0.23,C134="Communicatiekosten - duurzaam bord",40,C134="Communicatiekosten - poster",20,C134= "Loonkosten uurtarief",60,C134= "Loonkosten maandtarief",8600,C134="Eigen arbeid",60,C134="Loonkosten IKS", "nvt",C134="Vrijwilligerswerk",157)</f>
        <v>0</v>
      </c>
      <c r="E134" s="126"/>
      <c r="F134" s="126"/>
      <c r="G134" s="156" t="str" cm="1">
        <f t="array" ref="G134">_xlfn.IFS(C134="Kies kostencategorie...","-",C134="Reiskosten","kilometers",C134="Communicatiekosten - duurzaam bord","borden",C134="Communicatiekosten - poster","posters",C134= "Loonkosten uurtarief","uren",C134= "Loonkosten maandtarief","maanden",C134="Eigen arbeid","uren",C134="Loonkosten IKS","uren",C134="Vrijwilligerswerk","dagen van 8 uur")</f>
        <v>-</v>
      </c>
      <c r="H134" s="150"/>
      <c r="I134" s="180"/>
      <c r="J134" s="165"/>
      <c r="K134" s="183">
        <f t="shared" si="1"/>
        <v>0</v>
      </c>
      <c r="L134" s="126"/>
      <c r="M134" s="148" t="s">
        <v>58</v>
      </c>
      <c r="N134" s="166" t="e" cm="1">
        <f t="array" ref="N134" xml:space="preserve"> _xlfn.IFS(C134="Loonkosten IKS",E134*F134,C134="Loonkosten maandtarief",D134*K134,C134="Reiskosten",D134*F134,C134="Loonkosten uurtarief",D134*F134,C134="Eigen arbeid",D134*F134,C134="Vrijwilligerswerk",D134*F134,C134="Communicatiekosten - duurzaam bord",D134*F134,C134="Communicatiekosten - poster",D134*F134)</f>
        <v>#N/A</v>
      </c>
    </row>
    <row r="135" spans="1:14" ht="15" thickBot="1" x14ac:dyDescent="0.35">
      <c r="A135" s="93">
        <v>110</v>
      </c>
      <c r="B135" s="147" t="s">
        <v>59</v>
      </c>
      <c r="C135" s="148" t="s">
        <v>57</v>
      </c>
      <c r="D135" s="155" cm="1">
        <f t="array" ref="D135">_xlfn.IFS(C135="Kies kostencategorie...",0,C135="Reiskosten",0.23,C135="Communicatiekosten - duurzaam bord",40,C135="Communicatiekosten - poster",20,C135= "Loonkosten uurtarief",60,C135= "Loonkosten maandtarief",8600,C135="Eigen arbeid",60,C135="Loonkosten IKS", "nvt",C135="Vrijwilligerswerk",157)</f>
        <v>0</v>
      </c>
      <c r="E135" s="126"/>
      <c r="F135" s="126"/>
      <c r="G135" s="156" t="str" cm="1">
        <f t="array" ref="G135">_xlfn.IFS(C135="Kies kostencategorie...","-",C135="Reiskosten","kilometers",C135="Communicatiekosten - duurzaam bord","borden",C135="Communicatiekosten - poster","posters",C135= "Loonkosten uurtarief","uren",C135= "Loonkosten maandtarief","maanden",C135="Eigen arbeid","uren",C135="Loonkosten IKS","uren",C135="Vrijwilligerswerk","dagen van 8 uur")</f>
        <v>-</v>
      </c>
      <c r="H135" s="150"/>
      <c r="I135" s="180"/>
      <c r="J135" s="165"/>
      <c r="K135" s="183">
        <f t="shared" si="1"/>
        <v>0</v>
      </c>
      <c r="L135" s="126"/>
      <c r="M135" s="148" t="s">
        <v>58</v>
      </c>
      <c r="N135" s="166" t="e" cm="1">
        <f t="array" ref="N135" xml:space="preserve"> _xlfn.IFS(C135="Loonkosten IKS",E135*F135,C135="Loonkosten maandtarief",D135*K135,C135="Reiskosten",D135*F135,C135="Loonkosten uurtarief",D135*F135,C135="Eigen arbeid",D135*F135,C135="Vrijwilligerswerk",D135*F135,C135="Communicatiekosten - duurzaam bord",D135*F135,C135="Communicatiekosten - poster",D135*F135)</f>
        <v>#N/A</v>
      </c>
    </row>
    <row r="136" spans="1:14" ht="15" thickBot="1" x14ac:dyDescent="0.35">
      <c r="A136" s="93">
        <v>111</v>
      </c>
      <c r="B136" s="147" t="s">
        <v>59</v>
      </c>
      <c r="C136" s="148" t="s">
        <v>57</v>
      </c>
      <c r="D136" s="155" cm="1">
        <f t="array" ref="D136">_xlfn.IFS(C136="Kies kostencategorie...",0,C136="Reiskosten",0.23,C136="Communicatiekosten - duurzaam bord",40,C136="Communicatiekosten - poster",20,C136= "Loonkosten uurtarief",60,C136= "Loonkosten maandtarief",8600,C136="Eigen arbeid",60,C136="Loonkosten IKS", "nvt",C136="Vrijwilligerswerk",157)</f>
        <v>0</v>
      </c>
      <c r="E136" s="126"/>
      <c r="F136" s="126"/>
      <c r="G136" s="156" t="str" cm="1">
        <f t="array" ref="G136">_xlfn.IFS(C136="Kies kostencategorie...","-",C136="Reiskosten","kilometers",C136="Communicatiekosten - duurzaam bord","borden",C136="Communicatiekosten - poster","posters",C136= "Loonkosten uurtarief","uren",C136= "Loonkosten maandtarief","maanden",C136="Eigen arbeid","uren",C136="Loonkosten IKS","uren",C136="Vrijwilligerswerk","dagen van 8 uur")</f>
        <v>-</v>
      </c>
      <c r="H136" s="150"/>
      <c r="I136" s="180"/>
      <c r="J136" s="165"/>
      <c r="K136" s="183">
        <f t="shared" si="1"/>
        <v>0</v>
      </c>
      <c r="L136" s="126"/>
      <c r="M136" s="148" t="s">
        <v>58</v>
      </c>
      <c r="N136" s="166" t="e" cm="1">
        <f t="array" ref="N136" xml:space="preserve"> _xlfn.IFS(C136="Loonkosten IKS",E136*F136,C136="Loonkosten maandtarief",D136*K136,C136="Reiskosten",D136*F136,C136="Loonkosten uurtarief",D136*F136,C136="Eigen arbeid",D136*F136,C136="Vrijwilligerswerk",D136*F136,C136="Communicatiekosten - duurzaam bord",D136*F136,C136="Communicatiekosten - poster",D136*F136)</f>
        <v>#N/A</v>
      </c>
    </row>
    <row r="137" spans="1:14" ht="15" thickBot="1" x14ac:dyDescent="0.35">
      <c r="A137" s="93">
        <v>112</v>
      </c>
      <c r="B137" s="147" t="s">
        <v>59</v>
      </c>
      <c r="C137" s="148" t="s">
        <v>57</v>
      </c>
      <c r="D137" s="155" cm="1">
        <f t="array" ref="D137">_xlfn.IFS(C137="Kies kostencategorie...",0,C137="Reiskosten",0.23,C137="Communicatiekosten - duurzaam bord",40,C137="Communicatiekosten - poster",20,C137= "Loonkosten uurtarief",60,C137= "Loonkosten maandtarief",8600,C137="Eigen arbeid",60,C137="Loonkosten IKS", "nvt",C137="Vrijwilligerswerk",157)</f>
        <v>0</v>
      </c>
      <c r="E137" s="126"/>
      <c r="F137" s="126"/>
      <c r="G137" s="156" t="str" cm="1">
        <f t="array" ref="G137">_xlfn.IFS(C137="Kies kostencategorie...","-",C137="Reiskosten","kilometers",C137="Communicatiekosten - duurzaam bord","borden",C137="Communicatiekosten - poster","posters",C137= "Loonkosten uurtarief","uren",C137= "Loonkosten maandtarief","maanden",C137="Eigen arbeid","uren",C137="Loonkosten IKS","uren",C137="Vrijwilligerswerk","dagen van 8 uur")</f>
        <v>-</v>
      </c>
      <c r="H137" s="150"/>
      <c r="I137" s="180"/>
      <c r="J137" s="165"/>
      <c r="K137" s="183">
        <f t="shared" si="1"/>
        <v>0</v>
      </c>
      <c r="L137" s="126"/>
      <c r="M137" s="148" t="s">
        <v>58</v>
      </c>
      <c r="N137" s="166" t="e" cm="1">
        <f t="array" ref="N137" xml:space="preserve"> _xlfn.IFS(C137="Loonkosten IKS",E137*F137,C137="Loonkosten maandtarief",D137*K137,C137="Reiskosten",D137*F137,C137="Loonkosten uurtarief",D137*F137,C137="Eigen arbeid",D137*F137,C137="Vrijwilligerswerk",D137*F137,C137="Communicatiekosten - duurzaam bord",D137*F137,C137="Communicatiekosten - poster",D137*F137)</f>
        <v>#N/A</v>
      </c>
    </row>
    <row r="138" spans="1:14" ht="15" thickBot="1" x14ac:dyDescent="0.35">
      <c r="A138" s="93">
        <v>113</v>
      </c>
      <c r="B138" s="147" t="s">
        <v>59</v>
      </c>
      <c r="C138" s="148" t="s">
        <v>57</v>
      </c>
      <c r="D138" s="155" cm="1">
        <f t="array" ref="D138">_xlfn.IFS(C138="Kies kostencategorie...",0,C138="Reiskosten",0.23,C138="Communicatiekosten - duurzaam bord",40,C138="Communicatiekosten - poster",20,C138= "Loonkosten uurtarief",60,C138= "Loonkosten maandtarief",8600,C138="Eigen arbeid",60,C138="Loonkosten IKS", "nvt",C138="Vrijwilligerswerk",157)</f>
        <v>0</v>
      </c>
      <c r="E138" s="126"/>
      <c r="F138" s="126"/>
      <c r="G138" s="156" t="str" cm="1">
        <f t="array" ref="G138">_xlfn.IFS(C138="Kies kostencategorie...","-",C138="Reiskosten","kilometers",C138="Communicatiekosten - duurzaam bord","borden",C138="Communicatiekosten - poster","posters",C138= "Loonkosten uurtarief","uren",C138= "Loonkosten maandtarief","maanden",C138="Eigen arbeid","uren",C138="Loonkosten IKS","uren",C138="Vrijwilligerswerk","dagen van 8 uur")</f>
        <v>-</v>
      </c>
      <c r="H138" s="150"/>
      <c r="I138" s="180"/>
      <c r="J138" s="165"/>
      <c r="K138" s="183">
        <f t="shared" si="1"/>
        <v>0</v>
      </c>
      <c r="L138" s="126"/>
      <c r="M138" s="148" t="s">
        <v>58</v>
      </c>
      <c r="N138" s="166" t="e" cm="1">
        <f t="array" ref="N138" xml:space="preserve"> _xlfn.IFS(C138="Loonkosten IKS",E138*F138,C138="Loonkosten maandtarief",D138*K138,C138="Reiskosten",D138*F138,C138="Loonkosten uurtarief",D138*F138,C138="Eigen arbeid",D138*F138,C138="Vrijwilligerswerk",D138*F138,C138="Communicatiekosten - duurzaam bord",D138*F138,C138="Communicatiekosten - poster",D138*F138)</f>
        <v>#N/A</v>
      </c>
    </row>
    <row r="139" spans="1:14" ht="15" thickBot="1" x14ac:dyDescent="0.35">
      <c r="A139" s="93">
        <v>114</v>
      </c>
      <c r="B139" s="147" t="s">
        <v>59</v>
      </c>
      <c r="C139" s="148" t="s">
        <v>57</v>
      </c>
      <c r="D139" s="155" cm="1">
        <f t="array" ref="D139">_xlfn.IFS(C139="Kies kostencategorie...",0,C139="Reiskosten",0.23,C139="Communicatiekosten - duurzaam bord",40,C139="Communicatiekosten - poster",20,C139= "Loonkosten uurtarief",60,C139= "Loonkosten maandtarief",8600,C139="Eigen arbeid",60,C139="Loonkosten IKS", "nvt",C139="Vrijwilligerswerk",157)</f>
        <v>0</v>
      </c>
      <c r="E139" s="126"/>
      <c r="F139" s="126"/>
      <c r="G139" s="156" t="str" cm="1">
        <f t="array" ref="G139">_xlfn.IFS(C139="Kies kostencategorie...","-",C139="Reiskosten","kilometers",C139="Communicatiekosten - duurzaam bord","borden",C139="Communicatiekosten - poster","posters",C139= "Loonkosten uurtarief","uren",C139= "Loonkosten maandtarief","maanden",C139="Eigen arbeid","uren",C139="Loonkosten IKS","uren",C139="Vrijwilligerswerk","dagen van 8 uur")</f>
        <v>-</v>
      </c>
      <c r="H139" s="150"/>
      <c r="I139" s="180"/>
      <c r="J139" s="165"/>
      <c r="K139" s="183">
        <f t="shared" si="1"/>
        <v>0</v>
      </c>
      <c r="L139" s="126"/>
      <c r="M139" s="148" t="s">
        <v>58</v>
      </c>
      <c r="N139" s="166" t="e" cm="1">
        <f t="array" ref="N139" xml:space="preserve"> _xlfn.IFS(C139="Loonkosten IKS",E139*F139,C139="Loonkosten maandtarief",D139*K139,C139="Reiskosten",D139*F139,C139="Loonkosten uurtarief",D139*F139,C139="Eigen arbeid",D139*F139,C139="Vrijwilligerswerk",D139*F139,C139="Communicatiekosten - duurzaam bord",D139*F139,C139="Communicatiekosten - poster",D139*F139)</f>
        <v>#N/A</v>
      </c>
    </row>
    <row r="140" spans="1:14" ht="15" thickBot="1" x14ac:dyDescent="0.35">
      <c r="A140" s="93">
        <v>115</v>
      </c>
      <c r="B140" s="147" t="s">
        <v>59</v>
      </c>
      <c r="C140" s="148" t="s">
        <v>57</v>
      </c>
      <c r="D140" s="155" cm="1">
        <f t="array" ref="D140">_xlfn.IFS(C140="Kies kostencategorie...",0,C140="Reiskosten",0.23,C140="Communicatiekosten - duurzaam bord",40,C140="Communicatiekosten - poster",20,C140= "Loonkosten uurtarief",60,C140= "Loonkosten maandtarief",8600,C140="Eigen arbeid",60,C140="Loonkosten IKS", "nvt",C140="Vrijwilligerswerk",157)</f>
        <v>0</v>
      </c>
      <c r="E140" s="126"/>
      <c r="F140" s="126"/>
      <c r="G140" s="156" t="str" cm="1">
        <f t="array" ref="G140">_xlfn.IFS(C140="Kies kostencategorie...","-",C140="Reiskosten","kilometers",C140="Communicatiekosten - duurzaam bord","borden",C140="Communicatiekosten - poster","posters",C140= "Loonkosten uurtarief","uren",C140= "Loonkosten maandtarief","maanden",C140="Eigen arbeid","uren",C140="Loonkosten IKS","uren",C140="Vrijwilligerswerk","dagen van 8 uur")</f>
        <v>-</v>
      </c>
      <c r="H140" s="150"/>
      <c r="I140" s="180"/>
      <c r="J140" s="165"/>
      <c r="K140" s="183">
        <f t="shared" si="1"/>
        <v>0</v>
      </c>
      <c r="L140" s="126"/>
      <c r="M140" s="148" t="s">
        <v>58</v>
      </c>
      <c r="N140" s="166" t="e" cm="1">
        <f t="array" ref="N140" xml:space="preserve"> _xlfn.IFS(C140="Loonkosten IKS",E140*F140,C140="Loonkosten maandtarief",D140*K140,C140="Reiskosten",D140*F140,C140="Loonkosten uurtarief",D140*F140,C140="Eigen arbeid",D140*F140,C140="Vrijwilligerswerk",D140*F140,C140="Communicatiekosten - duurzaam bord",D140*F140,C140="Communicatiekosten - poster",D140*F140)</f>
        <v>#N/A</v>
      </c>
    </row>
    <row r="141" spans="1:14" ht="15" thickBot="1" x14ac:dyDescent="0.35">
      <c r="A141" s="93">
        <v>116</v>
      </c>
      <c r="B141" s="147" t="s">
        <v>59</v>
      </c>
      <c r="C141" s="148" t="s">
        <v>57</v>
      </c>
      <c r="D141" s="155" cm="1">
        <f t="array" ref="D141">_xlfn.IFS(C141="Kies kostencategorie...",0,C141="Reiskosten",0.23,C141="Communicatiekosten - duurzaam bord",40,C141="Communicatiekosten - poster",20,C141= "Loonkosten uurtarief",60,C141= "Loonkosten maandtarief",8600,C141="Eigen arbeid",60,C141="Loonkosten IKS", "nvt",C141="Vrijwilligerswerk",157)</f>
        <v>0</v>
      </c>
      <c r="E141" s="126"/>
      <c r="F141" s="126"/>
      <c r="G141" s="156" t="str" cm="1">
        <f t="array" ref="G141">_xlfn.IFS(C141="Kies kostencategorie...","-",C141="Reiskosten","kilometers",C141="Communicatiekosten - duurzaam bord","borden",C141="Communicatiekosten - poster","posters",C141= "Loonkosten uurtarief","uren",C141= "Loonkosten maandtarief","maanden",C141="Eigen arbeid","uren",C141="Loonkosten IKS","uren",C141="Vrijwilligerswerk","dagen van 8 uur")</f>
        <v>-</v>
      </c>
      <c r="H141" s="150"/>
      <c r="I141" s="180"/>
      <c r="J141" s="165"/>
      <c r="K141" s="183">
        <f t="shared" si="1"/>
        <v>0</v>
      </c>
      <c r="L141" s="126"/>
      <c r="M141" s="148" t="s">
        <v>58</v>
      </c>
      <c r="N141" s="166" t="e" cm="1">
        <f t="array" ref="N141" xml:space="preserve"> _xlfn.IFS(C141="Loonkosten IKS",E141*F141,C141="Loonkosten maandtarief",D141*K141,C141="Reiskosten",D141*F141,C141="Loonkosten uurtarief",D141*F141,C141="Eigen arbeid",D141*F141,C141="Vrijwilligerswerk",D141*F141,C141="Communicatiekosten - duurzaam bord",D141*F141,C141="Communicatiekosten - poster",D141*F141)</f>
        <v>#N/A</v>
      </c>
    </row>
    <row r="142" spans="1:14" ht="15" thickBot="1" x14ac:dyDescent="0.35">
      <c r="A142" s="93">
        <v>117</v>
      </c>
      <c r="B142" s="147" t="s">
        <v>59</v>
      </c>
      <c r="C142" s="148" t="s">
        <v>57</v>
      </c>
      <c r="D142" s="155" cm="1">
        <f t="array" ref="D142">_xlfn.IFS(C142="Kies kostencategorie...",0,C142="Reiskosten",0.23,C142="Communicatiekosten - duurzaam bord",40,C142="Communicatiekosten - poster",20,C142= "Loonkosten uurtarief",60,C142= "Loonkosten maandtarief",8600,C142="Eigen arbeid",60,C142="Loonkosten IKS", "nvt",C142="Vrijwilligerswerk",157)</f>
        <v>0</v>
      </c>
      <c r="E142" s="149"/>
      <c r="F142" s="150"/>
      <c r="G142" s="156" t="str" cm="1">
        <f t="array" ref="G142">_xlfn.IFS(C142="Kies kostencategorie...","-",C142="Reiskosten","kilometers",C142="Communicatiekosten - duurzaam bord","borden",C142="Communicatiekosten - poster","posters",C142= "Loonkosten uurtarief","uren",C142= "Loonkosten maandtarief","maanden",C142="Eigen arbeid","uren",C142="Loonkosten IKS","uren",C142="Vrijwilligerswerk","dagen van 8 uur")</f>
        <v>-</v>
      </c>
      <c r="H142" s="150"/>
      <c r="I142" s="180"/>
      <c r="J142" s="165"/>
      <c r="K142" s="183">
        <f t="shared" si="1"/>
        <v>0</v>
      </c>
      <c r="L142" s="150"/>
      <c r="M142" s="148" t="s">
        <v>58</v>
      </c>
      <c r="N142" s="166" t="e" cm="1">
        <f t="array" ref="N142" xml:space="preserve"> _xlfn.IFS(C142="Loonkosten IKS",E142*F142,C142="Loonkosten maandtarief",D142*K142,C142="Reiskosten",D142*F142,C142="Loonkosten uurtarief",D142*F142,C142="Eigen arbeid",D142*F142,C142="Vrijwilligerswerk",D142*F142,C142="Communicatiekosten - duurzaam bord",D142*F142,C142="Communicatiekosten - poster",D142*F142)</f>
        <v>#N/A</v>
      </c>
    </row>
    <row r="143" spans="1:14" ht="15" thickBot="1" x14ac:dyDescent="0.35">
      <c r="A143" s="93">
        <v>118</v>
      </c>
      <c r="B143" s="147" t="s">
        <v>59</v>
      </c>
      <c r="C143" s="148" t="s">
        <v>57</v>
      </c>
      <c r="D143" s="155" cm="1">
        <f t="array" ref="D143">_xlfn.IFS(C143="Kies kostencategorie...",0,C143="Reiskosten",0.23,C143="Communicatiekosten - duurzaam bord",40,C143="Communicatiekosten - poster",20,C143= "Loonkosten uurtarief",60,C143= "Loonkosten maandtarief",8600,C143="Eigen arbeid",60,C143="Loonkosten IKS", "nvt",C143="Vrijwilligerswerk",157)</f>
        <v>0</v>
      </c>
      <c r="E143" s="137"/>
      <c r="F143" s="126"/>
      <c r="G143" s="156" t="str" cm="1">
        <f t="array" ref="G143">_xlfn.IFS(C143="Kies kostencategorie...","-",C143="Reiskosten","kilometers",C143="Communicatiekosten - duurzaam bord","borden",C143="Communicatiekosten - poster","posters",C143= "Loonkosten uurtarief","uren",C143= "Loonkosten maandtarief","maanden",C143="Eigen arbeid","uren",C143="Loonkosten IKS","uren",C143="Vrijwilligerswerk","dagen van 8 uur")</f>
        <v>-</v>
      </c>
      <c r="H143" s="150"/>
      <c r="I143" s="180"/>
      <c r="J143" s="165"/>
      <c r="K143" s="183">
        <f t="shared" si="1"/>
        <v>0</v>
      </c>
      <c r="L143" s="126"/>
      <c r="M143" s="148" t="s">
        <v>58</v>
      </c>
      <c r="N143" s="166" t="e" cm="1">
        <f t="array" ref="N143" xml:space="preserve"> _xlfn.IFS(C143="Loonkosten IKS",E143*F143,C143="Loonkosten maandtarief",D143*K143,C143="Reiskosten",D143*F143,C143="Loonkosten uurtarief",D143*F143,C143="Eigen arbeid",D143*F143,C143="Vrijwilligerswerk",D143*F143,C143="Communicatiekosten - duurzaam bord",D143*F143,C143="Communicatiekosten - poster",D143*F143)</f>
        <v>#N/A</v>
      </c>
    </row>
    <row r="144" spans="1:14" ht="15" thickBot="1" x14ac:dyDescent="0.35">
      <c r="A144" s="93">
        <v>119</v>
      </c>
      <c r="B144" s="147" t="s">
        <v>59</v>
      </c>
      <c r="C144" s="148" t="s">
        <v>57</v>
      </c>
      <c r="D144" s="155" cm="1">
        <f t="array" ref="D144">_xlfn.IFS(C144="Kies kostencategorie...",0,C144="Reiskosten",0.23,C144="Communicatiekosten - duurzaam bord",40,C144="Communicatiekosten - poster",20,C144= "Loonkosten uurtarief",60,C144= "Loonkosten maandtarief",8600,C144="Eigen arbeid",60,C144="Loonkosten IKS", "nvt",C144="Vrijwilligerswerk",157)</f>
        <v>0</v>
      </c>
      <c r="E144" s="137"/>
      <c r="F144" s="126"/>
      <c r="G144" s="156" t="str" cm="1">
        <f t="array" ref="G144">_xlfn.IFS(C144="Kies kostencategorie...","-",C144="Reiskosten","kilometers",C144="Communicatiekosten - duurzaam bord","borden",C144="Communicatiekosten - poster","posters",C144= "Loonkosten uurtarief","uren",C144= "Loonkosten maandtarief","maanden",C144="Eigen arbeid","uren",C144="Loonkosten IKS","uren",C144="Vrijwilligerswerk","dagen van 8 uur")</f>
        <v>-</v>
      </c>
      <c r="H144" s="150"/>
      <c r="I144" s="180"/>
      <c r="J144" s="165"/>
      <c r="K144" s="183">
        <f t="shared" si="1"/>
        <v>0</v>
      </c>
      <c r="L144" s="126"/>
      <c r="M144" s="148" t="s">
        <v>58</v>
      </c>
      <c r="N144" s="166" t="e" cm="1">
        <f t="array" ref="N144" xml:space="preserve"> _xlfn.IFS(C144="Loonkosten IKS",E144*F144,C144="Loonkosten maandtarief",D144*K144,C144="Reiskosten",D144*F144,C144="Loonkosten uurtarief",D144*F144,C144="Eigen arbeid",D144*F144,C144="Vrijwilligerswerk",D144*F144,C144="Communicatiekosten - duurzaam bord",D144*F144,C144="Communicatiekosten - poster",D144*F144)</f>
        <v>#N/A</v>
      </c>
    </row>
    <row r="145" spans="1:14" ht="15" thickBot="1" x14ac:dyDescent="0.35">
      <c r="A145" s="93">
        <v>120</v>
      </c>
      <c r="B145" s="147" t="s">
        <v>59</v>
      </c>
      <c r="C145" s="148" t="s">
        <v>57</v>
      </c>
      <c r="D145" s="155" cm="1">
        <f t="array" ref="D145">_xlfn.IFS(C145="Kies kostencategorie...",0,C145="Reiskosten",0.23,C145="Communicatiekosten - duurzaam bord",40,C145="Communicatiekosten - poster",20,C145= "Loonkosten uurtarief",60,C145= "Loonkosten maandtarief",8600,C145="Eigen arbeid",60,C145="Loonkosten IKS", "nvt",C145="Vrijwilligerswerk",157)</f>
        <v>0</v>
      </c>
      <c r="E145" s="137"/>
      <c r="F145" s="126"/>
      <c r="G145" s="156" t="str" cm="1">
        <f t="array" ref="G145">_xlfn.IFS(C145="Kies kostencategorie...","-",C145="Reiskosten","kilometers",C145="Communicatiekosten - duurzaam bord","borden",C145="Communicatiekosten - poster","posters",C145= "Loonkosten uurtarief","uren",C145= "Loonkosten maandtarief","maanden",C145="Eigen arbeid","uren",C145="Loonkosten IKS","uren",C145="Vrijwilligerswerk","dagen van 8 uur")</f>
        <v>-</v>
      </c>
      <c r="H145" s="150"/>
      <c r="I145" s="180"/>
      <c r="J145" s="165"/>
      <c r="K145" s="183">
        <f t="shared" si="1"/>
        <v>0</v>
      </c>
      <c r="L145" s="126"/>
      <c r="M145" s="148" t="s">
        <v>58</v>
      </c>
      <c r="N145" s="166" t="e" cm="1">
        <f t="array" ref="N145" xml:space="preserve"> _xlfn.IFS(C145="Loonkosten IKS",E145*F145,C145="Loonkosten maandtarief",D145*K145,C145="Reiskosten",D145*F145,C145="Loonkosten uurtarief",D145*F145,C145="Eigen arbeid",D145*F145,C145="Vrijwilligerswerk",D145*F145,C145="Communicatiekosten - duurzaam bord",D145*F145,C145="Communicatiekosten - poster",D145*F145)</f>
        <v>#N/A</v>
      </c>
    </row>
    <row r="146" spans="1:14" ht="15" thickBot="1" x14ac:dyDescent="0.35">
      <c r="A146" s="93">
        <v>121</v>
      </c>
      <c r="B146" s="147" t="s">
        <v>59</v>
      </c>
      <c r="C146" s="148" t="s">
        <v>57</v>
      </c>
      <c r="D146" s="155" cm="1">
        <f t="array" ref="D146">_xlfn.IFS(C146="Kies kostencategorie...",0,C146="Reiskosten",0.23,C146="Communicatiekosten - duurzaam bord",40,C146="Communicatiekosten - poster",20,C146= "Loonkosten uurtarief",60,C146= "Loonkosten maandtarief",8600,C146="Eigen arbeid",60,C146="Loonkosten IKS", "nvt",C146="Vrijwilligerswerk",157)</f>
        <v>0</v>
      </c>
      <c r="E146" s="137"/>
      <c r="F146" s="126"/>
      <c r="G146" s="156" t="str" cm="1">
        <f t="array" ref="G146">_xlfn.IFS(C146="Kies kostencategorie...","-",C146="Reiskosten","kilometers",C146="Communicatiekosten - duurzaam bord","borden",C146="Communicatiekosten - poster","posters",C146= "Loonkosten uurtarief","uren",C146= "Loonkosten maandtarief","maanden",C146="Eigen arbeid","uren",C146="Loonkosten IKS","uren",C146="Vrijwilligerswerk","dagen van 8 uur")</f>
        <v>-</v>
      </c>
      <c r="H146" s="150"/>
      <c r="I146" s="180"/>
      <c r="J146" s="165"/>
      <c r="K146" s="183">
        <f t="shared" si="1"/>
        <v>0</v>
      </c>
      <c r="L146" s="126"/>
      <c r="M146" s="148" t="s">
        <v>58</v>
      </c>
      <c r="N146" s="166" t="e" cm="1">
        <f t="array" ref="N146" xml:space="preserve"> _xlfn.IFS(C146="Loonkosten IKS",E146*F146,C146="Loonkosten maandtarief",D146*K146,C146="Reiskosten",D146*F146,C146="Loonkosten uurtarief",D146*F146,C146="Eigen arbeid",D146*F146,C146="Vrijwilligerswerk",D146*F146,C146="Communicatiekosten - duurzaam bord",D146*F146,C146="Communicatiekosten - poster",D146*F146)</f>
        <v>#N/A</v>
      </c>
    </row>
    <row r="147" spans="1:14" ht="15" thickBot="1" x14ac:dyDescent="0.35">
      <c r="A147" s="93">
        <v>122</v>
      </c>
      <c r="B147" s="147" t="s">
        <v>59</v>
      </c>
      <c r="C147" s="148" t="s">
        <v>57</v>
      </c>
      <c r="D147" s="155" cm="1">
        <f t="array" ref="D147">_xlfn.IFS(C147="Kies kostencategorie...",0,C147="Reiskosten",0.23,C147="Communicatiekosten - duurzaam bord",40,C147="Communicatiekosten - poster",20,C147= "Loonkosten uurtarief",60,C147= "Loonkosten maandtarief",8600,C147="Eigen arbeid",60,C147="Loonkosten IKS", "nvt",C147="Vrijwilligerswerk",157)</f>
        <v>0</v>
      </c>
      <c r="E147" s="137"/>
      <c r="F147" s="126"/>
      <c r="G147" s="156" t="str" cm="1">
        <f t="array" ref="G147">_xlfn.IFS(C147="Kies kostencategorie...","-",C147="Reiskosten","kilometers",C147="Communicatiekosten - duurzaam bord","borden",C147="Communicatiekosten - poster","posters",C147= "Loonkosten uurtarief","uren",C147= "Loonkosten maandtarief","maanden",C147="Eigen arbeid","uren",C147="Loonkosten IKS","uren",C147="Vrijwilligerswerk","dagen van 8 uur")</f>
        <v>-</v>
      </c>
      <c r="H147" s="150"/>
      <c r="I147" s="180"/>
      <c r="J147" s="165"/>
      <c r="K147" s="183">
        <f t="shared" si="1"/>
        <v>0</v>
      </c>
      <c r="L147" s="126"/>
      <c r="M147" s="148" t="s">
        <v>58</v>
      </c>
      <c r="N147" s="166" t="e" cm="1">
        <f t="array" ref="N147" xml:space="preserve"> _xlfn.IFS(C147="Loonkosten IKS",E147*F147,C147="Loonkosten maandtarief",D147*K147,C147="Reiskosten",D147*F147,C147="Loonkosten uurtarief",D147*F147,C147="Eigen arbeid",D147*F147,C147="Vrijwilligerswerk",D147*F147,C147="Communicatiekosten - duurzaam bord",D147*F147,C147="Communicatiekosten - poster",D147*F147)</f>
        <v>#N/A</v>
      </c>
    </row>
    <row r="148" spans="1:14" ht="15" thickBot="1" x14ac:dyDescent="0.35">
      <c r="A148" s="93">
        <v>123</v>
      </c>
      <c r="B148" s="147" t="s">
        <v>59</v>
      </c>
      <c r="C148" s="148" t="s">
        <v>57</v>
      </c>
      <c r="D148" s="155" cm="1">
        <f t="array" ref="D148">_xlfn.IFS(C148="Kies kostencategorie...",0,C148="Reiskosten",0.23,C148="Communicatiekosten - duurzaam bord",40,C148="Communicatiekosten - poster",20,C148= "Loonkosten uurtarief",60,C148= "Loonkosten maandtarief",8600,C148="Eigen arbeid",60,C148="Loonkosten IKS", "nvt",C148="Vrijwilligerswerk",157)</f>
        <v>0</v>
      </c>
      <c r="E148" s="137"/>
      <c r="F148" s="126"/>
      <c r="G148" s="156" t="str" cm="1">
        <f t="array" ref="G148">_xlfn.IFS(C148="Kies kostencategorie...","-",C148="Reiskosten","kilometers",C148="Communicatiekosten - duurzaam bord","borden",C148="Communicatiekosten - poster","posters",C148= "Loonkosten uurtarief","uren",C148= "Loonkosten maandtarief","maanden",C148="Eigen arbeid","uren",C148="Loonkosten IKS","uren",C148="Vrijwilligerswerk","dagen van 8 uur")</f>
        <v>-</v>
      </c>
      <c r="H148" s="150"/>
      <c r="I148" s="180"/>
      <c r="J148" s="165"/>
      <c r="K148" s="183">
        <f t="shared" si="1"/>
        <v>0</v>
      </c>
      <c r="L148" s="126"/>
      <c r="M148" s="148" t="s">
        <v>58</v>
      </c>
      <c r="N148" s="166" t="e" cm="1">
        <f t="array" ref="N148" xml:space="preserve"> _xlfn.IFS(C148="Loonkosten IKS",E148*F148,C148="Loonkosten maandtarief",D148*K148,C148="Reiskosten",D148*F148,C148="Loonkosten uurtarief",D148*F148,C148="Eigen arbeid",D148*F148,C148="Vrijwilligerswerk",D148*F148,C148="Communicatiekosten - duurzaam bord",D148*F148,C148="Communicatiekosten - poster",D148*F148)</f>
        <v>#N/A</v>
      </c>
    </row>
    <row r="149" spans="1:14" ht="15" thickBot="1" x14ac:dyDescent="0.35">
      <c r="A149" s="93">
        <v>124</v>
      </c>
      <c r="B149" s="147" t="s">
        <v>59</v>
      </c>
      <c r="C149" s="148" t="s">
        <v>57</v>
      </c>
      <c r="D149" s="155" cm="1">
        <f t="array" ref="D149">_xlfn.IFS(C149="Kies kostencategorie...",0,C149="Reiskosten",0.23,C149="Communicatiekosten - duurzaam bord",40,C149="Communicatiekosten - poster",20,C149= "Loonkosten uurtarief",60,C149= "Loonkosten maandtarief",8600,C149="Eigen arbeid",60,C149="Loonkosten IKS", "nvt",C149="Vrijwilligerswerk",157)</f>
        <v>0</v>
      </c>
      <c r="E149" s="137"/>
      <c r="F149" s="126"/>
      <c r="G149" s="156" t="str" cm="1">
        <f t="array" ref="G149">_xlfn.IFS(C149="Kies kostencategorie...","-",C149="Reiskosten","kilometers",C149="Communicatiekosten - duurzaam bord","borden",C149="Communicatiekosten - poster","posters",C149= "Loonkosten uurtarief","uren",C149= "Loonkosten maandtarief","maanden",C149="Eigen arbeid","uren",C149="Loonkosten IKS","uren",C149="Vrijwilligerswerk","dagen van 8 uur")</f>
        <v>-</v>
      </c>
      <c r="H149" s="150"/>
      <c r="I149" s="180"/>
      <c r="J149" s="165"/>
      <c r="K149" s="183">
        <f t="shared" si="1"/>
        <v>0</v>
      </c>
      <c r="L149" s="126"/>
      <c r="M149" s="148" t="s">
        <v>58</v>
      </c>
      <c r="N149" s="166" t="e" cm="1">
        <f t="array" ref="N149" xml:space="preserve"> _xlfn.IFS(C149="Loonkosten IKS",E149*F149,C149="Loonkosten maandtarief",D149*K149,C149="Reiskosten",D149*F149,C149="Loonkosten uurtarief",D149*F149,C149="Eigen arbeid",D149*F149,C149="Vrijwilligerswerk",D149*F149,C149="Communicatiekosten - duurzaam bord",D149*F149,C149="Communicatiekosten - poster",D149*F149)</f>
        <v>#N/A</v>
      </c>
    </row>
    <row r="150" spans="1:14" ht="15" thickBot="1" x14ac:dyDescent="0.35">
      <c r="A150" s="93">
        <v>125</v>
      </c>
      <c r="B150" s="147" t="s">
        <v>59</v>
      </c>
      <c r="C150" s="148" t="s">
        <v>57</v>
      </c>
      <c r="D150" s="155" cm="1">
        <f t="array" ref="D150">_xlfn.IFS(C150="Kies kostencategorie...",0,C150="Reiskosten",0.23,C150="Communicatiekosten - duurzaam bord",40,C150="Communicatiekosten - poster",20,C150= "Loonkosten uurtarief",60,C150= "Loonkosten maandtarief",8600,C150="Eigen arbeid",60,C150="Loonkosten IKS", "nvt",C150="Vrijwilligerswerk",157)</f>
        <v>0</v>
      </c>
      <c r="E150" s="126"/>
      <c r="F150" s="126"/>
      <c r="G150" s="156" t="str" cm="1">
        <f t="array" ref="G150">_xlfn.IFS(C150="Kies kostencategorie...","-",C150="Reiskosten","kilometers",C150="Communicatiekosten - duurzaam bord","borden",C150="Communicatiekosten - poster","posters",C150= "Loonkosten uurtarief","uren",C150= "Loonkosten maandtarief","maanden",C150="Eigen arbeid","uren",C150="Loonkosten IKS","uren",C150="Vrijwilligerswerk","dagen van 8 uur")</f>
        <v>-</v>
      </c>
      <c r="H150" s="150"/>
      <c r="I150" s="180"/>
      <c r="J150" s="165"/>
      <c r="K150" s="183">
        <f t="shared" si="1"/>
        <v>0</v>
      </c>
      <c r="L150" s="126"/>
      <c r="M150" s="148" t="s">
        <v>58</v>
      </c>
      <c r="N150" s="166" t="e" cm="1">
        <f t="array" ref="N150" xml:space="preserve"> _xlfn.IFS(C150="Loonkosten IKS",E150*F150,C150="Loonkosten maandtarief",D150*K150,C150="Reiskosten",D150*F150,C150="Loonkosten uurtarief",D150*F150,C150="Eigen arbeid",D150*F150,C150="Vrijwilligerswerk",D150*F150,C150="Communicatiekosten - duurzaam bord",D150*F150,C150="Communicatiekosten - poster",D150*F150)</f>
        <v>#N/A</v>
      </c>
    </row>
    <row r="151" spans="1:14" ht="15" thickBot="1" x14ac:dyDescent="0.35">
      <c r="A151" s="93">
        <v>126</v>
      </c>
      <c r="B151" s="147" t="s">
        <v>59</v>
      </c>
      <c r="C151" s="148" t="s">
        <v>57</v>
      </c>
      <c r="D151" s="155" cm="1">
        <f t="array" ref="D151">_xlfn.IFS(C151="Kies kostencategorie...",0,C151="Reiskosten",0.23,C151="Communicatiekosten - duurzaam bord",40,C151="Communicatiekosten - poster",20,C151= "Loonkosten uurtarief",60,C151= "Loonkosten maandtarief",8600,C151="Eigen arbeid",60,C151="Loonkosten IKS", "nvt",C151="Vrijwilligerswerk",157)</f>
        <v>0</v>
      </c>
      <c r="E151" s="126"/>
      <c r="F151" s="126"/>
      <c r="G151" s="156" t="str" cm="1">
        <f t="array" ref="G151">_xlfn.IFS(C151="Kies kostencategorie...","-",C151="Reiskosten","kilometers",C151="Communicatiekosten - duurzaam bord","borden",C151="Communicatiekosten - poster","posters",C151= "Loonkosten uurtarief","uren",C151= "Loonkosten maandtarief","maanden",C151="Eigen arbeid","uren",C151="Loonkosten IKS","uren",C151="Vrijwilligerswerk","dagen van 8 uur")</f>
        <v>-</v>
      </c>
      <c r="H151" s="150"/>
      <c r="I151" s="180"/>
      <c r="J151" s="165"/>
      <c r="K151" s="183">
        <f t="shared" si="1"/>
        <v>0</v>
      </c>
      <c r="L151" s="126"/>
      <c r="M151" s="148" t="s">
        <v>58</v>
      </c>
      <c r="N151" s="166" t="e" cm="1">
        <f t="array" ref="N151" xml:space="preserve"> _xlfn.IFS(C151="Loonkosten IKS",E151*F151,C151="Loonkosten maandtarief",D151*K151,C151="Reiskosten",D151*F151,C151="Loonkosten uurtarief",D151*F151,C151="Eigen arbeid",D151*F151,C151="Vrijwilligerswerk",D151*F151,C151="Communicatiekosten - duurzaam bord",D151*F151,C151="Communicatiekosten - poster",D151*F151)</f>
        <v>#N/A</v>
      </c>
    </row>
    <row r="152" spans="1:14" ht="15" thickBot="1" x14ac:dyDescent="0.35">
      <c r="A152" s="93">
        <v>127</v>
      </c>
      <c r="B152" s="147" t="s">
        <v>59</v>
      </c>
      <c r="C152" s="148" t="s">
        <v>57</v>
      </c>
      <c r="D152" s="155" cm="1">
        <f t="array" ref="D152">_xlfn.IFS(C152="Kies kostencategorie...",0,C152="Reiskosten",0.23,C152="Communicatiekosten - duurzaam bord",40,C152="Communicatiekosten - poster",20,C152= "Loonkosten uurtarief",60,C152= "Loonkosten maandtarief",8600,C152="Eigen arbeid",60,C152="Loonkosten IKS", "nvt",C152="Vrijwilligerswerk",157)</f>
        <v>0</v>
      </c>
      <c r="E152" s="126"/>
      <c r="F152" s="126"/>
      <c r="G152" s="156" t="str" cm="1">
        <f t="array" ref="G152">_xlfn.IFS(C152="Kies kostencategorie...","-",C152="Reiskosten","kilometers",C152="Communicatiekosten - duurzaam bord","borden",C152="Communicatiekosten - poster","posters",C152= "Loonkosten uurtarief","uren",C152= "Loonkosten maandtarief","maanden",C152="Eigen arbeid","uren",C152="Loonkosten IKS","uren",C152="Vrijwilligerswerk","dagen van 8 uur")</f>
        <v>-</v>
      </c>
      <c r="H152" s="150"/>
      <c r="I152" s="180"/>
      <c r="J152" s="165"/>
      <c r="K152" s="183">
        <f t="shared" si="1"/>
        <v>0</v>
      </c>
      <c r="L152" s="126"/>
      <c r="M152" s="148" t="s">
        <v>58</v>
      </c>
      <c r="N152" s="166" t="e" cm="1">
        <f t="array" ref="N152" xml:space="preserve"> _xlfn.IFS(C152="Loonkosten IKS",E152*F152,C152="Loonkosten maandtarief",D152*K152,C152="Reiskosten",D152*F152,C152="Loonkosten uurtarief",D152*F152,C152="Eigen arbeid",D152*F152,C152="Vrijwilligerswerk",D152*F152,C152="Communicatiekosten - duurzaam bord",D152*F152,C152="Communicatiekosten - poster",D152*F152)</f>
        <v>#N/A</v>
      </c>
    </row>
    <row r="153" spans="1:14" ht="15" thickBot="1" x14ac:dyDescent="0.35">
      <c r="A153" s="93">
        <v>128</v>
      </c>
      <c r="B153" s="147" t="s">
        <v>59</v>
      </c>
      <c r="C153" s="148" t="s">
        <v>57</v>
      </c>
      <c r="D153" s="155" cm="1">
        <f t="array" ref="D153">_xlfn.IFS(C153="Kies kostencategorie...",0,C153="Reiskosten",0.23,C153="Communicatiekosten - duurzaam bord",40,C153="Communicatiekosten - poster",20,C153= "Loonkosten uurtarief",60,C153= "Loonkosten maandtarief",8600,C153="Eigen arbeid",60,C153="Loonkosten IKS", "nvt",C153="Vrijwilligerswerk",157)</f>
        <v>0</v>
      </c>
      <c r="E153" s="126"/>
      <c r="F153" s="126"/>
      <c r="G153" s="156" t="str" cm="1">
        <f t="array" ref="G153">_xlfn.IFS(C153="Kies kostencategorie...","-",C153="Reiskosten","kilometers",C153="Communicatiekosten - duurzaam bord","borden",C153="Communicatiekosten - poster","posters",C153= "Loonkosten uurtarief","uren",C153= "Loonkosten maandtarief","maanden",C153="Eigen arbeid","uren",C153="Loonkosten IKS","uren",C153="Vrijwilligerswerk","dagen van 8 uur")</f>
        <v>-</v>
      </c>
      <c r="H153" s="150"/>
      <c r="I153" s="180"/>
      <c r="J153" s="165"/>
      <c r="K153" s="183">
        <f t="shared" si="1"/>
        <v>0</v>
      </c>
      <c r="L153" s="126"/>
      <c r="M153" s="148" t="s">
        <v>58</v>
      </c>
      <c r="N153" s="166" t="e" cm="1">
        <f t="array" ref="N153" xml:space="preserve"> _xlfn.IFS(C153="Loonkosten IKS",E153*F153,C153="Loonkosten maandtarief",D153*K153,C153="Reiskosten",D153*F153,C153="Loonkosten uurtarief",D153*F153,C153="Eigen arbeid",D153*F153,C153="Vrijwilligerswerk",D153*F153,C153="Communicatiekosten - duurzaam bord",D153*F153,C153="Communicatiekosten - poster",D153*F153)</f>
        <v>#N/A</v>
      </c>
    </row>
    <row r="154" spans="1:14" ht="15" thickBot="1" x14ac:dyDescent="0.35">
      <c r="A154" s="93">
        <v>129</v>
      </c>
      <c r="B154" s="147" t="s">
        <v>59</v>
      </c>
      <c r="C154" s="148" t="s">
        <v>57</v>
      </c>
      <c r="D154" s="155" cm="1">
        <f t="array" ref="D154">_xlfn.IFS(C154="Kies kostencategorie...",0,C154="Reiskosten",0.23,C154="Communicatiekosten - duurzaam bord",40,C154="Communicatiekosten - poster",20,C154= "Loonkosten uurtarief",60,C154= "Loonkosten maandtarief",8600,C154="Eigen arbeid",60,C154="Loonkosten IKS", "nvt",C154="Vrijwilligerswerk",157)</f>
        <v>0</v>
      </c>
      <c r="E154" s="126"/>
      <c r="F154" s="126"/>
      <c r="G154" s="156" t="str" cm="1">
        <f t="array" ref="G154">_xlfn.IFS(C154="Kies kostencategorie...","-",C154="Reiskosten","kilometers",C154="Communicatiekosten - duurzaam bord","borden",C154="Communicatiekosten - poster","posters",C154= "Loonkosten uurtarief","uren",C154= "Loonkosten maandtarief","maanden",C154="Eigen arbeid","uren",C154="Loonkosten IKS","uren",C154="Vrijwilligerswerk","dagen van 8 uur")</f>
        <v>-</v>
      </c>
      <c r="H154" s="150"/>
      <c r="I154" s="180"/>
      <c r="J154" s="165"/>
      <c r="K154" s="183">
        <f t="shared" si="1"/>
        <v>0</v>
      </c>
      <c r="L154" s="126"/>
      <c r="M154" s="148" t="s">
        <v>58</v>
      </c>
      <c r="N154" s="166" t="e" cm="1">
        <f t="array" ref="N154" xml:space="preserve"> _xlfn.IFS(C154="Loonkosten IKS",E154*F154,C154="Loonkosten maandtarief",D154*K154,C154="Reiskosten",D154*F154,C154="Loonkosten uurtarief",D154*F154,C154="Eigen arbeid",D154*F154,C154="Vrijwilligerswerk",D154*F154,C154="Communicatiekosten - duurzaam bord",D154*F154,C154="Communicatiekosten - poster",D154*F154)</f>
        <v>#N/A</v>
      </c>
    </row>
    <row r="155" spans="1:14" ht="15" thickBot="1" x14ac:dyDescent="0.35">
      <c r="A155" s="93">
        <v>130</v>
      </c>
      <c r="B155" s="147" t="s">
        <v>59</v>
      </c>
      <c r="C155" s="148" t="s">
        <v>57</v>
      </c>
      <c r="D155" s="155" cm="1">
        <f t="array" ref="D155">_xlfn.IFS(C155="Kies kostencategorie...",0,C155="Reiskosten",0.23,C155="Communicatiekosten - duurzaam bord",40,C155="Communicatiekosten - poster",20,C155= "Loonkosten uurtarief",60,C155= "Loonkosten maandtarief",8600,C155="Eigen arbeid",60,C155="Loonkosten IKS", "nvt",C155="Vrijwilligerswerk",157)</f>
        <v>0</v>
      </c>
      <c r="E155" s="126"/>
      <c r="F155" s="126"/>
      <c r="G155" s="156" t="str" cm="1">
        <f t="array" ref="G155">_xlfn.IFS(C155="Kies kostencategorie...","-",C155="Reiskosten","kilometers",C155="Communicatiekosten - duurzaam bord","borden",C155="Communicatiekosten - poster","posters",C155= "Loonkosten uurtarief","uren",C155= "Loonkosten maandtarief","maanden",C155="Eigen arbeid","uren",C155="Loonkosten IKS","uren",C155="Vrijwilligerswerk","dagen van 8 uur")</f>
        <v>-</v>
      </c>
      <c r="H155" s="150"/>
      <c r="I155" s="180"/>
      <c r="J155" s="165"/>
      <c r="K155" s="183">
        <f t="shared" ref="K155:K175" si="2">I155*J155*F155</f>
        <v>0</v>
      </c>
      <c r="L155" s="126"/>
      <c r="M155" s="148" t="s">
        <v>58</v>
      </c>
      <c r="N155" s="166" t="e" cm="1">
        <f t="array" ref="N155" xml:space="preserve"> _xlfn.IFS(C155="Loonkosten IKS",E155*F155,C155="Loonkosten maandtarief",D155*K155,C155="Reiskosten",D155*F155,C155="Loonkosten uurtarief",D155*F155,C155="Eigen arbeid",D155*F155,C155="Vrijwilligerswerk",D155*F155,C155="Communicatiekosten - duurzaam bord",D155*F155,C155="Communicatiekosten - poster",D155*F155)</f>
        <v>#N/A</v>
      </c>
    </row>
    <row r="156" spans="1:14" ht="15" thickBot="1" x14ac:dyDescent="0.35">
      <c r="A156" s="93">
        <v>131</v>
      </c>
      <c r="B156" s="147" t="s">
        <v>59</v>
      </c>
      <c r="C156" s="148" t="s">
        <v>57</v>
      </c>
      <c r="D156" s="155" cm="1">
        <f t="array" ref="D156">_xlfn.IFS(C156="Kies kostencategorie...",0,C156="Reiskosten",0.23,C156="Communicatiekosten - duurzaam bord",40,C156="Communicatiekosten - poster",20,C156= "Loonkosten uurtarief",60,C156= "Loonkosten maandtarief",8600,C156="Eigen arbeid",60,C156="Loonkosten IKS", "nvt",C156="Vrijwilligerswerk",157)</f>
        <v>0</v>
      </c>
      <c r="E156" s="126"/>
      <c r="F156" s="126"/>
      <c r="G156" s="156" t="str" cm="1">
        <f t="array" ref="G156">_xlfn.IFS(C156="Kies kostencategorie...","-",C156="Reiskosten","kilometers",C156="Communicatiekosten - duurzaam bord","borden",C156="Communicatiekosten - poster","posters",C156= "Loonkosten uurtarief","uren",C156= "Loonkosten maandtarief","maanden",C156="Eigen arbeid","uren",C156="Loonkosten IKS","uren",C156="Vrijwilligerswerk","dagen van 8 uur")</f>
        <v>-</v>
      </c>
      <c r="H156" s="150"/>
      <c r="I156" s="180"/>
      <c r="J156" s="165"/>
      <c r="K156" s="183">
        <f t="shared" si="2"/>
        <v>0</v>
      </c>
      <c r="L156" s="126"/>
      <c r="M156" s="148" t="s">
        <v>58</v>
      </c>
      <c r="N156" s="166" t="e" cm="1">
        <f t="array" ref="N156" xml:space="preserve"> _xlfn.IFS(C156="Loonkosten IKS",E156*F156,C156="Loonkosten maandtarief",D156*K156,C156="Reiskosten",D156*F156,C156="Loonkosten uurtarief",D156*F156,C156="Eigen arbeid",D156*F156,C156="Vrijwilligerswerk",D156*F156,C156="Communicatiekosten - duurzaam bord",D156*F156,C156="Communicatiekosten - poster",D156*F156)</f>
        <v>#N/A</v>
      </c>
    </row>
    <row r="157" spans="1:14" ht="15" thickBot="1" x14ac:dyDescent="0.35">
      <c r="A157" s="93">
        <v>132</v>
      </c>
      <c r="B157" s="147" t="s">
        <v>59</v>
      </c>
      <c r="C157" s="148" t="s">
        <v>57</v>
      </c>
      <c r="D157" s="155" cm="1">
        <f t="array" ref="D157">_xlfn.IFS(C157="Kies kostencategorie...",0,C157="Reiskosten",0.23,C157="Communicatiekosten - duurzaam bord",40,C157="Communicatiekosten - poster",20,C157= "Loonkosten uurtarief",60,C157= "Loonkosten maandtarief",8600,C157="Eigen arbeid",60,C157="Loonkosten IKS", "nvt",C157="Vrijwilligerswerk",157)</f>
        <v>0</v>
      </c>
      <c r="E157" s="126"/>
      <c r="F157" s="126"/>
      <c r="G157" s="156" t="str" cm="1">
        <f t="array" ref="G157">_xlfn.IFS(C157="Kies kostencategorie...","-",C157="Reiskosten","kilometers",C157="Communicatiekosten - duurzaam bord","borden",C157="Communicatiekosten - poster","posters",C157= "Loonkosten uurtarief","uren",C157= "Loonkosten maandtarief","maanden",C157="Eigen arbeid","uren",C157="Loonkosten IKS","uren",C157="Vrijwilligerswerk","dagen van 8 uur")</f>
        <v>-</v>
      </c>
      <c r="H157" s="150"/>
      <c r="I157" s="180"/>
      <c r="J157" s="165"/>
      <c r="K157" s="183">
        <f t="shared" si="2"/>
        <v>0</v>
      </c>
      <c r="L157" s="126"/>
      <c r="M157" s="148" t="s">
        <v>58</v>
      </c>
      <c r="N157" s="166" t="e" cm="1">
        <f t="array" ref="N157" xml:space="preserve"> _xlfn.IFS(C157="Loonkosten IKS",E157*F157,C157="Loonkosten maandtarief",D157*K157,C157="Reiskosten",D157*F157,C157="Loonkosten uurtarief",D157*F157,C157="Eigen arbeid",D157*F157,C157="Vrijwilligerswerk",D157*F157,C157="Communicatiekosten - duurzaam bord",D157*F157,C157="Communicatiekosten - poster",D157*F157)</f>
        <v>#N/A</v>
      </c>
    </row>
    <row r="158" spans="1:14" ht="15" thickBot="1" x14ac:dyDescent="0.35">
      <c r="A158" s="93">
        <v>133</v>
      </c>
      <c r="B158" s="147" t="s">
        <v>59</v>
      </c>
      <c r="C158" s="148" t="s">
        <v>57</v>
      </c>
      <c r="D158" s="155" cm="1">
        <f t="array" ref="D158">_xlfn.IFS(C158="Kies kostencategorie...",0,C158="Reiskosten",0.23,C158="Communicatiekosten - duurzaam bord",40,C158="Communicatiekosten - poster",20,C158= "Loonkosten uurtarief",60,C158= "Loonkosten maandtarief",8600,C158="Eigen arbeid",60,C158="Loonkosten IKS", "nvt",C158="Vrijwilligerswerk",157)</f>
        <v>0</v>
      </c>
      <c r="E158" s="126"/>
      <c r="F158" s="126"/>
      <c r="G158" s="156" t="str" cm="1">
        <f t="array" ref="G158">_xlfn.IFS(C158="Kies kostencategorie...","-",C158="Reiskosten","kilometers",C158="Communicatiekosten - duurzaam bord","borden",C158="Communicatiekosten - poster","posters",C158= "Loonkosten uurtarief","uren",C158= "Loonkosten maandtarief","maanden",C158="Eigen arbeid","uren",C158="Loonkosten IKS","uren",C158="Vrijwilligerswerk","dagen van 8 uur")</f>
        <v>-</v>
      </c>
      <c r="H158" s="150"/>
      <c r="I158" s="180"/>
      <c r="J158" s="165"/>
      <c r="K158" s="183">
        <f t="shared" si="2"/>
        <v>0</v>
      </c>
      <c r="L158" s="126"/>
      <c r="M158" s="148" t="s">
        <v>58</v>
      </c>
      <c r="N158" s="166" t="e" cm="1">
        <f t="array" ref="N158" xml:space="preserve"> _xlfn.IFS(C158="Loonkosten IKS",E158*F158,C158="Loonkosten maandtarief",D158*K158,C158="Reiskosten",D158*F158,C158="Loonkosten uurtarief",D158*F158,C158="Eigen arbeid",D158*F158,C158="Vrijwilligerswerk",D158*F158,C158="Communicatiekosten - duurzaam bord",D158*F158,C158="Communicatiekosten - poster",D158*F158)</f>
        <v>#N/A</v>
      </c>
    </row>
    <row r="159" spans="1:14" ht="15" thickBot="1" x14ac:dyDescent="0.35">
      <c r="A159" s="93">
        <v>134</v>
      </c>
      <c r="B159" s="147" t="s">
        <v>59</v>
      </c>
      <c r="C159" s="148" t="s">
        <v>57</v>
      </c>
      <c r="D159" s="155" cm="1">
        <f t="array" ref="D159">_xlfn.IFS(C159="Kies kostencategorie...",0,C159="Reiskosten",0.23,C159="Communicatiekosten - duurzaam bord",40,C159="Communicatiekosten - poster",20,C159= "Loonkosten uurtarief",60,C159= "Loonkosten maandtarief",8600,C159="Eigen arbeid",60,C159="Loonkosten IKS", "nvt",C159="Vrijwilligerswerk",157)</f>
        <v>0</v>
      </c>
      <c r="E159" s="126"/>
      <c r="F159" s="126"/>
      <c r="G159" s="156" t="str" cm="1">
        <f t="array" ref="G159">_xlfn.IFS(C159="Kies kostencategorie...","-",C159="Reiskosten","kilometers",C159="Communicatiekosten - duurzaam bord","borden",C159="Communicatiekosten - poster","posters",C159= "Loonkosten uurtarief","uren",C159= "Loonkosten maandtarief","maanden",C159="Eigen arbeid","uren",C159="Loonkosten IKS","uren",C159="Vrijwilligerswerk","dagen van 8 uur")</f>
        <v>-</v>
      </c>
      <c r="H159" s="150"/>
      <c r="I159" s="180"/>
      <c r="J159" s="165"/>
      <c r="K159" s="183">
        <f t="shared" si="2"/>
        <v>0</v>
      </c>
      <c r="L159" s="126"/>
      <c r="M159" s="148" t="s">
        <v>58</v>
      </c>
      <c r="N159" s="166" t="e" cm="1">
        <f t="array" ref="N159" xml:space="preserve"> _xlfn.IFS(C159="Loonkosten IKS",E159*F159,C159="Loonkosten maandtarief",D159*K159,C159="Reiskosten",D159*F159,C159="Loonkosten uurtarief",D159*F159,C159="Eigen arbeid",D159*F159,C159="Vrijwilligerswerk",D159*F159,C159="Communicatiekosten - duurzaam bord",D159*F159,C159="Communicatiekosten - poster",D159*F159)</f>
        <v>#N/A</v>
      </c>
    </row>
    <row r="160" spans="1:14" ht="15" thickBot="1" x14ac:dyDescent="0.35">
      <c r="A160" s="93">
        <v>135</v>
      </c>
      <c r="B160" s="147" t="s">
        <v>59</v>
      </c>
      <c r="C160" s="148" t="s">
        <v>57</v>
      </c>
      <c r="D160" s="155" cm="1">
        <f t="array" ref="D160">_xlfn.IFS(C160="Kies kostencategorie...",0,C160="Reiskosten",0.23,C160="Communicatiekosten - duurzaam bord",40,C160="Communicatiekosten - poster",20,C160= "Loonkosten uurtarief",60,C160= "Loonkosten maandtarief",8600,C160="Eigen arbeid",60,C160="Loonkosten IKS", "nvt",C160="Vrijwilligerswerk",157)</f>
        <v>0</v>
      </c>
      <c r="E160" s="126"/>
      <c r="F160" s="126"/>
      <c r="G160" s="156" t="str" cm="1">
        <f t="array" ref="G160">_xlfn.IFS(C160="Kies kostencategorie...","-",C160="Reiskosten","kilometers",C160="Communicatiekosten - duurzaam bord","borden",C160="Communicatiekosten - poster","posters",C160= "Loonkosten uurtarief","uren",C160= "Loonkosten maandtarief","maanden",C160="Eigen arbeid","uren",C160="Loonkosten IKS","uren",C160="Vrijwilligerswerk","dagen van 8 uur")</f>
        <v>-</v>
      </c>
      <c r="H160" s="150"/>
      <c r="I160" s="180"/>
      <c r="J160" s="165"/>
      <c r="K160" s="183">
        <f t="shared" si="2"/>
        <v>0</v>
      </c>
      <c r="L160" s="126"/>
      <c r="M160" s="148" t="s">
        <v>58</v>
      </c>
      <c r="N160" s="166" t="e" cm="1">
        <f t="array" ref="N160" xml:space="preserve"> _xlfn.IFS(C160="Loonkosten IKS",E160*F160,C160="Loonkosten maandtarief",D160*K160,C160="Reiskosten",D160*F160,C160="Loonkosten uurtarief",D160*F160,C160="Eigen arbeid",D160*F160,C160="Vrijwilligerswerk",D160*F160,C160="Communicatiekosten - duurzaam bord",D160*F160,C160="Communicatiekosten - poster",D160*F160)</f>
        <v>#N/A</v>
      </c>
    </row>
    <row r="161" spans="1:14" ht="15" thickBot="1" x14ac:dyDescent="0.35">
      <c r="A161" s="93">
        <v>136</v>
      </c>
      <c r="B161" s="147" t="s">
        <v>59</v>
      </c>
      <c r="C161" s="148" t="s">
        <v>57</v>
      </c>
      <c r="D161" s="155" cm="1">
        <f t="array" ref="D161">_xlfn.IFS(C161="Kies kostencategorie...",0,C161="Reiskosten",0.23,C161="Communicatiekosten - duurzaam bord",40,C161="Communicatiekosten - poster",20,C161= "Loonkosten uurtarief",60,C161= "Loonkosten maandtarief",8600,C161="Eigen arbeid",60,C161="Loonkosten IKS", "nvt",C161="Vrijwilligerswerk",157)</f>
        <v>0</v>
      </c>
      <c r="E161" s="126"/>
      <c r="F161" s="126"/>
      <c r="G161" s="156" t="str" cm="1">
        <f t="array" ref="G161">_xlfn.IFS(C161="Kies kostencategorie...","-",C161="Reiskosten","kilometers",C161="Communicatiekosten - duurzaam bord","borden",C161="Communicatiekosten - poster","posters",C161= "Loonkosten uurtarief","uren",C161= "Loonkosten maandtarief","maanden",C161="Eigen arbeid","uren",C161="Loonkosten IKS","uren",C161="Vrijwilligerswerk","dagen van 8 uur")</f>
        <v>-</v>
      </c>
      <c r="H161" s="150"/>
      <c r="I161" s="180"/>
      <c r="J161" s="165"/>
      <c r="K161" s="183">
        <f t="shared" si="2"/>
        <v>0</v>
      </c>
      <c r="L161" s="126"/>
      <c r="M161" s="148" t="s">
        <v>58</v>
      </c>
      <c r="N161" s="166" t="e" cm="1">
        <f t="array" ref="N161" xml:space="preserve"> _xlfn.IFS(C161="Loonkosten IKS",E161*F161,C161="Loonkosten maandtarief",D161*K161,C161="Reiskosten",D161*F161,C161="Loonkosten uurtarief",D161*F161,C161="Eigen arbeid",D161*F161,C161="Vrijwilligerswerk",D161*F161,C161="Communicatiekosten - duurzaam bord",D161*F161,C161="Communicatiekosten - poster",D161*F161)</f>
        <v>#N/A</v>
      </c>
    </row>
    <row r="162" spans="1:14" ht="15" thickBot="1" x14ac:dyDescent="0.35">
      <c r="A162" s="93">
        <v>137</v>
      </c>
      <c r="B162" s="147" t="s">
        <v>59</v>
      </c>
      <c r="C162" s="148" t="s">
        <v>57</v>
      </c>
      <c r="D162" s="155" cm="1">
        <f t="array" ref="D162">_xlfn.IFS(C162="Kies kostencategorie...",0,C162="Reiskosten",0.23,C162="Communicatiekosten - duurzaam bord",40,C162="Communicatiekosten - poster",20,C162= "Loonkosten uurtarief",60,C162= "Loonkosten maandtarief",8600,C162="Eigen arbeid",60,C162="Loonkosten IKS", "nvt",C162="Vrijwilligerswerk",157)</f>
        <v>0</v>
      </c>
      <c r="E162" s="126"/>
      <c r="F162" s="126"/>
      <c r="G162" s="156" t="str" cm="1">
        <f t="array" ref="G162">_xlfn.IFS(C162="Kies kostencategorie...","-",C162="Reiskosten","kilometers",C162="Communicatiekosten - duurzaam bord","borden",C162="Communicatiekosten - poster","posters",C162= "Loonkosten uurtarief","uren",C162= "Loonkosten maandtarief","maanden",C162="Eigen arbeid","uren",C162="Loonkosten IKS","uren",C162="Vrijwilligerswerk","dagen van 8 uur")</f>
        <v>-</v>
      </c>
      <c r="H162" s="150"/>
      <c r="I162" s="180"/>
      <c r="J162" s="165"/>
      <c r="K162" s="183">
        <f t="shared" si="2"/>
        <v>0</v>
      </c>
      <c r="L162" s="126"/>
      <c r="M162" s="148" t="s">
        <v>58</v>
      </c>
      <c r="N162" s="166" t="e" cm="1">
        <f t="array" ref="N162" xml:space="preserve"> _xlfn.IFS(C162="Loonkosten IKS",E162*F162,C162="Loonkosten maandtarief",D162*K162,C162="Reiskosten",D162*F162,C162="Loonkosten uurtarief",D162*F162,C162="Eigen arbeid",D162*F162,C162="Vrijwilligerswerk",D162*F162,C162="Communicatiekosten - duurzaam bord",D162*F162,C162="Communicatiekosten - poster",D162*F162)</f>
        <v>#N/A</v>
      </c>
    </row>
    <row r="163" spans="1:14" ht="15" thickBot="1" x14ac:dyDescent="0.35">
      <c r="A163" s="93">
        <v>138</v>
      </c>
      <c r="B163" s="147" t="s">
        <v>59</v>
      </c>
      <c r="C163" s="148" t="s">
        <v>57</v>
      </c>
      <c r="D163" s="155" cm="1">
        <f t="array" ref="D163">_xlfn.IFS(C163="Kies kostencategorie...",0,C163="Reiskosten",0.23,C163="Communicatiekosten - duurzaam bord",40,C163="Communicatiekosten - poster",20,C163= "Loonkosten uurtarief",60,C163= "Loonkosten maandtarief",8600,C163="Eigen arbeid",60,C163="Loonkosten IKS", "nvt",C163="Vrijwilligerswerk",157)</f>
        <v>0</v>
      </c>
      <c r="E163" s="126"/>
      <c r="F163" s="126"/>
      <c r="G163" s="156" t="str" cm="1">
        <f t="array" ref="G163">_xlfn.IFS(C163="Kies kostencategorie...","-",C163="Reiskosten","kilometers",C163="Communicatiekosten - duurzaam bord","borden",C163="Communicatiekosten - poster","posters",C163= "Loonkosten uurtarief","uren",C163= "Loonkosten maandtarief","maanden",C163="Eigen arbeid","uren",C163="Loonkosten IKS","uren",C163="Vrijwilligerswerk","dagen van 8 uur")</f>
        <v>-</v>
      </c>
      <c r="H163" s="150"/>
      <c r="I163" s="180"/>
      <c r="J163" s="165"/>
      <c r="K163" s="183">
        <f t="shared" si="2"/>
        <v>0</v>
      </c>
      <c r="L163" s="126"/>
      <c r="M163" s="148" t="s">
        <v>58</v>
      </c>
      <c r="N163" s="166" t="e" cm="1">
        <f t="array" ref="N163" xml:space="preserve"> _xlfn.IFS(C163="Loonkosten IKS",E163*F163,C163="Loonkosten maandtarief",D163*K163,C163="Reiskosten",D163*F163,C163="Loonkosten uurtarief",D163*F163,C163="Eigen arbeid",D163*F163,C163="Vrijwilligerswerk",D163*F163,C163="Communicatiekosten - duurzaam bord",D163*F163,C163="Communicatiekosten - poster",D163*F163)</f>
        <v>#N/A</v>
      </c>
    </row>
    <row r="164" spans="1:14" ht="15" thickBot="1" x14ac:dyDescent="0.35">
      <c r="A164" s="93">
        <v>139</v>
      </c>
      <c r="B164" s="147" t="s">
        <v>59</v>
      </c>
      <c r="C164" s="148" t="s">
        <v>57</v>
      </c>
      <c r="D164" s="155" cm="1">
        <f t="array" ref="D164">_xlfn.IFS(C164="Kies kostencategorie...",0,C164="Reiskosten",0.23,C164="Communicatiekosten - duurzaam bord",40,C164="Communicatiekosten - poster",20,C164= "Loonkosten uurtarief",60,C164= "Loonkosten maandtarief",8600,C164="Eigen arbeid",60,C164="Loonkosten IKS", "nvt",C164="Vrijwilligerswerk",157)</f>
        <v>0</v>
      </c>
      <c r="E164" s="126"/>
      <c r="F164" s="126"/>
      <c r="G164" s="156" t="str" cm="1">
        <f t="array" ref="G164">_xlfn.IFS(C164="Kies kostencategorie...","-",C164="Reiskosten","kilometers",C164="Communicatiekosten - duurzaam bord","borden",C164="Communicatiekosten - poster","posters",C164= "Loonkosten uurtarief","uren",C164= "Loonkosten maandtarief","maanden",C164="Eigen arbeid","uren",C164="Loonkosten IKS","uren",C164="Vrijwilligerswerk","dagen van 8 uur")</f>
        <v>-</v>
      </c>
      <c r="H164" s="150"/>
      <c r="I164" s="180"/>
      <c r="J164" s="165"/>
      <c r="K164" s="183">
        <f t="shared" si="2"/>
        <v>0</v>
      </c>
      <c r="L164" s="126"/>
      <c r="M164" s="148" t="s">
        <v>58</v>
      </c>
      <c r="N164" s="166" t="e" cm="1">
        <f t="array" ref="N164" xml:space="preserve"> _xlfn.IFS(C164="Loonkosten IKS",E164*F164,C164="Loonkosten maandtarief",D164*K164,C164="Reiskosten",D164*F164,C164="Loonkosten uurtarief",D164*F164,C164="Eigen arbeid",D164*F164,C164="Vrijwilligerswerk",D164*F164,C164="Communicatiekosten - duurzaam bord",D164*F164,C164="Communicatiekosten - poster",D164*F164)</f>
        <v>#N/A</v>
      </c>
    </row>
    <row r="165" spans="1:14" ht="15" thickBot="1" x14ac:dyDescent="0.35">
      <c r="A165" s="93">
        <v>140</v>
      </c>
      <c r="B165" s="147" t="s">
        <v>59</v>
      </c>
      <c r="C165" s="148" t="s">
        <v>57</v>
      </c>
      <c r="D165" s="155" cm="1">
        <f t="array" ref="D165">_xlfn.IFS(C165="Kies kostencategorie...",0,C165="Reiskosten",0.23,C165="Communicatiekosten - duurzaam bord",40,C165="Communicatiekosten - poster",20,C165= "Loonkosten uurtarief",60,C165= "Loonkosten maandtarief",8600,C165="Eigen arbeid",60,C165="Loonkosten IKS", "nvt",C165="Vrijwilligerswerk",157)</f>
        <v>0</v>
      </c>
      <c r="E165" s="126"/>
      <c r="F165" s="126"/>
      <c r="G165" s="156" t="str" cm="1">
        <f t="array" ref="G165">_xlfn.IFS(C165="Kies kostencategorie...","-",C165="Reiskosten","kilometers",C165="Communicatiekosten - duurzaam bord","borden",C165="Communicatiekosten - poster","posters",C165= "Loonkosten uurtarief","uren",C165= "Loonkosten maandtarief","maanden",C165="Eigen arbeid","uren",C165="Loonkosten IKS","uren",C165="Vrijwilligerswerk","dagen van 8 uur")</f>
        <v>-</v>
      </c>
      <c r="H165" s="150"/>
      <c r="I165" s="180"/>
      <c r="J165" s="165"/>
      <c r="K165" s="183">
        <f t="shared" si="2"/>
        <v>0</v>
      </c>
      <c r="L165" s="126"/>
      <c r="M165" s="148" t="s">
        <v>58</v>
      </c>
      <c r="N165" s="166" t="e" cm="1">
        <f t="array" ref="N165" xml:space="preserve"> _xlfn.IFS(C165="Loonkosten IKS",E165*F165,C165="Loonkosten maandtarief",D165*K165,C165="Reiskosten",D165*F165,C165="Loonkosten uurtarief",D165*F165,C165="Eigen arbeid",D165*F165,C165="Vrijwilligerswerk",D165*F165,C165="Communicatiekosten - duurzaam bord",D165*F165,C165="Communicatiekosten - poster",D165*F165)</f>
        <v>#N/A</v>
      </c>
    </row>
    <row r="166" spans="1:14" ht="15" thickBot="1" x14ac:dyDescent="0.35">
      <c r="A166" s="93">
        <v>141</v>
      </c>
      <c r="B166" s="147" t="s">
        <v>59</v>
      </c>
      <c r="C166" s="148" t="s">
        <v>57</v>
      </c>
      <c r="D166" s="155" cm="1">
        <f t="array" ref="D166">_xlfn.IFS(C166="Kies kostencategorie...",0,C166="Reiskosten",0.23,C166="Communicatiekosten - duurzaam bord",40,C166="Communicatiekosten - poster",20,C166= "Loonkosten uurtarief",60,C166= "Loonkosten maandtarief",8600,C166="Eigen arbeid",60,C166="Loonkosten IKS", "nvt",C166="Vrijwilligerswerk",157)</f>
        <v>0</v>
      </c>
      <c r="E166" s="126"/>
      <c r="F166" s="126"/>
      <c r="G166" s="156" t="str" cm="1">
        <f t="array" ref="G166">_xlfn.IFS(C166="Kies kostencategorie...","-",C166="Reiskosten","kilometers",C166="Communicatiekosten - duurzaam bord","borden",C166="Communicatiekosten - poster","posters",C166= "Loonkosten uurtarief","uren",C166= "Loonkosten maandtarief","maanden",C166="Eigen arbeid","uren",C166="Loonkosten IKS","uren",C166="Vrijwilligerswerk","dagen van 8 uur")</f>
        <v>-</v>
      </c>
      <c r="H166" s="150"/>
      <c r="I166" s="180"/>
      <c r="J166" s="165"/>
      <c r="K166" s="183">
        <f t="shared" si="2"/>
        <v>0</v>
      </c>
      <c r="L166" s="126"/>
      <c r="M166" s="148" t="s">
        <v>58</v>
      </c>
      <c r="N166" s="166" t="e" cm="1">
        <f t="array" ref="N166" xml:space="preserve"> _xlfn.IFS(C166="Loonkosten IKS",E166*F166,C166="Loonkosten maandtarief",D166*K166,C166="Reiskosten",D166*F166,C166="Loonkosten uurtarief",D166*F166,C166="Eigen arbeid",D166*F166,C166="Vrijwilligerswerk",D166*F166,C166="Communicatiekosten - duurzaam bord",D166*F166,C166="Communicatiekosten - poster",D166*F166)</f>
        <v>#N/A</v>
      </c>
    </row>
    <row r="167" spans="1:14" ht="15" thickBot="1" x14ac:dyDescent="0.35">
      <c r="A167" s="93">
        <v>142</v>
      </c>
      <c r="B167" s="147" t="s">
        <v>59</v>
      </c>
      <c r="C167" s="148" t="s">
        <v>57</v>
      </c>
      <c r="D167" s="155" cm="1">
        <f t="array" ref="D167">_xlfn.IFS(C167="Kies kostencategorie...",0,C167="Reiskosten",0.23,C167="Communicatiekosten - duurzaam bord",40,C167="Communicatiekosten - poster",20,C167= "Loonkosten uurtarief",60,C167= "Loonkosten maandtarief",8600,C167="Eigen arbeid",60,C167="Loonkosten IKS", "nvt",C167="Vrijwilligerswerk",157)</f>
        <v>0</v>
      </c>
      <c r="E167" s="126"/>
      <c r="F167" s="126"/>
      <c r="G167" s="156" t="str" cm="1">
        <f t="array" ref="G167">_xlfn.IFS(C167="Kies kostencategorie...","-",C167="Reiskosten","kilometers",C167="Communicatiekosten - duurzaam bord","borden",C167="Communicatiekosten - poster","posters",C167= "Loonkosten uurtarief","uren",C167= "Loonkosten maandtarief","maanden",C167="Eigen arbeid","uren",C167="Loonkosten IKS","uren",C167="Vrijwilligerswerk","dagen van 8 uur")</f>
        <v>-</v>
      </c>
      <c r="H167" s="150"/>
      <c r="I167" s="180"/>
      <c r="J167" s="165"/>
      <c r="K167" s="183">
        <f t="shared" si="2"/>
        <v>0</v>
      </c>
      <c r="L167" s="126"/>
      <c r="M167" s="148" t="s">
        <v>58</v>
      </c>
      <c r="N167" s="166" t="e" cm="1">
        <f t="array" ref="N167" xml:space="preserve"> _xlfn.IFS(C167="Loonkosten IKS",E167*F167,C167="Loonkosten maandtarief",D167*K167,C167="Reiskosten",D167*F167,C167="Loonkosten uurtarief",D167*F167,C167="Eigen arbeid",D167*F167,C167="Vrijwilligerswerk",D167*F167,C167="Communicatiekosten - duurzaam bord",D167*F167,C167="Communicatiekosten - poster",D167*F167)</f>
        <v>#N/A</v>
      </c>
    </row>
    <row r="168" spans="1:14" ht="15" thickBot="1" x14ac:dyDescent="0.35">
      <c r="A168" s="93">
        <v>143</v>
      </c>
      <c r="B168" s="147" t="s">
        <v>59</v>
      </c>
      <c r="C168" s="148" t="s">
        <v>57</v>
      </c>
      <c r="D168" s="155" cm="1">
        <f t="array" ref="D168">_xlfn.IFS(C168="Kies kostencategorie...",0,C168="Reiskosten",0.23,C168="Communicatiekosten - duurzaam bord",40,C168="Communicatiekosten - poster",20,C168= "Loonkosten uurtarief",60,C168= "Loonkosten maandtarief",8600,C168="Eigen arbeid",60,C168="Loonkosten IKS", "nvt",C168="Vrijwilligerswerk",157)</f>
        <v>0</v>
      </c>
      <c r="E168" s="126"/>
      <c r="F168" s="126"/>
      <c r="G168" s="156" t="str" cm="1">
        <f t="array" ref="G168">_xlfn.IFS(C168="Kies kostencategorie...","-",C168="Reiskosten","kilometers",C168="Communicatiekosten - duurzaam bord","borden",C168="Communicatiekosten - poster","posters",C168= "Loonkosten uurtarief","uren",C168= "Loonkosten maandtarief","maanden",C168="Eigen arbeid","uren",C168="Loonkosten IKS","uren",C168="Vrijwilligerswerk","dagen van 8 uur")</f>
        <v>-</v>
      </c>
      <c r="H168" s="150"/>
      <c r="I168" s="180"/>
      <c r="J168" s="165"/>
      <c r="K168" s="183">
        <f t="shared" si="2"/>
        <v>0</v>
      </c>
      <c r="L168" s="126"/>
      <c r="M168" s="148" t="s">
        <v>58</v>
      </c>
      <c r="N168" s="166" t="e" cm="1">
        <f t="array" ref="N168" xml:space="preserve"> _xlfn.IFS(C168="Loonkosten IKS",E168*F168,C168="Loonkosten maandtarief",D168*K168,C168="Reiskosten",D168*F168,C168="Loonkosten uurtarief",D168*F168,C168="Eigen arbeid",D168*F168,C168="Vrijwilligerswerk",D168*F168,C168="Communicatiekosten - duurzaam bord",D168*F168,C168="Communicatiekosten - poster",D168*F168)</f>
        <v>#N/A</v>
      </c>
    </row>
    <row r="169" spans="1:14" ht="15" thickBot="1" x14ac:dyDescent="0.35">
      <c r="A169" s="93">
        <v>144</v>
      </c>
      <c r="B169" s="147" t="s">
        <v>59</v>
      </c>
      <c r="C169" s="148" t="s">
        <v>57</v>
      </c>
      <c r="D169" s="155" cm="1">
        <f t="array" ref="D169">_xlfn.IFS(C169="Kies kostencategorie...",0,C169="Reiskosten",0.23,C169="Communicatiekosten - duurzaam bord",40,C169="Communicatiekosten - poster",20,C169= "Loonkosten uurtarief",60,C169= "Loonkosten maandtarief",8600,C169="Eigen arbeid",60,C169="Loonkosten IKS", "nvt",C169="Vrijwilligerswerk",157)</f>
        <v>0</v>
      </c>
      <c r="E169" s="126"/>
      <c r="F169" s="126"/>
      <c r="G169" s="156" t="str" cm="1">
        <f t="array" ref="G169">_xlfn.IFS(C169="Kies kostencategorie...","-",C169="Reiskosten","kilometers",C169="Communicatiekosten - duurzaam bord","borden",C169="Communicatiekosten - poster","posters",C169= "Loonkosten uurtarief","uren",C169= "Loonkosten maandtarief","maanden",C169="Eigen arbeid","uren",C169="Loonkosten IKS","uren",C169="Vrijwilligerswerk","dagen van 8 uur")</f>
        <v>-</v>
      </c>
      <c r="H169" s="150"/>
      <c r="I169" s="180"/>
      <c r="J169" s="165"/>
      <c r="K169" s="183">
        <f t="shared" si="2"/>
        <v>0</v>
      </c>
      <c r="L169" s="126"/>
      <c r="M169" s="148" t="s">
        <v>58</v>
      </c>
      <c r="N169" s="166" t="e" cm="1">
        <f t="array" ref="N169" xml:space="preserve"> _xlfn.IFS(C169="Loonkosten IKS",E169*F169,C169="Loonkosten maandtarief",D169*K169,C169="Reiskosten",D169*F169,C169="Loonkosten uurtarief",D169*F169,C169="Eigen arbeid",D169*F169,C169="Vrijwilligerswerk",D169*F169,C169="Communicatiekosten - duurzaam bord",D169*F169,C169="Communicatiekosten - poster",D169*F169)</f>
        <v>#N/A</v>
      </c>
    </row>
    <row r="170" spans="1:14" ht="15" thickBot="1" x14ac:dyDescent="0.35">
      <c r="A170" s="93">
        <v>145</v>
      </c>
      <c r="B170" s="147" t="s">
        <v>59</v>
      </c>
      <c r="C170" s="148" t="s">
        <v>57</v>
      </c>
      <c r="D170" s="155" cm="1">
        <f t="array" ref="D170">_xlfn.IFS(C170="Kies kostencategorie...",0,C170="Reiskosten",0.23,C170="Communicatiekosten - duurzaam bord",40,C170="Communicatiekosten - poster",20,C170= "Loonkosten uurtarief",60,C170= "Loonkosten maandtarief",8600,C170="Eigen arbeid",60,C170="Loonkosten IKS", "nvt",C170="Vrijwilligerswerk",157)</f>
        <v>0</v>
      </c>
      <c r="E170" s="126"/>
      <c r="F170" s="126"/>
      <c r="G170" s="156" t="str" cm="1">
        <f t="array" ref="G170">_xlfn.IFS(C170="Kies kostencategorie...","-",C170="Reiskosten","kilometers",C170="Communicatiekosten - duurzaam bord","borden",C170="Communicatiekosten - poster","posters",C170= "Loonkosten uurtarief","uren",C170= "Loonkosten maandtarief","maanden",C170="Eigen arbeid","uren",C170="Loonkosten IKS","uren",C170="Vrijwilligerswerk","dagen van 8 uur")</f>
        <v>-</v>
      </c>
      <c r="H170" s="150"/>
      <c r="I170" s="180"/>
      <c r="J170" s="165"/>
      <c r="K170" s="183">
        <f t="shared" si="2"/>
        <v>0</v>
      </c>
      <c r="L170" s="126"/>
      <c r="M170" s="148" t="s">
        <v>58</v>
      </c>
      <c r="N170" s="166" t="e" cm="1">
        <f t="array" ref="N170" xml:space="preserve"> _xlfn.IFS(C170="Loonkosten IKS",E170*F170,C170="Loonkosten maandtarief",D170*K170,C170="Reiskosten",D170*F170,C170="Loonkosten uurtarief",D170*F170,C170="Eigen arbeid",D170*F170,C170="Vrijwilligerswerk",D170*F170,C170="Communicatiekosten - duurzaam bord",D170*F170,C170="Communicatiekosten - poster",D170*F170)</f>
        <v>#N/A</v>
      </c>
    </row>
    <row r="171" spans="1:14" ht="15" thickBot="1" x14ac:dyDescent="0.35">
      <c r="A171" s="93">
        <v>146</v>
      </c>
      <c r="B171" s="147" t="s">
        <v>59</v>
      </c>
      <c r="C171" s="148" t="s">
        <v>57</v>
      </c>
      <c r="D171" s="155" cm="1">
        <f t="array" ref="D171">_xlfn.IFS(C171="Kies kostencategorie...",0,C171="Reiskosten",0.23,C171="Communicatiekosten - duurzaam bord",40,C171="Communicatiekosten - poster",20,C171= "Loonkosten uurtarief",60,C171= "Loonkosten maandtarief",8600,C171="Eigen arbeid",60,C171="Loonkosten IKS", "nvt",C171="Vrijwilligerswerk",157)</f>
        <v>0</v>
      </c>
      <c r="E171" s="149"/>
      <c r="F171" s="150"/>
      <c r="G171" s="156" t="str" cm="1">
        <f t="array" ref="G171">_xlfn.IFS(C171="Kies kostencategorie...","-",C171="Reiskosten","kilometers",C171="Communicatiekosten - duurzaam bord","borden",C171="Communicatiekosten - poster","posters",C171= "Loonkosten uurtarief","uren",C171= "Loonkosten maandtarief","maanden",C171="Eigen arbeid","uren",C171="Loonkosten IKS","uren",C171="Vrijwilligerswerk","dagen van 8 uur")</f>
        <v>-</v>
      </c>
      <c r="H171" s="150"/>
      <c r="I171" s="180"/>
      <c r="J171" s="165"/>
      <c r="K171" s="183">
        <f t="shared" si="2"/>
        <v>0</v>
      </c>
      <c r="L171" s="150"/>
      <c r="M171" s="148" t="s">
        <v>58</v>
      </c>
      <c r="N171" s="166" t="e" cm="1">
        <f t="array" ref="N171" xml:space="preserve"> _xlfn.IFS(C171="Loonkosten IKS",E171*F171,C171="Loonkosten maandtarief",D171*K171,C171="Reiskosten",D171*F171,C171="Loonkosten uurtarief",D171*F171,C171="Eigen arbeid",D171*F171,C171="Vrijwilligerswerk",D171*F171,C171="Communicatiekosten - duurzaam bord",D171*F171,C171="Communicatiekosten - poster",D171*F171)</f>
        <v>#N/A</v>
      </c>
    </row>
    <row r="172" spans="1:14" ht="15" thickBot="1" x14ac:dyDescent="0.35">
      <c r="A172" s="93">
        <v>147</v>
      </c>
      <c r="B172" s="147" t="s">
        <v>59</v>
      </c>
      <c r="C172" s="148" t="s">
        <v>57</v>
      </c>
      <c r="D172" s="155" cm="1">
        <f t="array" ref="D172">_xlfn.IFS(C172="Kies kostencategorie...",0,C172="Reiskosten",0.23,C172="Communicatiekosten - duurzaam bord",40,C172="Communicatiekosten - poster",20,C172= "Loonkosten uurtarief",60,C172= "Loonkosten maandtarief",8600,C172="Eigen arbeid",60,C172="Loonkosten IKS", "nvt",C172="Vrijwilligerswerk",157)</f>
        <v>0</v>
      </c>
      <c r="E172" s="137"/>
      <c r="F172" s="126"/>
      <c r="G172" s="156" t="str" cm="1">
        <f t="array" ref="G172">_xlfn.IFS(C172="Kies kostencategorie...","-",C172="Reiskosten","kilometers",C172="Communicatiekosten - duurzaam bord","borden",C172="Communicatiekosten - poster","posters",C172= "Loonkosten uurtarief","uren",C172= "Loonkosten maandtarief","maanden",C172="Eigen arbeid","uren",C172="Loonkosten IKS","uren",C172="Vrijwilligerswerk","dagen van 8 uur")</f>
        <v>-</v>
      </c>
      <c r="H172" s="150"/>
      <c r="I172" s="180"/>
      <c r="J172" s="165"/>
      <c r="K172" s="183">
        <f t="shared" si="2"/>
        <v>0</v>
      </c>
      <c r="L172" s="126"/>
      <c r="M172" s="148" t="s">
        <v>58</v>
      </c>
      <c r="N172" s="166" t="e" cm="1">
        <f t="array" ref="N172" xml:space="preserve"> _xlfn.IFS(C172="Loonkosten IKS",E172*F172,C172="Loonkosten maandtarief",D172*K172,C172="Reiskosten",D172*F172,C172="Loonkosten uurtarief",D172*F172,C172="Eigen arbeid",D172*F172,C172="Vrijwilligerswerk",D172*F172,C172="Communicatiekosten - duurzaam bord",D172*F172,C172="Communicatiekosten - poster",D172*F172)</f>
        <v>#N/A</v>
      </c>
    </row>
    <row r="173" spans="1:14" ht="15" thickBot="1" x14ac:dyDescent="0.35">
      <c r="A173" s="93">
        <v>148</v>
      </c>
      <c r="B173" s="147" t="s">
        <v>59</v>
      </c>
      <c r="C173" s="148" t="s">
        <v>57</v>
      </c>
      <c r="D173" s="155" cm="1">
        <f t="array" ref="D173">_xlfn.IFS(C173="Kies kostencategorie...",0,C173="Reiskosten",0.23,C173="Communicatiekosten - duurzaam bord",40,C173="Communicatiekosten - poster",20,C173= "Loonkosten uurtarief",60,C173= "Loonkosten maandtarief",8600,C173="Eigen arbeid",60,C173="Loonkosten IKS", "nvt",C173="Vrijwilligerswerk",157)</f>
        <v>0</v>
      </c>
      <c r="E173" s="137"/>
      <c r="F173" s="126"/>
      <c r="G173" s="156" t="str" cm="1">
        <f t="array" ref="G173">_xlfn.IFS(C173="Kies kostencategorie...","-",C173="Reiskosten","kilometers",C173="Communicatiekosten - duurzaam bord","borden",C173="Communicatiekosten - poster","posters",C173= "Loonkosten uurtarief","uren",C173= "Loonkosten maandtarief","maanden",C173="Eigen arbeid","uren",C173="Loonkosten IKS","uren",C173="Vrijwilligerswerk","dagen van 8 uur")</f>
        <v>-</v>
      </c>
      <c r="H173" s="150"/>
      <c r="I173" s="180"/>
      <c r="J173" s="165"/>
      <c r="K173" s="183">
        <f t="shared" si="2"/>
        <v>0</v>
      </c>
      <c r="L173" s="126"/>
      <c r="M173" s="148" t="s">
        <v>58</v>
      </c>
      <c r="N173" s="166" t="e" cm="1">
        <f t="array" ref="N173" xml:space="preserve"> _xlfn.IFS(C173="Loonkosten IKS",E173*F173,C173="Loonkosten maandtarief",D173*K173,C173="Reiskosten",D173*F173,C173="Loonkosten uurtarief",D173*F173,C173="Eigen arbeid",D173*F173,C173="Vrijwilligerswerk",D173*F173,C173="Communicatiekosten - duurzaam bord",D173*F173,C173="Communicatiekosten - poster",D173*F173)</f>
        <v>#N/A</v>
      </c>
    </row>
    <row r="174" spans="1:14" ht="15" thickBot="1" x14ac:dyDescent="0.35">
      <c r="A174" s="93">
        <v>149</v>
      </c>
      <c r="B174" s="147" t="s">
        <v>59</v>
      </c>
      <c r="C174" s="148" t="s">
        <v>57</v>
      </c>
      <c r="D174" s="155" cm="1">
        <f t="array" ref="D174">_xlfn.IFS(C174="Kies kostencategorie...",0,C174="Reiskosten",0.23,C174="Communicatiekosten - duurzaam bord",40,C174="Communicatiekosten - poster",20,C174= "Loonkosten uurtarief",60,C174= "Loonkosten maandtarief",8600,C174="Eigen arbeid",60,C174="Loonkosten IKS", "nvt",C174="Vrijwilligerswerk",157)</f>
        <v>0</v>
      </c>
      <c r="E174" s="137"/>
      <c r="F174" s="126"/>
      <c r="G174" s="156" t="str" cm="1">
        <f t="array" ref="G174">_xlfn.IFS(C174="Kies kostencategorie...","-",C174="Reiskosten","kilometers",C174="Communicatiekosten - duurzaam bord","borden",C174="Communicatiekosten - poster","posters",C174= "Loonkosten uurtarief","uren",C174= "Loonkosten maandtarief","maanden",C174="Eigen arbeid","uren",C174="Loonkosten IKS","uren",C174="Vrijwilligerswerk","dagen van 8 uur")</f>
        <v>-</v>
      </c>
      <c r="H174" s="150"/>
      <c r="I174" s="180"/>
      <c r="J174" s="165"/>
      <c r="K174" s="183">
        <f t="shared" si="2"/>
        <v>0</v>
      </c>
      <c r="L174" s="126"/>
      <c r="M174" s="148" t="s">
        <v>58</v>
      </c>
      <c r="N174" s="166" t="e" cm="1">
        <f t="array" ref="N174" xml:space="preserve"> _xlfn.IFS(C174="Loonkosten IKS",E174*F174,C174="Loonkosten maandtarief",D174*K174,C174="Reiskosten",D174*F174,C174="Loonkosten uurtarief",D174*F174,C174="Eigen arbeid",D174*F174,C174="Vrijwilligerswerk",D174*F174,C174="Communicatiekosten - duurzaam bord",D174*F174,C174="Communicatiekosten - poster",D174*F174)</f>
        <v>#N/A</v>
      </c>
    </row>
    <row r="175" spans="1:14" ht="15" thickBot="1" x14ac:dyDescent="0.35">
      <c r="A175" s="93">
        <v>150</v>
      </c>
      <c r="B175" s="128" t="s">
        <v>59</v>
      </c>
      <c r="C175" s="129" t="s">
        <v>57</v>
      </c>
      <c r="D175" s="155" cm="1">
        <f t="array" ref="D175">_xlfn.IFS(C175="Kies kostencategorie...",0,C175="Reiskosten",0.23,C175="Communicatiekosten - duurzaam bord",40,C175="Communicatiekosten - poster",20,C175= "Loonkosten uurtarief",60,C175= "Loonkosten maandtarief",8600,C175="Eigen arbeid",60,C175="Loonkosten IKS", "nvt",C175="Vrijwilligerswerk",157)</f>
        <v>0</v>
      </c>
      <c r="E175" s="130"/>
      <c r="F175" s="130"/>
      <c r="G175" s="156" t="str" cm="1">
        <f t="array" ref="G175">_xlfn.IFS(C175="Kies kostencategorie...","-",C175="Reiskosten","kilometers",C175="Communicatiekosten - duurzaam bord","borden",C175="Communicatiekosten - poster","posters",C175= "Loonkosten uurtarief","uren",C175= "Loonkosten maandtarief","maanden",C175="Eigen arbeid","uren",C175="Loonkosten IKS","uren",C175="Vrijwilligerswerk","dagen van 8 uur")</f>
        <v>-</v>
      </c>
      <c r="H175" s="130"/>
      <c r="I175" s="181"/>
      <c r="J175" s="143"/>
      <c r="K175" s="183">
        <f t="shared" si="2"/>
        <v>0</v>
      </c>
      <c r="L175" s="130"/>
      <c r="M175" s="129" t="s">
        <v>58</v>
      </c>
      <c r="N175" s="166" t="e" cm="1">
        <f t="array" ref="N175" xml:space="preserve"> _xlfn.IFS(C175="Loonkosten IKS",E175*F175,C175="Loonkosten maandtarief",D175*K175,C175="Reiskosten",D175*F175,C175="Loonkosten uurtarief",D175*F175,C175="Eigen arbeid",D175*F175,C175="Vrijwilligerswerk",D175*F175,C175="Communicatiekosten - duurzaam bord",D175*F175,C175="Communicatiekosten - poster",D175*F175)</f>
        <v>#N/A</v>
      </c>
    </row>
  </sheetData>
  <sheetProtection algorithmName="SHA-512" hashValue="jQGezZa9Y0izqR+OmN8ZDoBvChUxTr8XG0ENj2sNyjDMMClGaigSZ4b7wzexiifsDkQbqhxjPhjGgowLzMZJdg==" saltValue="7mXmhdiVPun3AZfR9/3axw==" spinCount="100000" sheet="1" insertRows="0" insertHyperlinks="0"/>
  <pageMargins left="0.25" right="0.25" top="0.75" bottom="0.75" header="0.3" footer="0.3"/>
  <pageSetup paperSize="9" scale="46" fitToHeight="0" orientation="landscape" r:id="rId1"/>
  <headerFooter>
    <oddFooter>&amp;L&amp;A&amp;R&amp;P van &amp;N</oddFooter>
  </headerFooter>
  <rowBreaks count="2" manualBreakCount="2">
    <brk id="60" max="11" man="1"/>
    <brk id="115" max="11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9A51B0-DCA2-4280-A9DE-4F70F8E7FC99}">
          <x14:formula1>
            <xm:f>Hulptabel!$B$12:$B$20</xm:f>
          </x14:formula1>
          <xm:sqref>C26:C175</xm:sqref>
        </x14:dataValidation>
        <x14:dataValidation type="list" allowBlank="1" showInputMessage="1" showErrorMessage="1" errorTitle="Selecteer deelnemer" error="Selecteer de deelnemer in het uitklapmenu. " xr:uid="{78247188-72BA-42A2-ABF4-D4CE1B646FE8}">
          <x14:formula1>
            <xm:f>'1. Deelnemers en samenvatting'!$B$54:$B$66</xm:f>
          </x14:formula1>
          <xm:sqref>B26:B175</xm:sqref>
        </x14:dataValidation>
        <x14:dataValidation type="list" allowBlank="1" showInputMessage="1" showErrorMessage="1" xr:uid="{CBE5F16E-875A-47E5-84D7-8EFEFA10D954}">
          <x14:formula1>
            <xm:f>'1. Deelnemers en samenvatting'!$B$73:$B$85</xm:f>
          </x14:formula1>
          <xm:sqref>M26:M175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7D39-69D5-4885-93E1-943B0D00C722}">
  <dimension ref="B2:C27"/>
  <sheetViews>
    <sheetView workbookViewId="0">
      <selection activeCell="D31" sqref="D31"/>
    </sheetView>
  </sheetViews>
  <sheetFormatPr defaultColWidth="9.109375" defaultRowHeight="14.4" x14ac:dyDescent="0.3"/>
  <cols>
    <col min="1" max="1" width="5.6640625" style="2" customWidth="1"/>
    <col min="2" max="2" width="35.109375" style="2" bestFit="1" customWidth="1"/>
    <col min="3" max="3" width="9.109375" style="2"/>
    <col min="4" max="4" width="16.5546875" style="2" bestFit="1" customWidth="1"/>
    <col min="5" max="16384" width="9.109375" style="2"/>
  </cols>
  <sheetData>
    <row r="2" spans="2:3" x14ac:dyDescent="0.3">
      <c r="B2" s="1" t="s">
        <v>0</v>
      </c>
    </row>
    <row r="3" spans="2:3" x14ac:dyDescent="0.3">
      <c r="B3" s="5" t="s">
        <v>56</v>
      </c>
    </row>
    <row r="4" spans="2:3" x14ac:dyDescent="0.3">
      <c r="B4" s="2" t="s">
        <v>13</v>
      </c>
    </row>
    <row r="5" spans="2:3" x14ac:dyDescent="0.3">
      <c r="B5" s="2" t="s">
        <v>14</v>
      </c>
    </row>
    <row r="6" spans="2:3" x14ac:dyDescent="0.3">
      <c r="B6" s="2" t="s">
        <v>12</v>
      </c>
    </row>
    <row r="7" spans="2:3" x14ac:dyDescent="0.3">
      <c r="B7" s="2" t="s">
        <v>15</v>
      </c>
    </row>
    <row r="8" spans="2:3" x14ac:dyDescent="0.3">
      <c r="B8" s="2" t="s">
        <v>17</v>
      </c>
    </row>
    <row r="9" spans="2:3" x14ac:dyDescent="0.3">
      <c r="B9" s="2" t="s">
        <v>16</v>
      </c>
    </row>
    <row r="11" spans="2:3" x14ac:dyDescent="0.3">
      <c r="B11" s="1" t="s">
        <v>4</v>
      </c>
      <c r="C11" s="1"/>
    </row>
    <row r="12" spans="2:3" x14ac:dyDescent="0.3">
      <c r="B12" s="5" t="s">
        <v>57</v>
      </c>
      <c r="C12" s="1"/>
    </row>
    <row r="13" spans="2:3" x14ac:dyDescent="0.3">
      <c r="B13" s="2" t="s">
        <v>1</v>
      </c>
    </row>
    <row r="14" spans="2:3" x14ac:dyDescent="0.3">
      <c r="B14" s="2" t="s">
        <v>18</v>
      </c>
    </row>
    <row r="15" spans="2:3" x14ac:dyDescent="0.3">
      <c r="B15" s="2" t="s">
        <v>19</v>
      </c>
    </row>
    <row r="16" spans="2:3" x14ac:dyDescent="0.3">
      <c r="B16" s="2" t="str">
        <f>IF('1. Deelnemers en samenvatting'!$B$46="Loonkosten met een vast loontarief (uur- of maandtarief)","Loonkosten uurtarief","Niet van toepassing")</f>
        <v>Niet van toepassing</v>
      </c>
    </row>
    <row r="17" spans="2:2" x14ac:dyDescent="0.3">
      <c r="B17" s="2" t="str">
        <f>IF('1. Deelnemers en samenvatting'!$B$46="Loonkosten met een vast loontarief (uur- of maandtarief)","Loonkosten maandtarief","Niet van toepassing")</f>
        <v>Niet van toepassing</v>
      </c>
    </row>
    <row r="18" spans="2:2" x14ac:dyDescent="0.3">
      <c r="B18" s="2" t="str">
        <f>IF('1. Deelnemers en samenvatting'!$B$46="Loonkosten met een vast loontarief (uur- of maandtarief)","Loonkosten IKS","Niet van toepassing")</f>
        <v>Niet van toepassing</v>
      </c>
    </row>
    <row r="19" spans="2:2" x14ac:dyDescent="0.3">
      <c r="B19" s="2" t="s">
        <v>134</v>
      </c>
    </row>
    <row r="20" spans="2:2" x14ac:dyDescent="0.3">
      <c r="B20" s="2" t="s">
        <v>132</v>
      </c>
    </row>
    <row r="22" spans="2:2" x14ac:dyDescent="0.3">
      <c r="B22" s="1" t="s">
        <v>8</v>
      </c>
    </row>
    <row r="23" spans="2:2" x14ac:dyDescent="0.3">
      <c r="B23" s="5" t="s">
        <v>23</v>
      </c>
    </row>
    <row r="24" spans="2:2" x14ac:dyDescent="0.3">
      <c r="B24" s="2" t="s">
        <v>20</v>
      </c>
    </row>
    <row r="25" spans="2:2" x14ac:dyDescent="0.3">
      <c r="B25" s="2" t="s">
        <v>21</v>
      </c>
    </row>
    <row r="27" spans="2:2" x14ac:dyDescent="0.3">
      <c r="B27" s="2" t="s">
        <v>45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</vt:i4>
      </vt:variant>
    </vt:vector>
  </HeadingPairs>
  <TitlesOfParts>
    <vt:vector size="13" baseType="lpstr">
      <vt:lpstr>1. Deelnemers en samenvatting</vt:lpstr>
      <vt:lpstr>2. Werkelijke kosten (geen VKO)</vt:lpstr>
      <vt:lpstr>2A. Toelichting afschrijvingen</vt:lpstr>
      <vt:lpstr>3. Kosten met eenheden (VKO)</vt:lpstr>
      <vt:lpstr>Hulptabel</vt:lpstr>
      <vt:lpstr>'1. Deelnemers en samenvatting'!Afdrukbereik</vt:lpstr>
      <vt:lpstr>'2. Werkelijke kosten (geen VKO)'!Afdrukbereik</vt:lpstr>
      <vt:lpstr>'2A. Toelichting afschrijvingen'!Afdrukbereik</vt:lpstr>
      <vt:lpstr>'3. Kosten met eenheden (VKO)'!Afdrukbereik</vt:lpstr>
      <vt:lpstr>'2. Werkelijke kosten (geen VKO)'!Afdruktitels</vt:lpstr>
      <vt:lpstr>'3. Kosten met eenheden (VKO)'!Afdruktitels</vt:lpstr>
      <vt:lpstr>Eenheid</vt:lpstr>
      <vt:lpstr>Kostencategorie_tarieven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voor projecten EMFAF</dc:title>
  <dc:creator>Rijksdienst voor Ondernemend Nederland</dc:creator>
  <cp:lastPrinted>2024-02-29T12:48:15Z</cp:lastPrinted>
  <dcterms:created xsi:type="dcterms:W3CDTF">2024-02-21T18:46:07Z</dcterms:created>
  <dcterms:modified xsi:type="dcterms:W3CDTF">2025-04-30T06:34:39Z</dcterms:modified>
</cp:coreProperties>
</file>