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rvo\kai\Communicatie en Analyse 1\Klantcommunicatie Agrarisch II\Marktordening en Visserij\Visserij\EMFAF\Bijlagen bij aanvraag\VKO betalingsoverzicht\"/>
    </mc:Choice>
  </mc:AlternateContent>
  <xr:revisionPtr revIDLastSave="0" documentId="13_ncr:1_{74379B05-BA96-4066-AD85-33184BE2171E}" xr6:coauthVersionLast="47" xr6:coauthVersionMax="47" xr10:uidLastSave="{00000000-0000-0000-0000-000000000000}"/>
  <bookViews>
    <workbookView xWindow="2340" yWindow="2340" windowWidth="17190" windowHeight="7200" xr2:uid="{7C9B1D8D-CB4D-4CD2-813B-2ED7EBB9630A}"/>
  </bookViews>
  <sheets>
    <sheet name="1. Deelnemers en samenvatting" sheetId="4" r:id="rId1"/>
    <sheet name="2. Kosten met eenheden (VKO)" sheetId="2" r:id="rId2"/>
    <sheet name="Gegevens" sheetId="3" state="hidden" r:id="rId3"/>
  </sheets>
  <definedNames>
    <definedName name="_xlnm.Print_Area" localSheetId="0">'1. Deelnemers en samenvatting'!$B$2:$O$105</definedName>
    <definedName name="_xlnm.Print_Area" localSheetId="1">'2. Kosten met eenheden (VKO)'!$A$2:$N$177</definedName>
    <definedName name="_xlnm.Print_Titles" localSheetId="1">'2. Kosten met eenheden (VKO)'!$A:$A</definedName>
    <definedName name="Eenheid">Gegevens!$C$13:$C$19</definedName>
    <definedName name="Kostencategorie_tarieven">Gegevens!$B$13:$B$19</definedName>
    <definedName name="Tarief">Gegevens!#REF!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2" l="1" a="1"/>
  <c r="N33" i="2"/>
  <c r="N34" i="2" a="1"/>
  <c r="N34" i="2"/>
  <c r="N35" i="2" a="1"/>
  <c r="N35" i="2"/>
  <c r="N36" i="2" a="1"/>
  <c r="N36" i="2"/>
  <c r="N37" i="2" a="1"/>
  <c r="N37" i="2"/>
  <c r="N38" i="2" a="1"/>
  <c r="N38" i="2"/>
  <c r="N39" i="2" a="1"/>
  <c r="N39" i="2"/>
  <c r="N40" i="2" a="1"/>
  <c r="N40" i="2"/>
  <c r="N41" i="2" a="1"/>
  <c r="N41" i="2"/>
  <c r="N42" i="2" a="1"/>
  <c r="N42" i="2"/>
  <c r="N43" i="2" a="1"/>
  <c r="N43" i="2"/>
  <c r="N44" i="2" a="1"/>
  <c r="N44" i="2"/>
  <c r="N45" i="2" a="1"/>
  <c r="N45" i="2"/>
  <c r="N46" i="2" a="1"/>
  <c r="N46" i="2"/>
  <c r="N47" i="2" a="1"/>
  <c r="N47" i="2"/>
  <c r="N48" i="2" a="1"/>
  <c r="N48" i="2"/>
  <c r="N49" i="2" a="1"/>
  <c r="N49" i="2"/>
  <c r="N50" i="2" a="1"/>
  <c r="N50" i="2"/>
  <c r="N51" i="2" a="1"/>
  <c r="N51" i="2"/>
  <c r="N52" i="2" a="1"/>
  <c r="N52" i="2"/>
  <c r="N53" i="2" a="1"/>
  <c r="N53" i="2"/>
  <c r="N54" i="2" a="1"/>
  <c r="N54" i="2"/>
  <c r="N55" i="2" a="1"/>
  <c r="N55" i="2"/>
  <c r="N56" i="2" a="1"/>
  <c r="N56" i="2"/>
  <c r="N57" i="2" a="1"/>
  <c r="N57" i="2"/>
  <c r="N58" i="2" a="1"/>
  <c r="N58" i="2"/>
  <c r="N59" i="2" a="1"/>
  <c r="N59" i="2"/>
  <c r="N60" i="2" a="1"/>
  <c r="N60" i="2"/>
  <c r="N61" i="2" a="1"/>
  <c r="N61" i="2"/>
  <c r="N62" i="2" a="1"/>
  <c r="N62" i="2"/>
  <c r="N63" i="2" a="1"/>
  <c r="N63" i="2"/>
  <c r="N64" i="2" a="1"/>
  <c r="N64" i="2"/>
  <c r="N65" i="2" a="1"/>
  <c r="N65" i="2"/>
  <c r="N66" i="2" a="1"/>
  <c r="N66" i="2"/>
  <c r="N67" i="2" a="1"/>
  <c r="N67" i="2"/>
  <c r="N68" i="2" a="1"/>
  <c r="N68" i="2"/>
  <c r="N69" i="2" a="1"/>
  <c r="N69" i="2"/>
  <c r="N70" i="2" a="1"/>
  <c r="N70" i="2"/>
  <c r="N71" i="2" a="1"/>
  <c r="N71" i="2"/>
  <c r="N72" i="2" a="1"/>
  <c r="N72" i="2"/>
  <c r="N73" i="2" a="1"/>
  <c r="N73" i="2"/>
  <c r="N74" i="2" a="1"/>
  <c r="N74" i="2"/>
  <c r="N75" i="2" a="1"/>
  <c r="N75" i="2"/>
  <c r="N76" i="2" a="1"/>
  <c r="N76" i="2"/>
  <c r="N77" i="2" a="1"/>
  <c r="N77" i="2"/>
  <c r="N78" i="2" a="1"/>
  <c r="N78" i="2"/>
  <c r="N79" i="2" a="1"/>
  <c r="N79" i="2"/>
  <c r="N80" i="2" a="1"/>
  <c r="N80" i="2"/>
  <c r="N81" i="2" a="1"/>
  <c r="N81" i="2"/>
  <c r="N82" i="2" a="1"/>
  <c r="N82" i="2"/>
  <c r="N83" i="2" a="1"/>
  <c r="N83" i="2"/>
  <c r="N84" i="2" a="1"/>
  <c r="N84" i="2"/>
  <c r="N85" i="2" a="1"/>
  <c r="N85" i="2"/>
  <c r="N86" i="2" a="1"/>
  <c r="N86" i="2"/>
  <c r="N87" i="2" a="1"/>
  <c r="N87" i="2"/>
  <c r="N88" i="2" a="1"/>
  <c r="N88" i="2"/>
  <c r="N89" i="2" a="1"/>
  <c r="N89" i="2"/>
  <c r="N90" i="2" a="1"/>
  <c r="N90" i="2"/>
  <c r="N91" i="2" a="1"/>
  <c r="N91" i="2"/>
  <c r="N92" i="2" a="1"/>
  <c r="N92" i="2"/>
  <c r="N93" i="2" a="1"/>
  <c r="N93" i="2"/>
  <c r="N94" i="2" a="1"/>
  <c r="N94" i="2"/>
  <c r="N95" i="2" a="1"/>
  <c r="N95" i="2"/>
  <c r="N96" i="2" a="1"/>
  <c r="N96" i="2"/>
  <c r="N97" i="2" a="1"/>
  <c r="N97" i="2"/>
  <c r="N98" i="2" a="1"/>
  <c r="N98" i="2"/>
  <c r="N99" i="2" a="1"/>
  <c r="N99" i="2"/>
  <c r="N100" i="2" a="1"/>
  <c r="N100" i="2"/>
  <c r="N101" i="2" a="1"/>
  <c r="N101" i="2"/>
  <c r="N102" i="2" a="1"/>
  <c r="N102" i="2"/>
  <c r="N103" i="2" a="1"/>
  <c r="N103" i="2"/>
  <c r="N104" i="2" a="1"/>
  <c r="N104" i="2"/>
  <c r="N105" i="2" a="1"/>
  <c r="N105" i="2"/>
  <c r="N106" i="2" a="1"/>
  <c r="N106" i="2"/>
  <c r="N107" i="2" a="1"/>
  <c r="N107" i="2"/>
  <c r="N108" i="2" a="1"/>
  <c r="N108" i="2"/>
  <c r="N109" i="2" a="1"/>
  <c r="N109" i="2"/>
  <c r="N110" i="2" a="1"/>
  <c r="N110" i="2"/>
  <c r="N111" i="2" a="1"/>
  <c r="N111" i="2"/>
  <c r="N112" i="2" a="1"/>
  <c r="N112" i="2"/>
  <c r="N113" i="2" a="1"/>
  <c r="N113" i="2"/>
  <c r="N114" i="2" a="1"/>
  <c r="N114" i="2"/>
  <c r="N115" i="2" a="1"/>
  <c r="N115" i="2"/>
  <c r="N116" i="2" a="1"/>
  <c r="N116" i="2"/>
  <c r="N117" i="2" a="1"/>
  <c r="N117" i="2"/>
  <c r="N118" i="2" a="1"/>
  <c r="N118" i="2"/>
  <c r="N119" i="2" a="1"/>
  <c r="N119" i="2"/>
  <c r="N120" i="2" a="1"/>
  <c r="N120" i="2"/>
  <c r="N121" i="2" a="1"/>
  <c r="N121" i="2"/>
  <c r="N122" i="2" a="1"/>
  <c r="N122" i="2"/>
  <c r="N123" i="2" a="1"/>
  <c r="N123" i="2"/>
  <c r="N124" i="2" a="1"/>
  <c r="N124" i="2"/>
  <c r="N125" i="2" a="1"/>
  <c r="N125" i="2"/>
  <c r="N126" i="2" a="1"/>
  <c r="N126" i="2"/>
  <c r="N127" i="2" a="1"/>
  <c r="N127" i="2"/>
  <c r="N128" i="2" a="1"/>
  <c r="N128" i="2"/>
  <c r="N129" i="2" a="1"/>
  <c r="N129" i="2"/>
  <c r="N130" i="2" a="1"/>
  <c r="N130" i="2"/>
  <c r="N131" i="2" a="1"/>
  <c r="N131" i="2"/>
  <c r="N132" i="2" a="1"/>
  <c r="N132" i="2"/>
  <c r="N133" i="2" a="1"/>
  <c r="N133" i="2"/>
  <c r="N134" i="2" a="1"/>
  <c r="N134" i="2"/>
  <c r="N135" i="2" a="1"/>
  <c r="N135" i="2"/>
  <c r="N136" i="2" a="1"/>
  <c r="N136" i="2"/>
  <c r="N137" i="2" a="1"/>
  <c r="N137" i="2"/>
  <c r="N138" i="2" a="1"/>
  <c r="N138" i="2"/>
  <c r="N139" i="2" a="1"/>
  <c r="N139" i="2"/>
  <c r="N140" i="2" a="1"/>
  <c r="N140" i="2"/>
  <c r="N141" i="2" a="1"/>
  <c r="N141" i="2"/>
  <c r="N142" i="2" a="1"/>
  <c r="N142" i="2"/>
  <c r="N143" i="2" a="1"/>
  <c r="N143" i="2"/>
  <c r="N144" i="2" a="1"/>
  <c r="N144" i="2"/>
  <c r="N145" i="2" a="1"/>
  <c r="N145" i="2"/>
  <c r="N146" i="2" a="1"/>
  <c r="N146" i="2"/>
  <c r="N147" i="2" a="1"/>
  <c r="N147" i="2"/>
  <c r="N148" i="2" a="1"/>
  <c r="N148" i="2"/>
  <c r="N149" i="2" a="1"/>
  <c r="N149" i="2"/>
  <c r="N150" i="2" a="1"/>
  <c r="N150" i="2"/>
  <c r="N151" i="2" a="1"/>
  <c r="N151" i="2"/>
  <c r="N152" i="2" a="1"/>
  <c r="N152" i="2"/>
  <c r="N153" i="2" a="1"/>
  <c r="N153" i="2"/>
  <c r="N154" i="2" a="1"/>
  <c r="N154" i="2"/>
  <c r="N155" i="2" a="1"/>
  <c r="N155" i="2"/>
  <c r="N156" i="2" a="1"/>
  <c r="N156" i="2"/>
  <c r="N157" i="2" a="1"/>
  <c r="N157" i="2"/>
  <c r="N158" i="2" a="1"/>
  <c r="N158" i="2"/>
  <c r="N159" i="2" a="1"/>
  <c r="N159" i="2"/>
  <c r="N160" i="2" a="1"/>
  <c r="N160" i="2"/>
  <c r="N161" i="2" a="1"/>
  <c r="N161" i="2"/>
  <c r="N162" i="2" a="1"/>
  <c r="N162" i="2"/>
  <c r="N163" i="2" a="1"/>
  <c r="N163" i="2"/>
  <c r="N164" i="2" a="1"/>
  <c r="N164" i="2"/>
  <c r="N165" i="2" a="1"/>
  <c r="N165" i="2"/>
  <c r="N166" i="2" a="1"/>
  <c r="N166" i="2"/>
  <c r="N167" i="2" a="1"/>
  <c r="N167" i="2"/>
  <c r="N168" i="2" a="1"/>
  <c r="N168" i="2"/>
  <c r="N169" i="2" a="1"/>
  <c r="N169" i="2"/>
  <c r="N170" i="2" a="1"/>
  <c r="N170" i="2"/>
  <c r="N171" i="2" a="1"/>
  <c r="N171" i="2"/>
  <c r="N172" i="2" a="1"/>
  <c r="N172" i="2"/>
  <c r="N173" i="2" a="1"/>
  <c r="N173" i="2"/>
  <c r="N174" i="2" a="1"/>
  <c r="N174" i="2"/>
  <c r="N175" i="2" a="1"/>
  <c r="N175" i="2"/>
  <c r="N176" i="2" a="1"/>
  <c r="N176" i="2"/>
  <c r="N177" i="2" a="1"/>
  <c r="N177" i="2"/>
  <c r="E28" i="2" l="1" a="1"/>
  <c r="E28" i="2"/>
  <c r="N28" i="2" s="1" a="1"/>
  <c r="N28" i="2" s="1"/>
  <c r="H35" i="2" l="1" a="1"/>
  <c r="H35" i="2"/>
  <c r="H36" i="2" a="1"/>
  <c r="H36" i="2"/>
  <c r="H37" i="2" a="1"/>
  <c r="H37" i="2"/>
  <c r="H38" i="2" a="1"/>
  <c r="H38" i="2"/>
  <c r="H39" i="2" a="1"/>
  <c r="H39" i="2"/>
  <c r="H40" i="2" a="1"/>
  <c r="H40" i="2"/>
  <c r="H41" i="2" a="1"/>
  <c r="H41" i="2"/>
  <c r="H42" i="2" a="1"/>
  <c r="H42" i="2"/>
  <c r="H43" i="2" a="1"/>
  <c r="H43" i="2"/>
  <c r="H44" i="2" a="1"/>
  <c r="H44" i="2"/>
  <c r="H45" i="2" a="1"/>
  <c r="H45" i="2"/>
  <c r="H46" i="2" a="1"/>
  <c r="H46" i="2"/>
  <c r="H47" i="2" a="1"/>
  <c r="H47" i="2"/>
  <c r="H48" i="2" a="1"/>
  <c r="H48" i="2"/>
  <c r="H49" i="2" a="1"/>
  <c r="H49" i="2"/>
  <c r="H50" i="2" a="1"/>
  <c r="H50" i="2"/>
  <c r="H51" i="2" a="1"/>
  <c r="H51" i="2"/>
  <c r="H52" i="2" a="1"/>
  <c r="H52" i="2"/>
  <c r="H53" i="2" a="1"/>
  <c r="H53" i="2"/>
  <c r="H54" i="2" a="1"/>
  <c r="H54" i="2"/>
  <c r="H55" i="2" a="1"/>
  <c r="H55" i="2"/>
  <c r="H56" i="2" a="1"/>
  <c r="H56" i="2"/>
  <c r="H57" i="2" a="1"/>
  <c r="H57" i="2"/>
  <c r="H58" i="2" a="1"/>
  <c r="H58" i="2"/>
  <c r="H59" i="2" a="1"/>
  <c r="H59" i="2"/>
  <c r="H60" i="2" a="1"/>
  <c r="H60" i="2"/>
  <c r="H61" i="2" a="1"/>
  <c r="H61" i="2"/>
  <c r="H62" i="2" a="1"/>
  <c r="H62" i="2"/>
  <c r="H63" i="2" a="1"/>
  <c r="H63" i="2"/>
  <c r="H64" i="2" a="1"/>
  <c r="H64" i="2"/>
  <c r="H65" i="2" a="1"/>
  <c r="H65" i="2"/>
  <c r="H66" i="2" a="1"/>
  <c r="H66" i="2"/>
  <c r="H67" i="2" a="1"/>
  <c r="H67" i="2"/>
  <c r="H68" i="2" a="1"/>
  <c r="H68" i="2"/>
  <c r="H69" i="2" a="1"/>
  <c r="H69" i="2"/>
  <c r="H70" i="2" a="1"/>
  <c r="H70" i="2"/>
  <c r="H71" i="2" a="1"/>
  <c r="H71" i="2"/>
  <c r="H72" i="2" a="1"/>
  <c r="H72" i="2"/>
  <c r="H73" i="2" a="1"/>
  <c r="H73" i="2"/>
  <c r="H74" i="2" a="1"/>
  <c r="H74" i="2"/>
  <c r="H75" i="2" a="1"/>
  <c r="H75" i="2"/>
  <c r="H76" i="2" a="1"/>
  <c r="H76" i="2"/>
  <c r="H77" i="2" a="1"/>
  <c r="H77" i="2"/>
  <c r="H78" i="2" a="1"/>
  <c r="H78" i="2"/>
  <c r="H79" i="2" a="1"/>
  <c r="H79" i="2"/>
  <c r="H80" i="2" a="1"/>
  <c r="H80" i="2"/>
  <c r="H81" i="2" a="1"/>
  <c r="H81" i="2"/>
  <c r="H82" i="2" a="1"/>
  <c r="H82" i="2"/>
  <c r="H83" i="2" a="1"/>
  <c r="H83" i="2"/>
  <c r="H84" i="2" a="1"/>
  <c r="H84" i="2"/>
  <c r="H85" i="2" a="1"/>
  <c r="H85" i="2"/>
  <c r="H86" i="2" a="1"/>
  <c r="H86" i="2"/>
  <c r="H87" i="2" a="1"/>
  <c r="H87" i="2"/>
  <c r="H88" i="2" a="1"/>
  <c r="H88" i="2"/>
  <c r="H89" i="2" a="1"/>
  <c r="H89" i="2"/>
  <c r="H90" i="2" a="1"/>
  <c r="H90" i="2"/>
  <c r="H91" i="2" a="1"/>
  <c r="H91" i="2"/>
  <c r="H92" i="2" a="1"/>
  <c r="H92" i="2"/>
  <c r="H93" i="2" a="1"/>
  <c r="H93" i="2"/>
  <c r="H94" i="2" a="1"/>
  <c r="H94" i="2"/>
  <c r="H95" i="2" a="1"/>
  <c r="H95" i="2"/>
  <c r="H96" i="2" a="1"/>
  <c r="H96" i="2"/>
  <c r="H97" i="2" a="1"/>
  <c r="H97" i="2"/>
  <c r="H98" i="2" a="1"/>
  <c r="H98" i="2"/>
  <c r="H99" i="2" a="1"/>
  <c r="H99" i="2"/>
  <c r="H100" i="2" a="1"/>
  <c r="H100" i="2"/>
  <c r="H101" i="2" a="1"/>
  <c r="H101" i="2"/>
  <c r="H102" i="2" a="1"/>
  <c r="H102" i="2"/>
  <c r="H103" i="2" a="1"/>
  <c r="H103" i="2"/>
  <c r="H104" i="2" a="1"/>
  <c r="H104" i="2"/>
  <c r="H105" i="2" a="1"/>
  <c r="H105" i="2"/>
  <c r="H106" i="2" a="1"/>
  <c r="H106" i="2"/>
  <c r="H107" i="2" a="1"/>
  <c r="H107" i="2"/>
  <c r="H108" i="2" a="1"/>
  <c r="H108" i="2"/>
  <c r="H109" i="2" a="1"/>
  <c r="H109" i="2"/>
  <c r="H110" i="2" a="1"/>
  <c r="H110" i="2"/>
  <c r="H111" i="2" a="1"/>
  <c r="H111" i="2"/>
  <c r="H112" i="2" a="1"/>
  <c r="H112" i="2"/>
  <c r="H113" i="2" a="1"/>
  <c r="H113" i="2"/>
  <c r="H114" i="2" a="1"/>
  <c r="H114" i="2"/>
  <c r="H115" i="2" a="1"/>
  <c r="H115" i="2"/>
  <c r="H116" i="2" a="1"/>
  <c r="H116" i="2"/>
  <c r="H117" i="2" a="1"/>
  <c r="H117" i="2"/>
  <c r="H118" i="2" a="1"/>
  <c r="H118" i="2"/>
  <c r="H119" i="2" a="1"/>
  <c r="H119" i="2"/>
  <c r="H120" i="2" a="1"/>
  <c r="H120" i="2"/>
  <c r="H121" i="2" a="1"/>
  <c r="H121" i="2"/>
  <c r="H122" i="2" a="1"/>
  <c r="H122" i="2"/>
  <c r="H123" i="2" a="1"/>
  <c r="H123" i="2"/>
  <c r="H124" i="2" a="1"/>
  <c r="H124" i="2"/>
  <c r="H125" i="2" a="1"/>
  <c r="H125" i="2"/>
  <c r="H126" i="2" a="1"/>
  <c r="H126" i="2"/>
  <c r="H127" i="2" a="1"/>
  <c r="H127" i="2"/>
  <c r="H128" i="2" a="1"/>
  <c r="H128" i="2"/>
  <c r="H129" i="2" a="1"/>
  <c r="H129" i="2"/>
  <c r="H130" i="2" a="1"/>
  <c r="H130" i="2"/>
  <c r="H131" i="2" a="1"/>
  <c r="H131" i="2"/>
  <c r="H132" i="2" a="1"/>
  <c r="H132" i="2"/>
  <c r="H133" i="2" a="1"/>
  <c r="H133" i="2"/>
  <c r="H134" i="2" a="1"/>
  <c r="H134" i="2"/>
  <c r="H135" i="2" a="1"/>
  <c r="H135" i="2"/>
  <c r="H136" i="2" a="1"/>
  <c r="H136" i="2"/>
  <c r="H137" i="2" a="1"/>
  <c r="H137" i="2"/>
  <c r="H138" i="2" a="1"/>
  <c r="H138" i="2"/>
  <c r="H139" i="2" a="1"/>
  <c r="H139" i="2"/>
  <c r="H140" i="2" a="1"/>
  <c r="H140" i="2"/>
  <c r="H141" i="2" a="1"/>
  <c r="H141" i="2"/>
  <c r="H142" i="2" a="1"/>
  <c r="H142" i="2"/>
  <c r="H143" i="2" a="1"/>
  <c r="H143" i="2"/>
  <c r="H144" i="2" a="1"/>
  <c r="H144" i="2"/>
  <c r="H145" i="2" a="1"/>
  <c r="H145" i="2"/>
  <c r="H146" i="2" a="1"/>
  <c r="H146" i="2"/>
  <c r="H147" i="2" a="1"/>
  <c r="H147" i="2"/>
  <c r="H148" i="2" a="1"/>
  <c r="H148" i="2"/>
  <c r="H149" i="2" a="1"/>
  <c r="H149" i="2"/>
  <c r="H150" i="2" a="1"/>
  <c r="H150" i="2"/>
  <c r="H151" i="2" a="1"/>
  <c r="H151" i="2"/>
  <c r="H152" i="2" a="1"/>
  <c r="H152" i="2"/>
  <c r="H153" i="2" a="1"/>
  <c r="H153" i="2"/>
  <c r="H154" i="2" a="1"/>
  <c r="H154" i="2"/>
  <c r="H155" i="2" a="1"/>
  <c r="H155" i="2"/>
  <c r="H156" i="2" a="1"/>
  <c r="H156" i="2"/>
  <c r="H157" i="2" a="1"/>
  <c r="H157" i="2"/>
  <c r="H158" i="2" a="1"/>
  <c r="H158" i="2"/>
  <c r="H159" i="2" a="1"/>
  <c r="H159" i="2"/>
  <c r="H160" i="2" a="1"/>
  <c r="H160" i="2"/>
  <c r="H161" i="2" a="1"/>
  <c r="H161" i="2"/>
  <c r="H162" i="2" a="1"/>
  <c r="H162" i="2"/>
  <c r="H163" i="2" a="1"/>
  <c r="H163" i="2"/>
  <c r="H164" i="2" a="1"/>
  <c r="H164" i="2"/>
  <c r="H165" i="2" a="1"/>
  <c r="H165" i="2"/>
  <c r="H166" i="2" a="1"/>
  <c r="H166" i="2"/>
  <c r="H167" i="2" a="1"/>
  <c r="H167" i="2"/>
  <c r="H168" i="2" a="1"/>
  <c r="H168" i="2"/>
  <c r="H169" i="2" a="1"/>
  <c r="H169" i="2"/>
  <c r="H170" i="2" a="1"/>
  <c r="H170" i="2"/>
  <c r="H171" i="2" a="1"/>
  <c r="H171" i="2"/>
  <c r="H172" i="2" a="1"/>
  <c r="H172" i="2"/>
  <c r="H173" i="2" a="1"/>
  <c r="H173" i="2"/>
  <c r="H174" i="2" a="1"/>
  <c r="H174" i="2"/>
  <c r="H175" i="2" a="1"/>
  <c r="H175" i="2"/>
  <c r="H176" i="2" a="1"/>
  <c r="H176" i="2"/>
  <c r="H177" i="2" a="1"/>
  <c r="H177" i="2"/>
  <c r="H28" i="2" a="1"/>
  <c r="H28" i="2"/>
  <c r="H29" i="2" a="1"/>
  <c r="H29" i="2"/>
  <c r="H30" i="2" a="1"/>
  <c r="H30" i="2"/>
  <c r="H31" i="2" a="1"/>
  <c r="H31" i="2"/>
  <c r="H32" i="2" a="1"/>
  <c r="H32" i="2"/>
  <c r="H33" i="2" a="1"/>
  <c r="H33" i="2"/>
  <c r="H34" i="2" a="1"/>
  <c r="H34" i="2"/>
  <c r="E34" i="2" a="1"/>
  <c r="E34" i="2"/>
  <c r="E35" i="2" a="1"/>
  <c r="E35" i="2"/>
  <c r="E36" i="2" a="1"/>
  <c r="E36" i="2"/>
  <c r="E37" i="2" a="1"/>
  <c r="E37" i="2"/>
  <c r="E38" i="2" a="1"/>
  <c r="E38" i="2"/>
  <c r="E39" i="2" a="1"/>
  <c r="E39" i="2"/>
  <c r="E40" i="2" a="1"/>
  <c r="E40" i="2"/>
  <c r="E41" i="2" a="1"/>
  <c r="E41" i="2"/>
  <c r="E42" i="2" a="1"/>
  <c r="E42" i="2"/>
  <c r="E43" i="2" a="1"/>
  <c r="E43" i="2"/>
  <c r="E44" i="2" a="1"/>
  <c r="E44" i="2"/>
  <c r="E45" i="2" a="1"/>
  <c r="E45" i="2"/>
  <c r="E46" i="2" a="1"/>
  <c r="E46" i="2"/>
  <c r="E47" i="2" a="1"/>
  <c r="E47" i="2"/>
  <c r="E48" i="2" a="1"/>
  <c r="E48" i="2"/>
  <c r="E49" i="2" a="1"/>
  <c r="E49" i="2"/>
  <c r="E50" i="2" a="1"/>
  <c r="E50" i="2"/>
  <c r="E51" i="2" a="1"/>
  <c r="E51" i="2"/>
  <c r="E52" i="2" a="1"/>
  <c r="E52" i="2"/>
  <c r="E53" i="2" a="1"/>
  <c r="E53" i="2"/>
  <c r="E54" i="2" a="1"/>
  <c r="E54" i="2"/>
  <c r="E55" i="2" a="1"/>
  <c r="E55" i="2"/>
  <c r="E56" i="2" a="1"/>
  <c r="E56" i="2"/>
  <c r="E57" i="2" a="1"/>
  <c r="E57" i="2"/>
  <c r="E58" i="2" a="1"/>
  <c r="E58" i="2"/>
  <c r="E59" i="2" a="1"/>
  <c r="E59" i="2"/>
  <c r="E60" i="2" a="1"/>
  <c r="E60" i="2"/>
  <c r="E61" i="2" a="1"/>
  <c r="E61" i="2"/>
  <c r="E62" i="2" a="1"/>
  <c r="E62" i="2"/>
  <c r="E63" i="2" a="1"/>
  <c r="E63" i="2"/>
  <c r="E64" i="2" a="1"/>
  <c r="E64" i="2"/>
  <c r="E65" i="2" a="1"/>
  <c r="E65" i="2"/>
  <c r="E66" i="2" a="1"/>
  <c r="E66" i="2"/>
  <c r="E67" i="2" a="1"/>
  <c r="E67" i="2"/>
  <c r="E68" i="2" a="1"/>
  <c r="E68" i="2"/>
  <c r="E69" i="2" a="1"/>
  <c r="E69" i="2"/>
  <c r="E70" i="2" a="1"/>
  <c r="E70" i="2"/>
  <c r="E71" i="2" a="1"/>
  <c r="E71" i="2"/>
  <c r="E72" i="2" a="1"/>
  <c r="E72" i="2"/>
  <c r="E73" i="2" a="1"/>
  <c r="E73" i="2"/>
  <c r="E74" i="2" a="1"/>
  <c r="E74" i="2"/>
  <c r="E75" i="2" a="1"/>
  <c r="E75" i="2"/>
  <c r="E76" i="2" a="1"/>
  <c r="E76" i="2"/>
  <c r="E77" i="2" a="1"/>
  <c r="E77" i="2"/>
  <c r="E78" i="2" a="1"/>
  <c r="E78" i="2"/>
  <c r="E79" i="2" a="1"/>
  <c r="E79" i="2"/>
  <c r="E80" i="2" a="1"/>
  <c r="E80" i="2"/>
  <c r="E81" i="2" a="1"/>
  <c r="E81" i="2"/>
  <c r="E82" i="2" a="1"/>
  <c r="E82" i="2"/>
  <c r="E83" i="2" a="1"/>
  <c r="E83" i="2"/>
  <c r="E84" i="2" a="1"/>
  <c r="E84" i="2"/>
  <c r="E85" i="2" a="1"/>
  <c r="E85" i="2"/>
  <c r="E86" i="2" a="1"/>
  <c r="E86" i="2"/>
  <c r="E87" i="2" a="1"/>
  <c r="E87" i="2"/>
  <c r="E88" i="2" a="1"/>
  <c r="E88" i="2"/>
  <c r="E89" i="2" a="1"/>
  <c r="E89" i="2"/>
  <c r="E90" i="2" a="1"/>
  <c r="E90" i="2"/>
  <c r="E91" i="2" a="1"/>
  <c r="E91" i="2"/>
  <c r="E92" i="2" a="1"/>
  <c r="E92" i="2"/>
  <c r="E93" i="2" a="1"/>
  <c r="E93" i="2"/>
  <c r="E94" i="2" a="1"/>
  <c r="E94" i="2"/>
  <c r="E95" i="2" a="1"/>
  <c r="E95" i="2"/>
  <c r="E96" i="2" a="1"/>
  <c r="E96" i="2"/>
  <c r="E97" i="2" a="1"/>
  <c r="E97" i="2"/>
  <c r="E98" i="2" a="1"/>
  <c r="E98" i="2"/>
  <c r="E99" i="2" a="1"/>
  <c r="E99" i="2"/>
  <c r="E100" i="2" a="1"/>
  <c r="E100" i="2"/>
  <c r="E101" i="2" a="1"/>
  <c r="E101" i="2"/>
  <c r="E102" i="2" a="1"/>
  <c r="E102" i="2"/>
  <c r="E103" i="2" a="1"/>
  <c r="E103" i="2"/>
  <c r="E104" i="2" a="1"/>
  <c r="E104" i="2"/>
  <c r="E105" i="2" a="1"/>
  <c r="E105" i="2"/>
  <c r="E106" i="2" a="1"/>
  <c r="E106" i="2"/>
  <c r="E107" i="2" a="1"/>
  <c r="E107" i="2"/>
  <c r="E108" i="2" a="1"/>
  <c r="E108" i="2"/>
  <c r="E109" i="2" a="1"/>
  <c r="E109" i="2"/>
  <c r="E110" i="2" a="1"/>
  <c r="E110" i="2"/>
  <c r="E111" i="2" a="1"/>
  <c r="E111" i="2"/>
  <c r="E112" i="2" a="1"/>
  <c r="E112" i="2"/>
  <c r="E113" i="2" a="1"/>
  <c r="E113" i="2"/>
  <c r="E114" i="2" a="1"/>
  <c r="E114" i="2"/>
  <c r="E115" i="2" a="1"/>
  <c r="E115" i="2"/>
  <c r="E116" i="2" a="1"/>
  <c r="E116" i="2"/>
  <c r="E117" i="2" a="1"/>
  <c r="E117" i="2"/>
  <c r="E118" i="2" a="1"/>
  <c r="E118" i="2"/>
  <c r="E119" i="2" a="1"/>
  <c r="E119" i="2"/>
  <c r="E120" i="2" a="1"/>
  <c r="E120" i="2"/>
  <c r="E121" i="2" a="1"/>
  <c r="E121" i="2"/>
  <c r="E122" i="2" a="1"/>
  <c r="E122" i="2"/>
  <c r="E123" i="2" a="1"/>
  <c r="E123" i="2"/>
  <c r="E124" i="2" a="1"/>
  <c r="E124" i="2"/>
  <c r="E125" i="2" a="1"/>
  <c r="E125" i="2"/>
  <c r="E126" i="2" a="1"/>
  <c r="E126" i="2"/>
  <c r="E127" i="2" a="1"/>
  <c r="E127" i="2"/>
  <c r="E128" i="2" a="1"/>
  <c r="E128" i="2"/>
  <c r="E129" i="2" a="1"/>
  <c r="E129" i="2"/>
  <c r="E130" i="2" a="1"/>
  <c r="E130" i="2"/>
  <c r="E131" i="2" a="1"/>
  <c r="E131" i="2"/>
  <c r="E132" i="2" a="1"/>
  <c r="E132" i="2"/>
  <c r="E133" i="2" a="1"/>
  <c r="E133" i="2"/>
  <c r="E134" i="2" a="1"/>
  <c r="E134" i="2"/>
  <c r="E135" i="2" a="1"/>
  <c r="E135" i="2"/>
  <c r="E136" i="2" a="1"/>
  <c r="E136" i="2"/>
  <c r="E137" i="2" a="1"/>
  <c r="E137" i="2"/>
  <c r="E138" i="2" a="1"/>
  <c r="E138" i="2"/>
  <c r="E139" i="2" a="1"/>
  <c r="E139" i="2"/>
  <c r="E140" i="2" a="1"/>
  <c r="E140" i="2"/>
  <c r="E141" i="2" a="1"/>
  <c r="E141" i="2"/>
  <c r="E142" i="2" a="1"/>
  <c r="E142" i="2"/>
  <c r="E143" i="2" a="1"/>
  <c r="E143" i="2"/>
  <c r="E144" i="2" a="1"/>
  <c r="E144" i="2"/>
  <c r="E145" i="2" a="1"/>
  <c r="E145" i="2"/>
  <c r="E146" i="2" a="1"/>
  <c r="E146" i="2"/>
  <c r="E147" i="2" a="1"/>
  <c r="E147" i="2"/>
  <c r="E148" i="2" a="1"/>
  <c r="E148" i="2"/>
  <c r="E149" i="2" a="1"/>
  <c r="E149" i="2"/>
  <c r="E150" i="2" a="1"/>
  <c r="E150" i="2"/>
  <c r="E151" i="2" a="1"/>
  <c r="E151" i="2"/>
  <c r="E152" i="2" a="1"/>
  <c r="E152" i="2"/>
  <c r="E153" i="2" a="1"/>
  <c r="E153" i="2"/>
  <c r="E154" i="2" a="1"/>
  <c r="E154" i="2"/>
  <c r="E155" i="2" a="1"/>
  <c r="E155" i="2"/>
  <c r="E156" i="2" a="1"/>
  <c r="E156" i="2"/>
  <c r="E157" i="2" a="1"/>
  <c r="E157" i="2"/>
  <c r="E158" i="2" a="1"/>
  <c r="E158" i="2"/>
  <c r="E159" i="2" a="1"/>
  <c r="E159" i="2"/>
  <c r="E160" i="2" a="1"/>
  <c r="E160" i="2"/>
  <c r="E161" i="2" a="1"/>
  <c r="E161" i="2"/>
  <c r="E162" i="2" a="1"/>
  <c r="E162" i="2"/>
  <c r="E163" i="2" a="1"/>
  <c r="E163" i="2"/>
  <c r="E164" i="2" a="1"/>
  <c r="E164" i="2"/>
  <c r="E165" i="2" a="1"/>
  <c r="E165" i="2"/>
  <c r="E166" i="2" a="1"/>
  <c r="E166" i="2"/>
  <c r="E167" i="2" a="1"/>
  <c r="E167" i="2"/>
  <c r="E168" i="2" a="1"/>
  <c r="E168" i="2"/>
  <c r="E169" i="2" a="1"/>
  <c r="E169" i="2"/>
  <c r="E170" i="2" a="1"/>
  <c r="E170" i="2"/>
  <c r="E171" i="2" a="1"/>
  <c r="E171" i="2"/>
  <c r="E172" i="2" a="1"/>
  <c r="E172" i="2"/>
  <c r="E173" i="2" a="1"/>
  <c r="E173" i="2"/>
  <c r="E174" i="2" a="1"/>
  <c r="E174" i="2"/>
  <c r="E175" i="2" a="1"/>
  <c r="E175" i="2"/>
  <c r="E176" i="2" a="1"/>
  <c r="E176" i="2"/>
  <c r="E177" i="2" a="1"/>
  <c r="E177" i="2"/>
  <c r="E29" i="2" a="1"/>
  <c r="E29" i="2"/>
  <c r="N29" i="2" s="1" a="1"/>
  <c r="N29" i="2" s="1"/>
  <c r="E30" i="2" a="1"/>
  <c r="E30" i="2"/>
  <c r="N30" i="2" s="1" a="1"/>
  <c r="N30" i="2" s="1"/>
  <c r="E31" i="2" a="1"/>
  <c r="E31" i="2"/>
  <c r="N31" i="2" s="1" a="1"/>
  <c r="N31" i="2" s="1"/>
  <c r="E32" i="2" a="1"/>
  <c r="E32" i="2"/>
  <c r="N32" i="2" s="1" a="1"/>
  <c r="N32" i="2" s="1"/>
  <c r="E33" i="2" a="1"/>
  <c r="E33" i="2"/>
  <c r="B18" i="3" l="1"/>
  <c r="B17" i="3"/>
  <c r="B16" i="3"/>
  <c r="N92" i="4" l="1"/>
  <c r="N101" i="4" s="1"/>
  <c r="M92" i="4"/>
  <c r="M101" i="4" s="1"/>
  <c r="L92" i="4"/>
  <c r="L101" i="4" s="1"/>
  <c r="K92" i="4"/>
  <c r="K101" i="4" s="1"/>
  <c r="J92" i="4"/>
  <c r="J101" i="4" s="1"/>
  <c r="I92" i="4"/>
  <c r="I101" i="4" s="1"/>
  <c r="H92" i="4"/>
  <c r="H101" i="4" s="1"/>
  <c r="G92" i="4"/>
  <c r="G101" i="4" s="1"/>
  <c r="F92" i="4"/>
  <c r="F101" i="4" s="1"/>
  <c r="E92" i="4"/>
  <c r="E101" i="4" s="1"/>
  <c r="D92" i="4"/>
  <c r="D101" i="4" s="1"/>
  <c r="C92" i="4"/>
  <c r="C101" i="4" s="1"/>
  <c r="O101" i="4" l="1"/>
  <c r="C94" i="4"/>
  <c r="C95" i="4"/>
  <c r="C96" i="4"/>
  <c r="C97" i="4"/>
  <c r="C98" i="4"/>
  <c r="C99" i="4"/>
  <c r="C93" i="4"/>
  <c r="C100" i="4" s="1"/>
  <c r="D93" i="4"/>
  <c r="D94" i="4"/>
  <c r="D95" i="4"/>
  <c r="D96" i="4"/>
  <c r="D97" i="4"/>
  <c r="D98" i="4"/>
  <c r="D99" i="4"/>
  <c r="E93" i="4"/>
  <c r="E94" i="4"/>
  <c r="E95" i="4"/>
  <c r="E96" i="4"/>
  <c r="E97" i="4"/>
  <c r="E98" i="4"/>
  <c r="E99" i="4"/>
  <c r="F93" i="4"/>
  <c r="F94" i="4"/>
  <c r="F95" i="4"/>
  <c r="F96" i="4"/>
  <c r="F97" i="4"/>
  <c r="F98" i="4"/>
  <c r="F99" i="4"/>
  <c r="G93" i="4"/>
  <c r="G94" i="4"/>
  <c r="G95" i="4"/>
  <c r="G96" i="4"/>
  <c r="G97" i="4"/>
  <c r="G98" i="4"/>
  <c r="G99" i="4"/>
  <c r="H93" i="4"/>
  <c r="H94" i="4"/>
  <c r="H95" i="4"/>
  <c r="H96" i="4"/>
  <c r="H97" i="4"/>
  <c r="H98" i="4"/>
  <c r="H99" i="4"/>
  <c r="I93" i="4"/>
  <c r="I94" i="4"/>
  <c r="I95" i="4"/>
  <c r="I96" i="4"/>
  <c r="I97" i="4"/>
  <c r="I98" i="4"/>
  <c r="I99" i="4"/>
  <c r="J93" i="4"/>
  <c r="J94" i="4"/>
  <c r="J95" i="4"/>
  <c r="J96" i="4"/>
  <c r="J97" i="4"/>
  <c r="J98" i="4"/>
  <c r="J99" i="4"/>
  <c r="K93" i="4"/>
  <c r="K94" i="4"/>
  <c r="K95" i="4"/>
  <c r="K96" i="4"/>
  <c r="K97" i="4"/>
  <c r="K98" i="4"/>
  <c r="K99" i="4"/>
  <c r="L93" i="4"/>
  <c r="L94" i="4"/>
  <c r="L95" i="4"/>
  <c r="L96" i="4"/>
  <c r="L97" i="4"/>
  <c r="L98" i="4"/>
  <c r="L99" i="4"/>
  <c r="M93" i="4"/>
  <c r="M94" i="4"/>
  <c r="M95" i="4"/>
  <c r="M96" i="4"/>
  <c r="M97" i="4"/>
  <c r="M98" i="4"/>
  <c r="M99" i="4"/>
  <c r="N93" i="4"/>
  <c r="N94" i="4"/>
  <c r="N95" i="4"/>
  <c r="N96" i="4"/>
  <c r="N97" i="4"/>
  <c r="N98" i="4"/>
  <c r="N99" i="4"/>
  <c r="O93" i="4"/>
  <c r="N100" i="4" l="1"/>
  <c r="M100" i="4"/>
  <c r="L100" i="4"/>
  <c r="K100" i="4"/>
  <c r="J100" i="4"/>
  <c r="I100" i="4"/>
  <c r="H100" i="4"/>
  <c r="G100" i="4"/>
  <c r="F100" i="4"/>
  <c r="E100" i="4"/>
  <c r="D100" i="4"/>
  <c r="O97" i="4"/>
  <c r="O99" i="4"/>
  <c r="O98" i="4"/>
  <c r="O96" i="4"/>
  <c r="O95" i="4"/>
  <c r="O94" i="4"/>
  <c r="O10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<sst xmlns="http://schemas.openxmlformats.org/spreadsheetml/2006/main" count="747" uniqueCount="122">
  <si>
    <t>Kostencategorie</t>
  </si>
  <si>
    <t>Reiskosten</t>
  </si>
  <si>
    <t>Loonkosten uurtarief</t>
  </si>
  <si>
    <t>Loonkosten maandtarief</t>
  </si>
  <si>
    <t>Kostencategorie tarieven</t>
  </si>
  <si>
    <t>Deelnemer</t>
  </si>
  <si>
    <t>Loonkosten IKS</t>
  </si>
  <si>
    <t>Totaal</t>
  </si>
  <si>
    <t>Berekeningswijze</t>
  </si>
  <si>
    <t>Naam aanvrager</t>
  </si>
  <si>
    <t>Subsidies uit het European Maritime Fisheries and Aquaculture Fund (EMFAF)</t>
  </si>
  <si>
    <t>Toelichting</t>
  </si>
  <si>
    <t>Btw die niet kan worden verrekend</t>
  </si>
  <si>
    <t>Kosten derden - niet aanbesteed</t>
  </si>
  <si>
    <t>Kosten derden - aanbesteed</t>
  </si>
  <si>
    <t>Bijdrage in natura - roerende goederen</t>
  </si>
  <si>
    <t>Btw afschrijvingen</t>
  </si>
  <si>
    <t>Afschrijvingen</t>
  </si>
  <si>
    <t>Communicatiekosten - duurzaam bord</t>
  </si>
  <si>
    <t>Communicatiekosten - poster</t>
  </si>
  <si>
    <t>Loonkosten als vast percentage van andere kosten (percentage)</t>
  </si>
  <si>
    <t>Loonkosten met een vast loontarief (uur- of maandtarief)</t>
  </si>
  <si>
    <t>Loonkosten vast percentage</t>
  </si>
  <si>
    <t>Kies hoe u kosten wilt berekenen…</t>
  </si>
  <si>
    <t>1.</t>
  </si>
  <si>
    <t>3.</t>
  </si>
  <si>
    <t>4.</t>
  </si>
  <si>
    <t>5.</t>
  </si>
  <si>
    <t>6.</t>
  </si>
  <si>
    <t>7.</t>
  </si>
  <si>
    <t>8.</t>
  </si>
  <si>
    <t>9.</t>
  </si>
  <si>
    <t>11.</t>
  </si>
  <si>
    <t>10.</t>
  </si>
  <si>
    <t>12.</t>
  </si>
  <si>
    <t>2.</t>
  </si>
  <si>
    <t>Naam deelnemer</t>
  </si>
  <si>
    <t xml:space="preserve">U vult hier de namen in van de deelnemers aan het project. </t>
  </si>
  <si>
    <t>Legenda</t>
  </si>
  <si>
    <t>Samenvatting</t>
  </si>
  <si>
    <t>Kies deelnemer…</t>
  </si>
  <si>
    <t>Kosten met eenheden (VKO)</t>
  </si>
  <si>
    <t>Vraag 1. Loonkosten berekenen</t>
  </si>
  <si>
    <t>Vraag 2. Deelnemers</t>
  </si>
  <si>
    <t>Fase/mijlpaal project</t>
  </si>
  <si>
    <t>Kies kostencategorie…</t>
  </si>
  <si>
    <t>Kies kostencategorie...</t>
  </si>
  <si>
    <t>Kies mijlpaal / fase...</t>
  </si>
  <si>
    <t>Kies naam…..</t>
  </si>
  <si>
    <t>Cellen die u kunt invullen met keuzes uit het uitklapmenu</t>
  </si>
  <si>
    <t>Vraag 3. Fases/mijlpalen</t>
  </si>
  <si>
    <t>Kies fase/mijlpaal...</t>
  </si>
  <si>
    <t xml:space="preserve">U heeft uw project opgedeeld in fases (mijlpalen). Deze staan in uw projectplan. U vult deze hier ook in. </t>
  </si>
  <si>
    <t>Medegefinancierd door de Europese Unie</t>
  </si>
  <si>
    <t>Gegevens aanvrager</t>
  </si>
  <si>
    <t xml:space="preserve">Cellen met formules die u niet kunt invullen </t>
  </si>
  <si>
    <t>Cellen die u in kunt vullen</t>
  </si>
  <si>
    <t>Tabbladen in document</t>
  </si>
  <si>
    <t>Hoe vult u in?</t>
  </si>
  <si>
    <t xml:space="preserve">Opgeven in uw subsidieaanvraag
</t>
  </si>
  <si>
    <t xml:space="preserve">vast percentage van andere kosten? Dan kan u alleen dat bedrag niet overnemen in het digitale aanvraagformulier. Dit wordt in het formulier automatisch berekend. </t>
  </si>
  <si>
    <t>Toelichting op de stappen in de tabel</t>
  </si>
  <si>
    <t>Vrijwilligerswerk</t>
  </si>
  <si>
    <t>Eigen arbeid</t>
  </si>
  <si>
    <t>1. Betaalverzoek</t>
  </si>
  <si>
    <t xml:space="preserve">1. Selecteer voor welk betaalverzoek u kosten opgeeft. Alle betaalverzoeken staan in het uitklapmenu. </t>
  </si>
  <si>
    <t>Aanvraagnummer</t>
  </si>
  <si>
    <t>Openstelling</t>
  </si>
  <si>
    <t>Datum huidige betaalverzoek</t>
  </si>
  <si>
    <t>Huidige betaalverzoek</t>
  </si>
  <si>
    <t xml:space="preserve">Heeft u dit gedaan? De bedragen worden automatisch opgenomen in de tabel Samenvatting in tabblad 1. </t>
  </si>
  <si>
    <t xml:space="preserve">Als u bent begonnen met het invullen van tabblad 2, kunt u vragen 1, 2 en 3 in tabblad 1 niet meer aanpassen. Anders ontstaan er rekenfouten in de samenvatting. </t>
  </si>
  <si>
    <t>Dit document heeft 2 verschillende tabbladen:</t>
  </si>
  <si>
    <t>2. Selecteer voor welke deelnemer u kosten opgeeft. Alle deelnemers staan in het uitklapmenu.</t>
  </si>
  <si>
    <r>
      <t xml:space="preserve">3. Selecteer de kostencategorie. De kostencategorieën staan in het uitklapmenu. Heeft u in tabblad </t>
    </r>
    <r>
      <rPr>
        <i/>
        <sz val="9"/>
        <rFont val="Verdana"/>
        <family val="2"/>
      </rPr>
      <t>1. Deelnemers en samenvatting</t>
    </r>
    <r>
      <rPr>
        <sz val="9"/>
        <rFont val="Verdana"/>
        <family val="2"/>
      </rPr>
      <t xml:space="preserve"> gekozen om loonkosten als vast percentage van andere kosten (percentage) te berekenen? Dan ziet u </t>
    </r>
    <r>
      <rPr>
        <i/>
        <sz val="9"/>
        <rFont val="Verdana"/>
        <family val="2"/>
      </rPr>
      <t xml:space="preserve">Niet van toepassing </t>
    </r>
    <r>
      <rPr>
        <sz val="9"/>
        <rFont val="Verdana"/>
        <family val="2"/>
      </rPr>
      <t xml:space="preserve">staan in de lijst. Bij deze berekening is die categorie niet van toepassing. </t>
    </r>
  </si>
  <si>
    <t>2. Deelnemer</t>
  </si>
  <si>
    <r>
      <t xml:space="preserve">3. </t>
    </r>
    <r>
      <rPr>
        <b/>
        <sz val="9"/>
        <rFont val="Verdana"/>
        <family val="2"/>
      </rPr>
      <t>Kostencategorie</t>
    </r>
  </si>
  <si>
    <t>4. Tarief REES</t>
  </si>
  <si>
    <t xml:space="preserve">5. Gebruikt een deelnemer een IKS? Vul hier het tarief in. </t>
  </si>
  <si>
    <t>5. IKS-tarief van 
deelnemer</t>
  </si>
  <si>
    <t>6. Aantal eenheden</t>
  </si>
  <si>
    <t>7. Soort eenheid</t>
  </si>
  <si>
    <t xml:space="preserve">8. Is de kostencategorie een type loonkosten? Vul hier de naam van de functie of medewerker in. </t>
  </si>
  <si>
    <t xml:space="preserve">8. Naam functie/
medewerker </t>
  </si>
  <si>
    <t>9. Nummer</t>
  </si>
  <si>
    <t xml:space="preserve">9. Geef een nummer aan de kosten. </t>
  </si>
  <si>
    <t>10. Voor welke projectactiviteit</t>
  </si>
  <si>
    <t>11. Omschrijving werkzaamheden</t>
  </si>
  <si>
    <t>12. Fase/mijlpaal project</t>
  </si>
  <si>
    <t>13. Bedrag</t>
  </si>
  <si>
    <t>In deze tabel staan alle totale bedragen van de kostencategorieën. U vult deze tabel niet zelf in. Deze wordt automatisch ingevuld met uw gegevens uit tabblad 2.</t>
  </si>
  <si>
    <t>Huidig betaalverzoek</t>
  </si>
  <si>
    <t>Kies voor welk betaalverzoek u dit format invult…</t>
  </si>
  <si>
    <t>Deelbetaling 1</t>
  </si>
  <si>
    <t>Deelbetaling 2</t>
  </si>
  <si>
    <t>Deelbetaling 3</t>
  </si>
  <si>
    <t>Deelbetaling 4</t>
  </si>
  <si>
    <t>Deelbetaling 5</t>
  </si>
  <si>
    <t>Vaststelling</t>
  </si>
  <si>
    <t>Betalingsoverzicht VKO's voor projecten</t>
  </si>
  <si>
    <t xml:space="preserve">2. Kosten met eenheden (VKO): In dit tabblad geeft u kostensoorten op waarvoor u een vereenvoudigde kostenoptie gebruikt (VKO). Er is een vast tarief per eenheid. Dit zijn: Reiskosten, </t>
  </si>
  <si>
    <t>welke fases uw project heeft en ziet u een tabel met de samenvatting van de ingevulde bedragen.</t>
  </si>
  <si>
    <t xml:space="preserve">1.   Deelnemers en samenvatting: In dit tabblad vult u de namen van de deelnemers in. Deze namen worden in alle tabbladen automatisch overgenomen. Ook vult u in hoe u loonkosten berekent, </t>
  </si>
  <si>
    <t xml:space="preserve">Communicatiekosten - duurzaam bord of poster, Loonkosten met uurtarief, maandtarief of IKS, Eigen arbeid en Vrijwilligerswerk. </t>
  </si>
  <si>
    <t xml:space="preserve">U vult eerst in hoe u loonkosten wilt berekenen (vraag 1) en wat de namen van de deelnemers (vraag 2) en de fases (vraag 3) zijn. Deze gegevens zijn nodig voordat u tabblad 2 invult. </t>
  </si>
  <si>
    <t>Er zijn 2 manieren waarop u loonkosten kunt berekenen. De manier die u kiest geldt voor elke deelnemer. Alleen als een kennisinstelling een IKS gebruikt kan haar methode anders zijn. 
Hoe wilt u de loonkosten berekenen?</t>
  </si>
  <si>
    <t>In dit tabblad ziet u de kostencategorieën waarvoor u een vereenvoudigde kostenoptie (VKO) gebruikt. U geeft het aantal eenheden op van een kostencategorie. Voor een eenheid is er een vast tarief.</t>
  </si>
  <si>
    <t>Getal met cijfers achter de komma (stap 6)</t>
  </si>
  <si>
    <t>U mag bij stap 6. Aantal eenheden een getal invullen met maximaal 2 cijfers achter de komma. Bij vrijwilligerswerk vult u dit aantal eenheden naar rato in.</t>
  </si>
  <si>
    <t>Betaalverzoek</t>
  </si>
  <si>
    <t>Kies betaalverzoek…</t>
  </si>
  <si>
    <t xml:space="preserve">7. Hier ziet u de soort eenheid die hoort bij de kostencategorie. </t>
  </si>
  <si>
    <r>
      <t xml:space="preserve">4. In deze kolom ziet u het tarief dat hoort bij de kostencategorie. Voor de categorie reiskosten vult u eerst het format </t>
    </r>
    <r>
      <rPr>
        <i/>
        <sz val="9"/>
        <rFont val="Verdana"/>
        <family val="2"/>
      </rPr>
      <t>Reiskosten registratie</t>
    </r>
    <r>
      <rPr>
        <sz val="9"/>
        <rFont val="Verdana"/>
        <family val="2"/>
      </rPr>
      <t xml:space="preserve"> in. In dit betalingsoverzicht vult u het totaal in uit dat format. Dit geldt ook voor de categorie </t>
    </r>
    <r>
      <rPr>
        <i/>
        <sz val="9"/>
        <rFont val="Verdana"/>
        <family val="2"/>
      </rPr>
      <t>Loonkosten maandtarief</t>
    </r>
    <r>
      <rPr>
        <sz val="9"/>
        <rFont val="Verdana"/>
        <family val="2"/>
      </rPr>
      <t xml:space="preserve">. Hiervoor gebruikt u het format </t>
    </r>
    <r>
      <rPr>
        <i/>
        <sz val="9"/>
        <rFont val="Verdana"/>
        <family val="2"/>
      </rPr>
      <t>Werkgeversverklaring</t>
    </r>
    <r>
      <rPr>
        <sz val="9"/>
        <rFont val="Verdana"/>
        <family val="2"/>
      </rPr>
      <t xml:space="preserve">. </t>
    </r>
  </si>
  <si>
    <t>10. Beschrijf de projectactiviteit waarvoor u de kosten heeft opgegeven.</t>
  </si>
  <si>
    <t>11. Omschrijf de werkzaamheden waarvoor u de kosten heeft opgegeven.</t>
  </si>
  <si>
    <t xml:space="preserve">13. Het bedrag wordt automatisch berekend. Het bedrag bij tarief wordt vermenigvuldigd met het aantal eenheden. </t>
  </si>
  <si>
    <r>
      <t xml:space="preserve">12. U heeft uw project opgedeeld in fases (mijlpalen). Deze staan in uw projectplan en heeft u ingevuld in tabblad 1 </t>
    </r>
    <r>
      <rPr>
        <i/>
        <sz val="9"/>
        <rFont val="Verdana"/>
        <family val="2"/>
      </rPr>
      <t>Deelnemers en samenvatting</t>
    </r>
    <r>
      <rPr>
        <sz val="9"/>
        <rFont val="Verdana"/>
        <family val="2"/>
      </rPr>
      <t xml:space="preserve">. Geef aan bij welke fase de kosten horen. </t>
    </r>
  </si>
  <si>
    <r>
      <t xml:space="preserve">U stuurt dit document mee als </t>
    </r>
    <r>
      <rPr>
        <sz val="9"/>
        <rFont val="Verdana"/>
        <family val="2"/>
      </rPr>
      <t>bijlage bij uw betaalverzoek</t>
    </r>
    <r>
      <rPr>
        <sz val="9"/>
        <color theme="1"/>
        <rFont val="Verdana"/>
        <family val="2"/>
      </rPr>
      <t xml:space="preserve">. Ook neemt u de bedragen uit de tabel Samenvatting (tabblad 1) over in het digitale aanvraagformulier. Berekent u de loonkosten als </t>
    </r>
  </si>
  <si>
    <t>6. Vul het aantal eenheden in. Is dit een maandtarief? Dan vult het het getal in uit het format Werkgeversverklaring.</t>
  </si>
  <si>
    <t xml:space="preserve">In dit document maakt u een betalingsoverzicht voor uw hele EMFAF-project. Het overzicht is </t>
  </si>
  <si>
    <t xml:space="preserve">een groeidocument. Bij elk betaalverzoek vult u het document verder aan. </t>
  </si>
  <si>
    <t>Versie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</si>
</sst>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i/>
      <sz val="11"/>
      <color theme="1"/>
      <name val="Calibri"/>
      <family val="2"/>
      <scheme val="minor"/>
    </font>
    <font>
      <i/>
      <sz val="10"/>
      <color theme="0"/>
      <name val="Verdana"/>
      <family val="2"/>
    </font>
    <font>
      <b/>
      <sz val="14"/>
      <color theme="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i/>
      <sz val="9"/>
      <color theme="0"/>
      <name val="Verdana"/>
      <family val="2"/>
    </font>
    <font>
      <sz val="9"/>
      <color theme="1"/>
      <name val="Calibri"/>
      <family val="2"/>
      <scheme val="minor"/>
    </font>
    <font>
      <i/>
      <sz val="9"/>
      <name val="Verdana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BEAD9"/>
        <bgColor indexed="64"/>
      </patternFill>
    </fill>
    <fill>
      <patternFill patternType="solid">
        <fgColor rgb="FFE1EDDA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rgb="FFD9EBF7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vertical="top" wrapText="1"/>
    </xf>
    <xf numFmtId="0" fontId="6" fillId="2" borderId="0" xfId="0" applyFont="1" applyFill="1"/>
    <xf numFmtId="42" fontId="8" fillId="6" borderId="0" xfId="0" applyNumberFormat="1" applyFont="1" applyFill="1" applyAlignment="1">
      <alignment horizontal="left" vertical="center"/>
    </xf>
    <xf numFmtId="0" fontId="12" fillId="5" borderId="1" xfId="0" applyFont="1" applyFill="1" applyBorder="1" applyAlignment="1" applyProtection="1">
      <alignment horizontal="left" vertical="top" wrapText="1"/>
      <protection locked="0"/>
    </xf>
    <xf numFmtId="0" fontId="0" fillId="6" borderId="0" xfId="0" applyFill="1"/>
    <xf numFmtId="0" fontId="4" fillId="2" borderId="0" xfId="0" applyFont="1" applyFill="1" applyAlignment="1">
      <alignment vertical="top" wrapText="1"/>
    </xf>
    <xf numFmtId="0" fontId="9" fillId="2" borderId="21" xfId="0" applyFont="1" applyFill="1" applyBorder="1"/>
    <xf numFmtId="0" fontId="10" fillId="7" borderId="25" xfId="0" applyFont="1" applyFill="1" applyBorder="1" applyAlignment="1">
      <alignment horizontal="left" vertical="top"/>
    </xf>
    <xf numFmtId="0" fontId="0" fillId="7" borderId="26" xfId="0" applyFill="1" applyBorder="1"/>
    <xf numFmtId="0" fontId="0" fillId="7" borderId="27" xfId="0" applyFill="1" applyBorder="1"/>
    <xf numFmtId="0" fontId="10" fillId="7" borderId="28" xfId="0" applyFont="1" applyFill="1" applyBorder="1" applyAlignment="1">
      <alignment horizontal="left" vertical="top"/>
    </xf>
    <xf numFmtId="0" fontId="0" fillId="7" borderId="0" xfId="0" applyFill="1"/>
    <xf numFmtId="0" fontId="0" fillId="7" borderId="29" xfId="0" applyFill="1" applyBorder="1"/>
    <xf numFmtId="0" fontId="0" fillId="7" borderId="24" xfId="0" applyFill="1" applyBorder="1"/>
    <xf numFmtId="0" fontId="0" fillId="7" borderId="31" xfId="0" applyFill="1" applyBorder="1"/>
    <xf numFmtId="0" fontId="11" fillId="7" borderId="28" xfId="0" applyFont="1" applyFill="1" applyBorder="1" applyAlignment="1">
      <alignment horizontal="left" vertical="top"/>
    </xf>
    <xf numFmtId="0" fontId="10" fillId="7" borderId="26" xfId="0" applyFont="1" applyFill="1" applyBorder="1" applyAlignment="1">
      <alignment horizontal="left" vertical="top" wrapText="1"/>
    </xf>
    <xf numFmtId="0" fontId="16" fillId="7" borderId="26" xfId="0" applyFont="1" applyFill="1" applyBorder="1" applyAlignment="1">
      <alignment vertical="top" wrapText="1"/>
    </xf>
    <xf numFmtId="0" fontId="16" fillId="7" borderId="26" xfId="0" applyFont="1" applyFill="1" applyBorder="1"/>
    <xf numFmtId="0" fontId="10" fillId="7" borderId="28" xfId="0" applyFont="1" applyFill="1" applyBorder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16" fillId="7" borderId="0" xfId="0" applyFont="1" applyFill="1" applyAlignment="1">
      <alignment vertical="top" wrapText="1"/>
    </xf>
    <xf numFmtId="0" fontId="16" fillId="7" borderId="0" xfId="0" applyFont="1" applyFill="1"/>
    <xf numFmtId="0" fontId="10" fillId="7" borderId="24" xfId="0" applyFont="1" applyFill="1" applyBorder="1" applyAlignment="1">
      <alignment horizontal="left" vertical="top" wrapText="1"/>
    </xf>
    <xf numFmtId="0" fontId="16" fillId="7" borderId="24" xfId="0" applyFont="1" applyFill="1" applyBorder="1" applyAlignment="1">
      <alignment vertical="top" wrapText="1"/>
    </xf>
    <xf numFmtId="0" fontId="16" fillId="7" borderId="24" xfId="0" applyFont="1" applyFill="1" applyBorder="1"/>
    <xf numFmtId="0" fontId="3" fillId="6" borderId="0" xfId="0" applyFont="1" applyFill="1" applyAlignment="1">
      <alignment wrapText="1"/>
    </xf>
    <xf numFmtId="0" fontId="3" fillId="6" borderId="0" xfId="0" applyFont="1" applyFill="1"/>
    <xf numFmtId="0" fontId="3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wrapText="1"/>
    </xf>
    <xf numFmtId="0" fontId="10" fillId="2" borderId="0" xfId="0" applyFont="1" applyFill="1"/>
    <xf numFmtId="0" fontId="5" fillId="2" borderId="0" xfId="0" applyFont="1" applyFill="1"/>
    <xf numFmtId="42" fontId="11" fillId="2" borderId="24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13" fillId="6" borderId="0" xfId="0" applyFont="1" applyFill="1" applyAlignment="1">
      <alignment horizontal="left" vertical="center" indent="1"/>
    </xf>
    <xf numFmtId="0" fontId="14" fillId="6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12" fillId="7" borderId="26" xfId="0" applyFont="1" applyFill="1" applyBorder="1" applyAlignment="1">
      <alignment horizontal="left" vertical="top" wrapText="1"/>
    </xf>
    <xf numFmtId="0" fontId="12" fillId="7" borderId="27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7" borderId="28" xfId="0" applyFont="1" applyFill="1" applyBorder="1" applyAlignment="1">
      <alignment horizontal="left" vertical="top" indent="1"/>
    </xf>
    <xf numFmtId="0" fontId="12" fillId="7" borderId="0" xfId="0" applyFont="1" applyFill="1" applyAlignment="1">
      <alignment horizontal="left" vertical="top" wrapText="1"/>
    </xf>
    <xf numFmtId="0" fontId="12" fillId="7" borderId="29" xfId="0" applyFont="1" applyFill="1" applyBorder="1" applyAlignment="1">
      <alignment horizontal="left" vertical="top" wrapText="1"/>
    </xf>
    <xf numFmtId="0" fontId="9" fillId="7" borderId="28" xfId="0" applyFont="1" applyFill="1" applyBorder="1" applyAlignment="1">
      <alignment horizontal="left" vertical="top" wrapText="1" indent="1"/>
    </xf>
    <xf numFmtId="0" fontId="1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7" borderId="0" xfId="0" applyFont="1" applyFill="1"/>
    <xf numFmtId="0" fontId="3" fillId="7" borderId="29" xfId="0" applyFont="1" applyFill="1" applyBorder="1"/>
    <xf numFmtId="0" fontId="3" fillId="7" borderId="28" xfId="0" applyFont="1" applyFill="1" applyBorder="1"/>
    <xf numFmtId="0" fontId="9" fillId="7" borderId="28" xfId="0" applyFont="1" applyFill="1" applyBorder="1" applyAlignment="1">
      <alignment horizontal="left" vertical="top" indent="1"/>
    </xf>
    <xf numFmtId="0" fontId="3" fillId="7" borderId="28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29" xfId="0" applyFont="1" applyFill="1" applyBorder="1" applyAlignment="1">
      <alignment vertical="top" wrapText="1"/>
    </xf>
    <xf numFmtId="0" fontId="3" fillId="7" borderId="30" xfId="0" applyFont="1" applyFill="1" applyBorder="1" applyAlignment="1">
      <alignment vertical="top" wrapText="1"/>
    </xf>
    <xf numFmtId="0" fontId="3" fillId="7" borderId="24" xfId="0" applyFont="1" applyFill="1" applyBorder="1" applyAlignment="1">
      <alignment vertical="top" wrapText="1"/>
    </xf>
    <xf numFmtId="0" fontId="3" fillId="7" borderId="3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0" fontId="13" fillId="6" borderId="0" xfId="0" applyFont="1" applyFill="1" applyAlignment="1">
      <alignment horizontal="left" vertical="top" indent="1"/>
    </xf>
    <xf numFmtId="0" fontId="13" fillId="2" borderId="0" xfId="0" applyFont="1" applyFill="1" applyAlignment="1">
      <alignment horizontal="left" vertical="top" indent="1"/>
    </xf>
    <xf numFmtId="0" fontId="10" fillId="7" borderId="3" xfId="0" applyFont="1" applyFill="1" applyBorder="1"/>
    <xf numFmtId="0" fontId="12" fillId="7" borderId="32" xfId="0" applyFont="1" applyFill="1" applyBorder="1"/>
    <xf numFmtId="0" fontId="12" fillId="7" borderId="4" xfId="0" applyFont="1" applyFill="1" applyBorder="1"/>
    <xf numFmtId="0" fontId="12" fillId="2" borderId="0" xfId="0" applyFont="1" applyFill="1"/>
    <xf numFmtId="0" fontId="9" fillId="2" borderId="12" xfId="0" applyFont="1" applyFill="1" applyBorder="1"/>
    <xf numFmtId="0" fontId="7" fillId="2" borderId="14" xfId="0" applyFont="1" applyFill="1" applyBorder="1"/>
    <xf numFmtId="0" fontId="5" fillId="2" borderId="0" xfId="0" applyFont="1" applyFill="1" applyAlignment="1">
      <alignment horizontal="right"/>
    </xf>
    <xf numFmtId="0" fontId="15" fillId="2" borderId="14" xfId="0" applyFont="1" applyFill="1" applyBorder="1"/>
    <xf numFmtId="0" fontId="9" fillId="2" borderId="6" xfId="0" applyFont="1" applyFill="1" applyBorder="1"/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15" xfId="0" applyFont="1" applyFill="1" applyBorder="1"/>
    <xf numFmtId="0" fontId="12" fillId="2" borderId="13" xfId="0" applyFont="1" applyFill="1" applyBorder="1"/>
    <xf numFmtId="44" fontId="12" fillId="3" borderId="10" xfId="1" applyFont="1" applyFill="1" applyBorder="1" applyProtection="1"/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23" xfId="0" applyFont="1" applyFill="1" applyBorder="1" applyProtection="1">
      <protection locked="0"/>
    </xf>
    <xf numFmtId="0" fontId="12" fillId="4" borderId="13" xfId="0" applyFont="1" applyFill="1" applyBorder="1" applyProtection="1">
      <protection locked="0"/>
    </xf>
    <xf numFmtId="0" fontId="12" fillId="4" borderId="14" xfId="0" applyFont="1" applyFill="1" applyBorder="1" applyProtection="1">
      <protection locked="0"/>
    </xf>
    <xf numFmtId="0" fontId="12" fillId="5" borderId="1" xfId="0" applyFont="1" applyFill="1" applyBorder="1" applyProtection="1">
      <protection locked="0"/>
    </xf>
    <xf numFmtId="0" fontId="11" fillId="2" borderId="21" xfId="0" applyFont="1" applyFill="1" applyBorder="1"/>
    <xf numFmtId="0" fontId="12" fillId="4" borderId="1" xfId="0" applyFont="1" applyFill="1" applyBorder="1" applyProtection="1">
      <protection locked="0"/>
    </xf>
    <xf numFmtId="0" fontId="12" fillId="5" borderId="11" xfId="0" applyFont="1" applyFill="1" applyBorder="1" applyProtection="1">
      <protection locked="0"/>
    </xf>
    <xf numFmtId="0" fontId="12" fillId="4" borderId="11" xfId="0" applyFont="1" applyFill="1" applyBorder="1" applyProtection="1">
      <protection locked="0"/>
    </xf>
    <xf numFmtId="44" fontId="12" fillId="4" borderId="1" xfId="1" applyFont="1" applyFill="1" applyBorder="1" applyProtection="1">
      <protection locked="0"/>
    </xf>
    <xf numFmtId="9" fontId="12" fillId="4" borderId="11" xfId="2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44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9" fillId="2" borderId="20" xfId="0" applyFont="1" applyFill="1" applyBorder="1"/>
    <xf numFmtId="0" fontId="9" fillId="2" borderId="21" xfId="0" applyFont="1" applyFill="1" applyBorder="1" applyAlignment="1">
      <alignment wrapText="1"/>
    </xf>
    <xf numFmtId="0" fontId="11" fillId="2" borderId="21" xfId="0" applyFont="1" applyFill="1" applyBorder="1" applyAlignment="1">
      <alignment wrapText="1"/>
    </xf>
    <xf numFmtId="0" fontId="11" fillId="2" borderId="22" xfId="0" applyFont="1" applyFill="1" applyBorder="1"/>
    <xf numFmtId="44" fontId="12" fillId="3" borderId="2" xfId="1" applyFont="1" applyFill="1" applyBorder="1" applyProtection="1"/>
    <xf numFmtId="44" fontId="12" fillId="0" borderId="0" xfId="1" applyFont="1" applyFill="1" applyBorder="1" applyProtection="1"/>
    <xf numFmtId="0" fontId="10" fillId="7" borderId="30" xfId="0" applyFont="1" applyFill="1" applyBorder="1" applyAlignment="1">
      <alignment horizontal="left" vertical="top" wrapText="1"/>
    </xf>
    <xf numFmtId="44" fontId="12" fillId="3" borderId="16" xfId="1" applyFont="1" applyFill="1" applyBorder="1" applyProtection="1"/>
    <xf numFmtId="44" fontId="9" fillId="3" borderId="15" xfId="1" applyFont="1" applyFill="1" applyBorder="1" applyProtection="1"/>
    <xf numFmtId="44" fontId="9" fillId="3" borderId="13" xfId="1" applyFont="1" applyFill="1" applyBorder="1" applyProtection="1"/>
    <xf numFmtId="9" fontId="12" fillId="4" borderId="2" xfId="2" applyFont="1" applyFill="1" applyBorder="1" applyProtection="1">
      <protection locked="0"/>
    </xf>
    <xf numFmtId="0" fontId="5" fillId="4" borderId="3" xfId="0" applyFont="1" applyFill="1" applyBorder="1" applyProtection="1">
      <protection locked="0"/>
    </xf>
    <xf numFmtId="0" fontId="12" fillId="0" borderId="1" xfId="0" applyFont="1" applyBorder="1" applyAlignment="1">
      <alignment horizontal="left" vertical="center" indent="1"/>
    </xf>
    <xf numFmtId="0" fontId="5" fillId="4" borderId="32" xfId="0" applyFont="1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12" fillId="0" borderId="2" xfId="0" applyFont="1" applyBorder="1" applyAlignment="1">
      <alignment horizontal="left" vertical="center" indent="1"/>
    </xf>
    <xf numFmtId="0" fontId="11" fillId="2" borderId="5" xfId="0" applyFont="1" applyFill="1" applyBorder="1"/>
    <xf numFmtId="0" fontId="4" fillId="7" borderId="0" xfId="0" applyFont="1" applyFill="1" applyAlignment="1">
      <alignment vertical="top" wrapText="1"/>
    </xf>
    <xf numFmtId="0" fontId="10" fillId="7" borderId="25" xfId="0" applyFont="1" applyFill="1" applyBorder="1" applyAlignment="1">
      <alignment horizontal="left" vertical="center" indent="1"/>
    </xf>
    <xf numFmtId="0" fontId="12" fillId="5" borderId="31" xfId="0" applyFont="1" applyFill="1" applyBorder="1" applyProtection="1">
      <protection locked="0"/>
    </xf>
    <xf numFmtId="0" fontId="12" fillId="5" borderId="33" xfId="0" applyFont="1" applyFill="1" applyBorder="1" applyProtection="1">
      <protection locked="0"/>
    </xf>
    <xf numFmtId="0" fontId="0" fillId="2" borderId="34" xfId="0" applyFill="1" applyBorder="1"/>
    <xf numFmtId="44" fontId="12" fillId="3" borderId="11" xfId="1" applyFont="1" applyFill="1" applyBorder="1" applyProtection="1"/>
    <xf numFmtId="0" fontId="10" fillId="7" borderId="28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top" wrapText="1"/>
    </xf>
    <xf numFmtId="0" fontId="12" fillId="0" borderId="30" xfId="0" applyFont="1" applyBorder="1" applyAlignment="1">
      <alignment horizontal="left" vertical="top"/>
    </xf>
    <xf numFmtId="0" fontId="3" fillId="2" borderId="24" xfId="0" applyFont="1" applyFill="1" applyBorder="1"/>
    <xf numFmtId="0" fontId="5" fillId="2" borderId="24" xfId="0" applyFont="1" applyFill="1" applyBorder="1"/>
    <xf numFmtId="0" fontId="12" fillId="0" borderId="36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wrapText="1"/>
    </xf>
    <xf numFmtId="0" fontId="12" fillId="3" borderId="16" xfId="0" applyFont="1" applyFill="1" applyBorder="1"/>
    <xf numFmtId="0" fontId="12" fillId="3" borderId="17" xfId="0" applyFont="1" applyFill="1" applyBorder="1"/>
    <xf numFmtId="0" fontId="12" fillId="3" borderId="18" xfId="0" applyFont="1" applyFill="1" applyBorder="1"/>
    <xf numFmtId="44" fontId="9" fillId="3" borderId="13" xfId="0" applyNumberFormat="1" applyFont="1" applyFill="1" applyBorder="1"/>
    <xf numFmtId="0" fontId="12" fillId="3" borderId="19" xfId="0" applyFont="1" applyFill="1" applyBorder="1"/>
    <xf numFmtId="0" fontId="12" fillId="5" borderId="9" xfId="0" applyFont="1" applyFill="1" applyBorder="1" applyProtection="1">
      <protection locked="0"/>
    </xf>
    <xf numFmtId="0" fontId="12" fillId="5" borderId="35" xfId="0" applyFont="1" applyFill="1" applyBorder="1" applyProtection="1">
      <protection locked="0"/>
    </xf>
    <xf numFmtId="0" fontId="12" fillId="3" borderId="2" xfId="0" applyFont="1" applyFill="1" applyBorder="1"/>
    <xf numFmtId="0" fontId="12" fillId="5" borderId="3" xfId="0" applyFont="1" applyFill="1" applyBorder="1" applyAlignment="1" applyProtection="1">
      <alignment horizontal="left" vertical="top"/>
      <protection locked="0"/>
    </xf>
    <xf numFmtId="0" fontId="12" fillId="5" borderId="32" xfId="0" applyFont="1" applyFill="1" applyBorder="1" applyAlignment="1" applyProtection="1">
      <alignment horizontal="left" vertical="top"/>
      <protection locked="0"/>
    </xf>
    <xf numFmtId="0" fontId="12" fillId="5" borderId="4" xfId="0" applyFont="1" applyFill="1" applyBorder="1" applyAlignment="1" applyProtection="1">
      <alignment horizontal="left" vertical="top"/>
      <protection locked="0"/>
    </xf>
    <xf numFmtId="0" fontId="10" fillId="7" borderId="3" xfId="0" applyFont="1" applyFill="1" applyBorder="1" applyAlignment="1">
      <alignment horizontal="left" vertical="top" wrapText="1"/>
    </xf>
    <xf numFmtId="0" fontId="10" fillId="7" borderId="32" xfId="0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18" fillId="2" borderId="26" xfId="0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</cellXfs>
  <cellStyles count="4">
    <cellStyle name="Procent" xfId="2" builtinId="5"/>
    <cellStyle name="Standaard" xfId="0" builtinId="0"/>
    <cellStyle name="Valuta" xfId="1" builtinId="4"/>
    <cellStyle name="Valuta 2" xfId="3" xr:uid="{5A8D4F25-9502-4DD8-ADB0-7E0CE22B58AE}"/>
  </cellStyles>
  <dxfs count="0"/>
  <tableStyles count="0" defaultTableStyle="TableStyleMedium2" defaultPivotStyle="PivotStyleLight16"/>
  <colors>
    <mruColors>
      <color rgb="FFE1EDDA"/>
      <color rgb="FFD9EBF7"/>
      <color rgb="FFFBEAD9"/>
      <color rgb="FF00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1038226</xdr:colOff>
      <xdr:row>0</xdr:row>
      <xdr:rowOff>0</xdr:rowOff>
    </xdr:from>
    <xdr:to>
      <xdr:col>4</xdr:col>
      <xdr:colOff>17146</xdr:colOff>
      <xdr:row>7</xdr:row>
      <xdr:rowOff>52533</xdr:rowOff>
    </xdr:to>
    <xdr:pic>
      <xdr:nvPicPr>
        <xdr:cNvPr id="2" name="Afbeelding 1" descr="Rijkslogo Rijksdienst voor Ondernemend Nederla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6" y="0"/>
          <a:ext cx="4838700" cy="14038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600075</xdr:colOff>
          <xdr:row>2</xdr:row>
          <xdr:rowOff>400050</xdr:rowOff>
        </xdr:from>
        <xdr:to>
          <xdr:col>5</xdr:col>
          <xdr:colOff>1285875</xdr:colOff>
          <xdr:row>2</xdr:row>
          <xdr:rowOff>866775</xdr:rowOff>
        </xdr:to>
        <xdr:sp macro="" textlink="">
          <xdr:nvSpPr>
            <xdr:cNvPr id="1027" name="Object 3" descr="EU vlag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914400</xdr:colOff>
          <xdr:row>0</xdr:row>
          <xdr:rowOff>114300</xdr:rowOff>
        </xdr:from>
        <xdr:to>
          <xdr:col>4</xdr:col>
          <xdr:colOff>1600200</xdr:colOff>
          <xdr:row>3</xdr:row>
          <xdr:rowOff>123825</xdr:rowOff>
        </xdr:to>
        <xdr:sp macro="" textlink="">
          <xdr:nvSpPr>
            <xdr:cNvPr id="1028" name="Object 4" descr="EU vlag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A8E6-5241-4E55-B8E3-C0B3B5D9BDF2}">
  <dimension ref="A1:S104"/>
  <sheetViews>
    <sheetView showGridLines="0" tabSelected="1" zoomScale="90" zoomScaleNormal="90" workbookViewId="0">
      <selection activeCell="D15" sqref="D15"/>
    </sheetView>
  </sheetViews>
  <sheetFormatPr defaultColWidth="9.140625" defaultRowHeight="15" customHeight="1" x14ac:dyDescent="0.25"/>
  <cols>
    <col min="1" max="1" width="5.7109375" style="2" customWidth="1"/>
    <col min="2" max="2" width="38.28515625" style="2" customWidth="1"/>
    <col min="3" max="25" width="24.7109375" style="2" customWidth="1"/>
    <col min="26" max="16384" width="9.140625" style="2"/>
  </cols>
  <sheetData>
    <row r="1" spans="2:17" ht="12" customHeight="1" x14ac:dyDescent="0.25"/>
    <row r="2" spans="2:17" ht="12" customHeight="1" x14ac:dyDescent="0.25"/>
    <row r="3" spans="2:17" ht="12" customHeight="1" x14ac:dyDescent="0.25">
      <c r="F3" s="2" t="s">
        <v>53</v>
      </c>
    </row>
    <row r="4" spans="2:17" ht="12" customHeight="1" x14ac:dyDescent="0.25"/>
    <row r="5" spans="2:17" ht="12" customHeight="1" x14ac:dyDescent="0.25"/>
    <row r="6" spans="2:17" ht="25.5" customHeight="1" x14ac:dyDescent="0.25"/>
    <row r="7" spans="2:17" s="31" customFormat="1" ht="22.9" customHeight="1" x14ac:dyDescent="0.2">
      <c r="B7" s="5" t="s">
        <v>99</v>
      </c>
      <c r="C7" s="5"/>
      <c r="D7" s="5"/>
      <c r="E7" s="5"/>
      <c r="F7" s="30"/>
      <c r="G7" s="30"/>
      <c r="H7" s="30"/>
      <c r="I7" s="30"/>
      <c r="J7" s="30"/>
      <c r="K7" s="30"/>
      <c r="L7" s="30"/>
      <c r="M7" s="30"/>
      <c r="N7" s="29"/>
      <c r="O7" s="30"/>
    </row>
    <row r="8" spans="2:17" s="31" customFormat="1" ht="17.100000000000001" customHeight="1" x14ac:dyDescent="0.2">
      <c r="B8" s="32" t="s">
        <v>10</v>
      </c>
      <c r="C8" s="33"/>
      <c r="N8" s="33"/>
    </row>
    <row r="9" spans="2:17" s="31" customFormat="1" ht="17.100000000000001" customHeight="1" x14ac:dyDescent="0.2">
      <c r="B9" s="34" t="s">
        <v>121</v>
      </c>
      <c r="C9" s="33"/>
      <c r="N9" s="33"/>
    </row>
    <row r="10" spans="2:17" s="31" customFormat="1" ht="14.25" x14ac:dyDescent="0.2">
      <c r="C10" s="33"/>
      <c r="E10" s="35"/>
      <c r="F10" s="35"/>
      <c r="G10" s="35"/>
      <c r="H10" s="35"/>
      <c r="N10" s="33"/>
    </row>
    <row r="11" spans="2:17" s="35" customFormat="1" ht="15.6" customHeight="1" x14ac:dyDescent="0.2">
      <c r="B11" s="36" t="s">
        <v>54</v>
      </c>
      <c r="C11" s="31"/>
      <c r="N11" s="37"/>
    </row>
    <row r="12" spans="2:17" s="35" customFormat="1" ht="17.100000000000001" customHeight="1" x14ac:dyDescent="0.2">
      <c r="B12" s="105" t="s">
        <v>9</v>
      </c>
      <c r="C12" s="104"/>
      <c r="D12" s="106"/>
      <c r="E12" s="107"/>
      <c r="O12" s="37"/>
    </row>
    <row r="13" spans="2:17" s="35" customFormat="1" ht="17.100000000000001" customHeight="1" x14ac:dyDescent="0.2">
      <c r="B13" s="105" t="s">
        <v>66</v>
      </c>
      <c r="C13" s="104"/>
      <c r="D13" s="106"/>
      <c r="E13" s="107"/>
      <c r="O13" s="37"/>
    </row>
    <row r="14" spans="2:17" s="31" customFormat="1" ht="17.100000000000001" customHeight="1" x14ac:dyDescent="0.2">
      <c r="B14" s="105" t="s">
        <v>67</v>
      </c>
      <c r="C14" s="104"/>
      <c r="D14" s="106"/>
      <c r="E14" s="107"/>
      <c r="F14" s="35"/>
      <c r="G14" s="35"/>
      <c r="H14" s="35"/>
      <c r="I14" s="35"/>
      <c r="J14" s="35"/>
      <c r="K14" s="35"/>
      <c r="L14" s="35"/>
      <c r="M14" s="35"/>
      <c r="N14" s="35"/>
      <c r="O14" s="37"/>
      <c r="P14" s="35"/>
    </row>
    <row r="15" spans="2:17" s="31" customFormat="1" ht="17.100000000000001" customHeight="1" x14ac:dyDescent="0.2">
      <c r="B15" s="105" t="s">
        <v>68</v>
      </c>
      <c r="C15" s="104"/>
      <c r="D15" s="106"/>
      <c r="E15" s="107"/>
      <c r="F15" s="35"/>
      <c r="G15" s="35"/>
      <c r="H15" s="35"/>
      <c r="I15" s="35"/>
      <c r="J15" s="35"/>
      <c r="K15" s="35"/>
      <c r="L15" s="35"/>
      <c r="M15" s="35"/>
      <c r="O15" s="33"/>
    </row>
    <row r="16" spans="2:17" s="31" customFormat="1" ht="17.100000000000001" customHeight="1" x14ac:dyDescent="0.2">
      <c r="B16" s="108" t="s">
        <v>69</v>
      </c>
      <c r="C16" s="131" t="s">
        <v>92</v>
      </c>
      <c r="D16" s="132"/>
      <c r="E16" s="13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2:17" s="31" customFormat="1" ht="15" customHeight="1" x14ac:dyDescent="0.2">
      <c r="I17" s="35"/>
      <c r="J17" s="35"/>
      <c r="K17" s="35"/>
      <c r="L17" s="35"/>
      <c r="M17" s="35"/>
      <c r="N17" s="35"/>
      <c r="O17" s="35"/>
      <c r="P17" s="35"/>
      <c r="Q17" s="35"/>
    </row>
    <row r="18" spans="2:17" s="31" customFormat="1" ht="15" customHeight="1" x14ac:dyDescent="0.2">
      <c r="B18" s="38" t="s">
        <v>11</v>
      </c>
      <c r="C18" s="39"/>
      <c r="D18" s="39"/>
      <c r="E18" s="39"/>
      <c r="F18" s="38" t="s">
        <v>38</v>
      </c>
      <c r="G18" s="39"/>
      <c r="H18" s="39"/>
      <c r="I18" s="35"/>
      <c r="J18" s="35"/>
      <c r="K18" s="35"/>
      <c r="L18" s="35"/>
      <c r="M18" s="35"/>
      <c r="N18" s="35"/>
      <c r="O18" s="35"/>
      <c r="P18" s="35"/>
      <c r="Q18" s="35"/>
    </row>
    <row r="19" spans="2:17" s="31" customFormat="1" ht="15" customHeight="1" x14ac:dyDescent="0.2">
      <c r="B19" s="40"/>
      <c r="C19" s="41"/>
      <c r="D19" s="41"/>
      <c r="E19" s="41"/>
      <c r="F19" s="41"/>
      <c r="G19" s="41"/>
      <c r="H19" s="41"/>
      <c r="I19" s="35"/>
      <c r="J19" s="35"/>
      <c r="K19" s="35"/>
      <c r="L19" s="35"/>
      <c r="M19" s="35"/>
      <c r="N19" s="35"/>
      <c r="O19" s="35"/>
      <c r="P19" s="35"/>
      <c r="Q19" s="35"/>
    </row>
    <row r="20" spans="2:17" s="31" customFormat="1" ht="15" customHeight="1" x14ac:dyDescent="0.2">
      <c r="B20" s="111" t="s">
        <v>119</v>
      </c>
      <c r="C20" s="42"/>
      <c r="D20" s="43"/>
      <c r="E20" s="121"/>
      <c r="F20" s="44"/>
      <c r="G20" s="35" t="s">
        <v>55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7" s="31" customFormat="1" ht="15" customHeight="1" x14ac:dyDescent="0.2">
      <c r="B21" s="116" t="s">
        <v>120</v>
      </c>
      <c r="C21" s="46"/>
      <c r="D21" s="47"/>
      <c r="E21" s="117"/>
      <c r="F21" s="79"/>
      <c r="G21" s="35" t="s">
        <v>56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2:17" s="31" customFormat="1" ht="15" customHeight="1" x14ac:dyDescent="0.2">
      <c r="B22" s="45"/>
      <c r="C22" s="46"/>
      <c r="D22" s="47"/>
      <c r="E22" s="117"/>
      <c r="F22" s="6"/>
      <c r="G22" s="35" t="s">
        <v>49</v>
      </c>
      <c r="H22" s="35"/>
      <c r="I22" s="35"/>
      <c r="J22" s="35"/>
      <c r="K22" s="35"/>
      <c r="L22" s="35"/>
      <c r="M22" s="35"/>
      <c r="N22" s="33"/>
    </row>
    <row r="23" spans="2:17" s="31" customFormat="1" ht="15" customHeight="1" x14ac:dyDescent="0.2">
      <c r="B23" s="48" t="s">
        <v>57</v>
      </c>
      <c r="C23" s="46"/>
      <c r="D23" s="47"/>
      <c r="E23" s="118"/>
      <c r="F23" s="119"/>
      <c r="G23" s="120"/>
      <c r="H23" s="120"/>
      <c r="I23" s="35"/>
      <c r="J23" s="35"/>
      <c r="K23" s="35"/>
      <c r="L23" s="35"/>
      <c r="M23" s="35"/>
      <c r="N23" s="33"/>
    </row>
    <row r="24" spans="2:17" s="31" customFormat="1" ht="15" customHeight="1" x14ac:dyDescent="0.2">
      <c r="B24" s="45" t="s">
        <v>72</v>
      </c>
      <c r="C24" s="46"/>
      <c r="D24" s="46"/>
      <c r="E24" s="46"/>
      <c r="F24" s="46"/>
      <c r="G24" s="46"/>
      <c r="H24" s="47"/>
      <c r="I24" s="49"/>
      <c r="J24" s="50"/>
      <c r="K24" s="50"/>
      <c r="L24" s="50"/>
      <c r="M24" s="50"/>
      <c r="N24" s="33"/>
    </row>
    <row r="25" spans="2:17" s="31" customFormat="1" ht="15" customHeight="1" x14ac:dyDescent="0.2">
      <c r="B25" s="45" t="s">
        <v>102</v>
      </c>
      <c r="C25" s="51"/>
      <c r="D25" s="51"/>
      <c r="E25" s="51"/>
      <c r="F25" s="51"/>
      <c r="G25" s="51"/>
      <c r="H25" s="52"/>
      <c r="J25" s="50"/>
      <c r="K25" s="50"/>
      <c r="L25" s="50"/>
      <c r="M25" s="50"/>
      <c r="N25" s="33"/>
    </row>
    <row r="26" spans="2:17" s="31" customFormat="1" ht="15" customHeight="1" x14ac:dyDescent="0.2">
      <c r="B26" s="45" t="s">
        <v>101</v>
      </c>
      <c r="C26" s="51"/>
      <c r="D26" s="51"/>
      <c r="E26" s="51"/>
      <c r="F26" s="51"/>
      <c r="G26" s="51"/>
      <c r="H26" s="52"/>
      <c r="J26" s="50"/>
      <c r="K26" s="50"/>
      <c r="L26" s="50"/>
      <c r="M26" s="50"/>
      <c r="N26" s="33"/>
    </row>
    <row r="27" spans="2:17" s="31" customFormat="1" ht="15" customHeight="1" x14ac:dyDescent="0.2">
      <c r="B27" s="45" t="s">
        <v>100</v>
      </c>
      <c r="C27" s="51"/>
      <c r="D27" s="51"/>
      <c r="E27" s="51"/>
      <c r="F27" s="51"/>
      <c r="G27" s="51"/>
      <c r="H27" s="52"/>
      <c r="J27" s="50"/>
      <c r="K27" s="50"/>
      <c r="L27" s="50"/>
      <c r="M27" s="50"/>
      <c r="N27" s="33"/>
    </row>
    <row r="28" spans="2:17" s="31" customFormat="1" ht="15" customHeight="1" x14ac:dyDescent="0.2">
      <c r="B28" s="45" t="s">
        <v>103</v>
      </c>
      <c r="C28" s="51"/>
      <c r="D28" s="51"/>
      <c r="E28" s="51"/>
      <c r="F28" s="51"/>
      <c r="G28" s="51"/>
      <c r="H28" s="52"/>
      <c r="J28" s="50"/>
      <c r="K28" s="50"/>
      <c r="L28" s="50"/>
      <c r="M28" s="50"/>
      <c r="N28" s="33"/>
    </row>
    <row r="29" spans="2:17" s="31" customFormat="1" ht="15" customHeight="1" x14ac:dyDescent="0.2">
      <c r="B29" s="53"/>
      <c r="C29" s="51"/>
      <c r="D29" s="51"/>
      <c r="E29" s="51"/>
      <c r="F29" s="51"/>
      <c r="G29" s="51"/>
      <c r="H29" s="52"/>
      <c r="J29" s="50"/>
      <c r="K29" s="50"/>
      <c r="L29" s="50"/>
      <c r="M29" s="50"/>
      <c r="N29" s="33"/>
    </row>
    <row r="30" spans="2:17" s="31" customFormat="1" ht="15" customHeight="1" x14ac:dyDescent="0.2">
      <c r="B30" s="54" t="s">
        <v>58</v>
      </c>
      <c r="C30" s="51"/>
      <c r="D30" s="51"/>
      <c r="E30" s="51"/>
      <c r="F30" s="51"/>
      <c r="G30" s="51"/>
      <c r="H30" s="52"/>
      <c r="J30" s="50"/>
      <c r="K30" s="50"/>
      <c r="L30" s="50"/>
      <c r="M30" s="50"/>
      <c r="N30" s="33"/>
    </row>
    <row r="31" spans="2:17" s="31" customFormat="1" ht="15" customHeight="1" x14ac:dyDescent="0.2">
      <c r="B31" s="45" t="s">
        <v>104</v>
      </c>
      <c r="C31" s="51"/>
      <c r="D31" s="51"/>
      <c r="E31" s="51"/>
      <c r="F31" s="51"/>
      <c r="G31" s="51"/>
      <c r="H31" s="52"/>
      <c r="J31" s="50"/>
      <c r="K31" s="50"/>
      <c r="L31" s="50"/>
      <c r="M31" s="50"/>
      <c r="N31" s="33"/>
    </row>
    <row r="32" spans="2:17" s="31" customFormat="1" ht="15" customHeight="1" x14ac:dyDescent="0.2">
      <c r="B32" s="45" t="s">
        <v>70</v>
      </c>
      <c r="C32" s="51"/>
      <c r="D32" s="51"/>
      <c r="E32" s="51"/>
      <c r="F32" s="51"/>
      <c r="G32" s="51"/>
      <c r="H32" s="52"/>
      <c r="J32" s="50"/>
      <c r="K32" s="50"/>
      <c r="L32" s="50"/>
      <c r="M32" s="50"/>
      <c r="N32" s="33"/>
    </row>
    <row r="33" spans="2:19" s="31" customFormat="1" ht="15" customHeight="1" x14ac:dyDescent="0.2">
      <c r="B33" s="55"/>
      <c r="C33" s="56"/>
      <c r="D33" s="56"/>
      <c r="E33" s="56"/>
      <c r="F33" s="56"/>
      <c r="G33" s="56"/>
      <c r="H33" s="57"/>
      <c r="I33" s="50"/>
      <c r="J33" s="50"/>
      <c r="K33" s="50"/>
      <c r="L33" s="50"/>
      <c r="M33" s="50"/>
      <c r="N33" s="33"/>
    </row>
    <row r="34" spans="2:19" s="31" customFormat="1" ht="15" customHeight="1" x14ac:dyDescent="0.2">
      <c r="B34" s="45" t="s">
        <v>71</v>
      </c>
      <c r="C34" s="56"/>
      <c r="D34" s="56"/>
      <c r="E34" s="56"/>
      <c r="F34" s="56"/>
      <c r="G34" s="56"/>
      <c r="H34" s="57"/>
      <c r="I34" s="50"/>
      <c r="J34" s="50"/>
      <c r="K34" s="50"/>
      <c r="L34" s="50"/>
      <c r="M34" s="50"/>
      <c r="N34" s="33"/>
    </row>
    <row r="35" spans="2:19" s="31" customFormat="1" ht="15" customHeight="1" x14ac:dyDescent="0.2">
      <c r="B35" s="45"/>
      <c r="C35" s="56"/>
      <c r="D35" s="56"/>
      <c r="E35" s="56"/>
      <c r="F35" s="56"/>
      <c r="G35" s="56"/>
      <c r="H35" s="57"/>
      <c r="I35" s="50"/>
      <c r="J35" s="50"/>
      <c r="K35" s="50"/>
      <c r="L35" s="50"/>
      <c r="M35" s="50"/>
      <c r="N35" s="33"/>
    </row>
    <row r="36" spans="2:19" s="31" customFormat="1" ht="15" customHeight="1" x14ac:dyDescent="0.2">
      <c r="B36" s="48" t="s">
        <v>59</v>
      </c>
      <c r="C36" s="56"/>
      <c r="D36" s="56"/>
      <c r="E36" s="56"/>
      <c r="F36" s="56"/>
      <c r="G36" s="56"/>
      <c r="H36" s="57"/>
      <c r="I36" s="50"/>
      <c r="J36" s="50"/>
      <c r="K36" s="50"/>
      <c r="L36" s="50"/>
      <c r="M36" s="50"/>
      <c r="N36" s="33"/>
    </row>
    <row r="37" spans="2:19" s="31" customFormat="1" ht="15" customHeight="1" x14ac:dyDescent="0.2">
      <c r="B37" s="45" t="s">
        <v>117</v>
      </c>
      <c r="C37" s="110"/>
      <c r="D37" s="56"/>
      <c r="E37" s="56"/>
      <c r="F37" s="56"/>
      <c r="G37" s="56"/>
      <c r="H37" s="57"/>
      <c r="I37" s="50"/>
      <c r="J37" s="50"/>
      <c r="K37" s="50"/>
      <c r="L37" s="50"/>
      <c r="M37" s="50"/>
      <c r="N37" s="33"/>
    </row>
    <row r="38" spans="2:19" s="31" customFormat="1" ht="15" customHeight="1" x14ac:dyDescent="0.2">
      <c r="B38" s="45" t="s">
        <v>60</v>
      </c>
      <c r="C38" s="56"/>
      <c r="D38" s="56"/>
      <c r="E38" s="56"/>
      <c r="F38" s="56"/>
      <c r="G38" s="56"/>
      <c r="H38" s="57"/>
      <c r="I38" s="50"/>
      <c r="J38" s="50"/>
      <c r="K38" s="50"/>
      <c r="L38" s="50"/>
      <c r="M38" s="50"/>
      <c r="N38" s="33"/>
    </row>
    <row r="39" spans="2:19" s="31" customFormat="1" ht="15" customHeight="1" x14ac:dyDescent="0.2">
      <c r="B39" s="58"/>
      <c r="C39" s="59"/>
      <c r="D39" s="59"/>
      <c r="E39" s="59"/>
      <c r="F39" s="59"/>
      <c r="G39" s="59"/>
      <c r="H39" s="60"/>
      <c r="I39" s="50"/>
      <c r="J39" s="50"/>
      <c r="K39" s="50"/>
      <c r="L39" s="50"/>
      <c r="M39" s="50"/>
      <c r="N39" s="33"/>
    </row>
    <row r="40" spans="2:19" s="31" customFormat="1" ht="15" customHeight="1" x14ac:dyDescent="0.2">
      <c r="B40" s="61"/>
      <c r="C40" s="61"/>
      <c r="D40" s="61"/>
      <c r="E40" s="61"/>
      <c r="F40" s="61"/>
      <c r="G40" s="61"/>
      <c r="H40" s="61"/>
      <c r="I40" s="50"/>
      <c r="J40" s="50"/>
      <c r="N40" s="33"/>
    </row>
    <row r="41" spans="2:19" s="31" customFormat="1" ht="15" customHeight="1" x14ac:dyDescent="0.2">
      <c r="B41" s="62"/>
      <c r="C41" s="62"/>
      <c r="D41" s="62"/>
      <c r="E41" s="62"/>
      <c r="F41" s="62"/>
      <c r="G41" s="62"/>
      <c r="H41" s="62"/>
      <c r="I41" s="50"/>
      <c r="J41" s="50"/>
      <c r="K41" s="61"/>
      <c r="L41" s="61"/>
      <c r="N41" s="33"/>
    </row>
    <row r="42" spans="2:19" ht="15" customHeight="1" x14ac:dyDescent="0.25">
      <c r="B42" s="63" t="s">
        <v>42</v>
      </c>
      <c r="C42" s="30"/>
      <c r="D42" s="30"/>
      <c r="E42" s="30"/>
      <c r="F42" s="30"/>
      <c r="G42" s="30"/>
      <c r="H42" s="30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2:19" ht="5.25" customHeight="1" x14ac:dyDescent="0.25">
      <c r="B43" s="64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2:19" ht="24" customHeight="1" x14ac:dyDescent="0.25">
      <c r="B44" s="134" t="s">
        <v>105</v>
      </c>
      <c r="C44" s="135"/>
      <c r="D44" s="135"/>
      <c r="E44" s="135"/>
      <c r="F44" s="135"/>
      <c r="G44" s="135"/>
      <c r="H44" s="136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2:19" ht="15" customHeight="1" x14ac:dyDescent="0.25">
      <c r="B45" s="34"/>
      <c r="C45" s="68"/>
      <c r="D45" s="68"/>
      <c r="E45" s="68"/>
      <c r="F45" s="68"/>
      <c r="G45" s="68"/>
      <c r="H45" s="68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2:19" ht="15" customHeight="1" x14ac:dyDescent="0.25">
      <c r="B46" s="83" t="s">
        <v>23</v>
      </c>
      <c r="C46" s="68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2:19" ht="4.9000000000000004" customHeight="1" x14ac:dyDescent="0.25">
      <c r="B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2:19" ht="14.45" customHeight="1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ht="15" customHeight="1" x14ac:dyDescent="0.25">
      <c r="B49" s="63" t="s">
        <v>43</v>
      </c>
      <c r="C49" s="30"/>
      <c r="D49" s="30"/>
      <c r="E49" s="30"/>
      <c r="F49" s="30"/>
      <c r="G49" s="30"/>
      <c r="H49" s="3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19" ht="4.5" customHeight="1" x14ac:dyDescent="0.25">
      <c r="B50" s="64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ht="15" customHeight="1" x14ac:dyDescent="0.25">
      <c r="B51" s="65" t="s">
        <v>37</v>
      </c>
      <c r="C51" s="66"/>
      <c r="D51" s="66"/>
      <c r="E51" s="66"/>
      <c r="F51" s="66"/>
      <c r="G51" s="66"/>
      <c r="H51" s="67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15" customHeight="1" thickBot="1" x14ac:dyDescent="0.3">
      <c r="B52" s="34"/>
      <c r="C52" s="68"/>
      <c r="D52" s="68"/>
      <c r="E52" s="68"/>
      <c r="F52" s="68"/>
      <c r="G52" s="68"/>
      <c r="H52" s="68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15" customHeight="1" thickBot="1" x14ac:dyDescent="0.3">
      <c r="B53" s="69" t="s">
        <v>36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ht="1.1499999999999999" hidden="1" customHeight="1" thickBot="1" x14ac:dyDescent="0.3">
      <c r="B54" s="70" t="s">
        <v>48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 ht="17.100000000000001" customHeight="1" x14ac:dyDescent="0.25">
      <c r="A55" s="71" t="s">
        <v>24</v>
      </c>
      <c r="B55" s="8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ht="17.100000000000001" customHeight="1" x14ac:dyDescent="0.25">
      <c r="A56" s="71" t="s">
        <v>35</v>
      </c>
      <c r="B56" s="8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 ht="17.100000000000001" customHeight="1" x14ac:dyDescent="0.25">
      <c r="A57" s="71" t="s">
        <v>25</v>
      </c>
      <c r="B57" s="8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 ht="17.100000000000001" customHeight="1" x14ac:dyDescent="0.25">
      <c r="A58" s="71" t="s">
        <v>26</v>
      </c>
      <c r="B58" s="8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 ht="17.100000000000001" customHeight="1" x14ac:dyDescent="0.25">
      <c r="A59" s="71" t="s">
        <v>27</v>
      </c>
      <c r="B59" s="8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 ht="17.100000000000001" customHeight="1" x14ac:dyDescent="0.25">
      <c r="A60" s="71" t="s">
        <v>28</v>
      </c>
      <c r="B60" s="8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 ht="17.100000000000001" customHeight="1" x14ac:dyDescent="0.25">
      <c r="A61" s="71" t="s">
        <v>29</v>
      </c>
      <c r="B61" s="8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 ht="17.100000000000001" customHeight="1" x14ac:dyDescent="0.25">
      <c r="A62" s="71" t="s">
        <v>30</v>
      </c>
      <c r="B62" s="8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ht="17.100000000000001" customHeight="1" x14ac:dyDescent="0.25">
      <c r="A63" s="71" t="s">
        <v>31</v>
      </c>
      <c r="B63" s="8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ht="17.100000000000001" customHeight="1" x14ac:dyDescent="0.25">
      <c r="A64" s="71" t="s">
        <v>33</v>
      </c>
      <c r="B64" s="8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 ht="17.100000000000001" customHeight="1" x14ac:dyDescent="0.25">
      <c r="A65" s="71" t="s">
        <v>32</v>
      </c>
      <c r="B65" s="8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19" ht="17.100000000000001" customHeight="1" thickBot="1" x14ac:dyDescent="0.3">
      <c r="A66" s="71" t="s">
        <v>34</v>
      </c>
      <c r="B66" s="82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" ht="15" customHeight="1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 ht="15" customHeight="1" x14ac:dyDescent="0.25">
      <c r="B68" s="63" t="s">
        <v>50</v>
      </c>
      <c r="C68" s="30"/>
      <c r="D68" s="30"/>
      <c r="E68" s="30"/>
      <c r="F68" s="30"/>
      <c r="G68" s="30"/>
      <c r="H68" s="30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" ht="4.5" customHeight="1" x14ac:dyDescent="0.25">
      <c r="B69" s="64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" ht="15" customHeight="1" x14ac:dyDescent="0.25">
      <c r="B70" s="65" t="s">
        <v>52</v>
      </c>
      <c r="C70" s="66"/>
      <c r="D70" s="66"/>
      <c r="E70" s="66"/>
      <c r="F70" s="66"/>
      <c r="G70" s="66"/>
      <c r="H70" s="67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 ht="15" customHeight="1" thickBot="1" x14ac:dyDescent="0.3">
      <c r="B71" s="34"/>
      <c r="C71" s="68"/>
      <c r="D71" s="68"/>
      <c r="E71" s="68"/>
      <c r="F71" s="68"/>
      <c r="G71" s="68"/>
      <c r="H71" s="68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" ht="15" customHeight="1" thickBot="1" x14ac:dyDescent="0.3">
      <c r="B72" s="69" t="s">
        <v>44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 ht="15" hidden="1" customHeight="1" thickBot="1" x14ac:dyDescent="0.3">
      <c r="B73" s="72" t="s">
        <v>51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19" ht="17.100000000000001" customHeight="1" x14ac:dyDescent="0.25">
      <c r="A74" s="71" t="s">
        <v>24</v>
      </c>
      <c r="B74" s="8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1:19" ht="17.100000000000001" customHeight="1" x14ac:dyDescent="0.25">
      <c r="A75" s="71" t="s">
        <v>35</v>
      </c>
      <c r="B75" s="8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19" ht="17.100000000000001" customHeight="1" x14ac:dyDescent="0.25">
      <c r="A76" s="71" t="s">
        <v>25</v>
      </c>
      <c r="B76" s="8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 ht="17.100000000000001" customHeight="1" x14ac:dyDescent="0.25">
      <c r="A77" s="71" t="s">
        <v>26</v>
      </c>
      <c r="B77" s="8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19" ht="17.100000000000001" customHeight="1" x14ac:dyDescent="0.25">
      <c r="A78" s="71" t="s">
        <v>27</v>
      </c>
      <c r="B78" s="8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19" ht="17.100000000000001" customHeight="1" x14ac:dyDescent="0.25">
      <c r="A79" s="71" t="s">
        <v>28</v>
      </c>
      <c r="B79" s="8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 ht="17.100000000000001" customHeight="1" x14ac:dyDescent="0.25">
      <c r="A80" s="71" t="s">
        <v>29</v>
      </c>
      <c r="B80" s="8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1:19" ht="17.100000000000001" customHeight="1" x14ac:dyDescent="0.25">
      <c r="A81" s="71" t="s">
        <v>30</v>
      </c>
      <c r="B81" s="8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1:19" ht="17.100000000000001" customHeight="1" x14ac:dyDescent="0.25">
      <c r="A82" s="71" t="s">
        <v>31</v>
      </c>
      <c r="B82" s="8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1:19" ht="17.100000000000001" customHeight="1" x14ac:dyDescent="0.25">
      <c r="A83" s="71" t="s">
        <v>33</v>
      </c>
      <c r="B83" s="8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 ht="17.100000000000001" customHeight="1" x14ac:dyDescent="0.25">
      <c r="A84" s="71" t="s">
        <v>32</v>
      </c>
      <c r="B84" s="8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1:19" ht="17.100000000000001" customHeight="1" thickBot="1" x14ac:dyDescent="0.3">
      <c r="A85" s="71" t="s">
        <v>34</v>
      </c>
      <c r="B85" s="82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ht="15" customHeight="1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1:19" ht="15" customHeight="1" x14ac:dyDescent="0.25">
      <c r="B87" s="63" t="s">
        <v>39</v>
      </c>
      <c r="C87" s="30"/>
      <c r="D87" s="30"/>
      <c r="E87" s="30"/>
      <c r="F87" s="30"/>
      <c r="G87" s="30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1:19" ht="5.25" customHeight="1" x14ac:dyDescent="0.25">
      <c r="B88" s="64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1:19" ht="15" customHeight="1" x14ac:dyDescent="0.25">
      <c r="B89" s="65" t="s">
        <v>90</v>
      </c>
      <c r="C89" s="66"/>
      <c r="D89" s="66"/>
      <c r="E89" s="66"/>
      <c r="F89" s="66"/>
      <c r="G89" s="66"/>
      <c r="H89" s="67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1:19" ht="15" customHeight="1" thickBot="1" x14ac:dyDescent="0.3">
      <c r="B90" s="34"/>
      <c r="C90" s="68"/>
      <c r="D90" s="68"/>
      <c r="E90" s="68"/>
      <c r="F90" s="68"/>
      <c r="G90" s="68"/>
      <c r="H90" s="68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19" ht="15" customHeight="1" x14ac:dyDescent="0.25">
      <c r="B91" s="69" t="s">
        <v>0</v>
      </c>
      <c r="C91" s="73" t="s">
        <v>5</v>
      </c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69" t="s">
        <v>7</v>
      </c>
      <c r="P91" s="31"/>
      <c r="Q91" s="31"/>
      <c r="R91" s="31"/>
      <c r="S91" s="31"/>
    </row>
    <row r="92" spans="1:19" ht="15" customHeight="1" thickBot="1" x14ac:dyDescent="0.3">
      <c r="B92" s="76"/>
      <c r="C92" s="123">
        <f>B55</f>
        <v>0</v>
      </c>
      <c r="D92" s="124">
        <f>B56</f>
        <v>0</v>
      </c>
      <c r="E92" s="124">
        <f>B57</f>
        <v>0</v>
      </c>
      <c r="F92" s="124">
        <f>B58</f>
        <v>0</v>
      </c>
      <c r="G92" s="124">
        <f>B59</f>
        <v>0</v>
      </c>
      <c r="H92" s="124">
        <f>B60</f>
        <v>0</v>
      </c>
      <c r="I92" s="124">
        <f>B61</f>
        <v>0</v>
      </c>
      <c r="J92" s="124">
        <f>B62</f>
        <v>0</v>
      </c>
      <c r="K92" s="124">
        <f>B63</f>
        <v>0</v>
      </c>
      <c r="L92" s="124">
        <f>B64</f>
        <v>0</v>
      </c>
      <c r="M92" s="124">
        <f>B65</f>
        <v>0</v>
      </c>
      <c r="N92" s="125">
        <f>B66</f>
        <v>0</v>
      </c>
      <c r="O92" s="76"/>
      <c r="P92" s="31"/>
      <c r="Q92" s="31"/>
      <c r="R92" s="31"/>
      <c r="S92" s="31"/>
    </row>
    <row r="93" spans="1:19" ht="17.100000000000001" customHeight="1" x14ac:dyDescent="0.25">
      <c r="B93" s="77" t="s">
        <v>1</v>
      </c>
      <c r="C93" s="78">
        <f>SUMIFS('2. Kosten met eenheden (VKO)'!$N$28:$N$177,'2. Kosten met eenheden (VKO)'!$C$28:$C$177,C$92,'2. Kosten met eenheden (VKO)'!$D$28:$D$177,$B93)</f>
        <v>0</v>
      </c>
      <c r="D93" s="78">
        <f>SUMIFS('2. Kosten met eenheden (VKO)'!$N$28:$N$177,'2. Kosten met eenheden (VKO)'!$C$28:$C$177,D$92,'2. Kosten met eenheden (VKO)'!$D$28:$D$177,$B93)</f>
        <v>0</v>
      </c>
      <c r="E93" s="78">
        <f>SUMIFS('2. Kosten met eenheden (VKO)'!$N$28:$N$177,'2. Kosten met eenheden (VKO)'!$C$28:$C$177,E$92,'2. Kosten met eenheden (VKO)'!$D$28:$D$177,$B93)</f>
        <v>0</v>
      </c>
      <c r="F93" s="78">
        <f>SUMIFS('2. Kosten met eenheden (VKO)'!$N$28:$N$177,'2. Kosten met eenheden (VKO)'!$C$28:$C$177,F$92,'2. Kosten met eenheden (VKO)'!$D$28:$D$177,$B93)</f>
        <v>0</v>
      </c>
      <c r="G93" s="78">
        <f>SUMIFS('2. Kosten met eenheden (VKO)'!$N$28:$N$177,'2. Kosten met eenheden (VKO)'!$C$28:$C$177,G$92,'2. Kosten met eenheden (VKO)'!$D$28:$D$177,$B93)</f>
        <v>0</v>
      </c>
      <c r="H93" s="78">
        <f>SUMIFS('2. Kosten met eenheden (VKO)'!$N$28:$N$177,'2. Kosten met eenheden (VKO)'!$C$28:$C$177,H$92,'2. Kosten met eenheden (VKO)'!$D$28:$D$177,$B93)</f>
        <v>0</v>
      </c>
      <c r="I93" s="78">
        <f>SUMIFS('2. Kosten met eenheden (VKO)'!$N$28:$N$177,'2. Kosten met eenheden (VKO)'!$C$28:$C$177,I$92,'2. Kosten met eenheden (VKO)'!$D$28:$D$177,$B93)</f>
        <v>0</v>
      </c>
      <c r="J93" s="78">
        <f>SUMIFS('2. Kosten met eenheden (VKO)'!$N$28:$N$177,'2. Kosten met eenheden (VKO)'!$C$28:$C$177,J$92,'2. Kosten met eenheden (VKO)'!$D$28:$D$177,$B93)</f>
        <v>0</v>
      </c>
      <c r="K93" s="78">
        <f>SUMIFS('2. Kosten met eenheden (VKO)'!$N$28:$N$177,'2. Kosten met eenheden (VKO)'!$C$28:$C$177,K$92,'2. Kosten met eenheden (VKO)'!$D$28:$D$177,$B93)</f>
        <v>0</v>
      </c>
      <c r="L93" s="78">
        <f>SUMIFS('2. Kosten met eenheden (VKO)'!$N$28:$N$177,'2. Kosten met eenheden (VKO)'!$C$28:$C$177,L$92,'2. Kosten met eenheden (VKO)'!$D$28:$D$177,$B93)</f>
        <v>0</v>
      </c>
      <c r="M93" s="78">
        <f>SUMIFS('2. Kosten met eenheden (VKO)'!$N$28:$N$177,'2. Kosten met eenheden (VKO)'!$C$28:$C$177,M$92,'2. Kosten met eenheden (VKO)'!$D$28:$D$177,$B93)</f>
        <v>0</v>
      </c>
      <c r="N93" s="78">
        <f>SUMIFS('2. Kosten met eenheden (VKO)'!$N$28:$N$177,'2. Kosten met eenheden (VKO)'!$C$28:$C$177,N$92,'2. Kosten met eenheden (VKO)'!$D$28:$D$177,$B93)</f>
        <v>0</v>
      </c>
      <c r="O93" s="126">
        <f t="shared" ref="O93:O101" si="0">SUM(C93:N93)</f>
        <v>0</v>
      </c>
      <c r="P93" s="31"/>
      <c r="Q93" s="31"/>
      <c r="R93" s="31"/>
      <c r="S93" s="31"/>
    </row>
    <row r="94" spans="1:19" ht="17.100000000000001" customHeight="1" x14ac:dyDescent="0.25">
      <c r="B94" s="77" t="s">
        <v>18</v>
      </c>
      <c r="C94" s="78">
        <f>SUMIFS('2. Kosten met eenheden (VKO)'!$N$28:$N$177,'2. Kosten met eenheden (VKO)'!$C$28:$C$177,C$92,'2. Kosten met eenheden (VKO)'!$D$28:$D$177,$B94)</f>
        <v>0</v>
      </c>
      <c r="D94" s="78">
        <f>SUMIFS('2. Kosten met eenheden (VKO)'!$N$28:$N$177,'2. Kosten met eenheden (VKO)'!$C$28:$C$177,D$92,'2. Kosten met eenheden (VKO)'!$D$28:$D$177,$B94)</f>
        <v>0</v>
      </c>
      <c r="E94" s="78">
        <f>SUMIFS('2. Kosten met eenheden (VKO)'!$N$28:$N$177,'2. Kosten met eenheden (VKO)'!$C$28:$C$177,E$92,'2. Kosten met eenheden (VKO)'!$D$28:$D$177,$B94)</f>
        <v>0</v>
      </c>
      <c r="F94" s="78">
        <f>SUMIFS('2. Kosten met eenheden (VKO)'!$N$28:$N$177,'2. Kosten met eenheden (VKO)'!$C$28:$C$177,F$92,'2. Kosten met eenheden (VKO)'!$D$28:$D$177,$B94)</f>
        <v>0</v>
      </c>
      <c r="G94" s="78">
        <f>SUMIFS('2. Kosten met eenheden (VKO)'!$N$28:$N$177,'2. Kosten met eenheden (VKO)'!$C$28:$C$177,G$92,'2. Kosten met eenheden (VKO)'!$D$28:$D$177,$B94)</f>
        <v>0</v>
      </c>
      <c r="H94" s="78">
        <f>SUMIFS('2. Kosten met eenheden (VKO)'!$N$28:$N$177,'2. Kosten met eenheden (VKO)'!$C$28:$C$177,H$92,'2. Kosten met eenheden (VKO)'!$D$28:$D$177,$B94)</f>
        <v>0</v>
      </c>
      <c r="I94" s="78">
        <f>SUMIFS('2. Kosten met eenheden (VKO)'!$N$28:$N$177,'2. Kosten met eenheden (VKO)'!$C$28:$C$177,I$92,'2. Kosten met eenheden (VKO)'!$D$28:$D$177,$B94)</f>
        <v>0</v>
      </c>
      <c r="J94" s="78">
        <f>SUMIFS('2. Kosten met eenheden (VKO)'!$N$28:$N$177,'2. Kosten met eenheden (VKO)'!$C$28:$C$177,J$92,'2. Kosten met eenheden (VKO)'!$D$28:$D$177,$B94)</f>
        <v>0</v>
      </c>
      <c r="K94" s="78">
        <f>SUMIFS('2. Kosten met eenheden (VKO)'!$N$28:$N$177,'2. Kosten met eenheden (VKO)'!$C$28:$C$177,K$92,'2. Kosten met eenheden (VKO)'!$D$28:$D$177,$B94)</f>
        <v>0</v>
      </c>
      <c r="L94" s="78">
        <f>SUMIFS('2. Kosten met eenheden (VKO)'!$N$28:$N$177,'2. Kosten met eenheden (VKO)'!$C$28:$C$177,L$92,'2. Kosten met eenheden (VKO)'!$D$28:$D$177,$B94)</f>
        <v>0</v>
      </c>
      <c r="M94" s="78">
        <f>SUMIFS('2. Kosten met eenheden (VKO)'!$N$28:$N$177,'2. Kosten met eenheden (VKO)'!$C$28:$C$177,M$92,'2. Kosten met eenheden (VKO)'!$D$28:$D$177,$B94)</f>
        <v>0</v>
      </c>
      <c r="N94" s="78">
        <f>SUMIFS('2. Kosten met eenheden (VKO)'!$N$28:$N$177,'2. Kosten met eenheden (VKO)'!$C$28:$C$177,N$92,'2. Kosten met eenheden (VKO)'!$D$28:$D$177,$B94)</f>
        <v>0</v>
      </c>
      <c r="O94" s="126">
        <f t="shared" si="0"/>
        <v>0</v>
      </c>
      <c r="P94" s="31"/>
      <c r="Q94" s="31"/>
      <c r="R94" s="31"/>
      <c r="S94" s="31"/>
    </row>
    <row r="95" spans="1:19" ht="17.100000000000001" customHeight="1" x14ac:dyDescent="0.25">
      <c r="B95" s="77" t="s">
        <v>19</v>
      </c>
      <c r="C95" s="78">
        <f>SUMIFS('2. Kosten met eenheden (VKO)'!$N$28:$N$177,'2. Kosten met eenheden (VKO)'!$C$28:$C$177,C$92,'2. Kosten met eenheden (VKO)'!$D$28:$D$177,$B95)</f>
        <v>0</v>
      </c>
      <c r="D95" s="78">
        <f>SUMIFS('2. Kosten met eenheden (VKO)'!$N$28:$N$177,'2. Kosten met eenheden (VKO)'!$C$28:$C$177,D$92,'2. Kosten met eenheden (VKO)'!$D$28:$D$177,$B95)</f>
        <v>0</v>
      </c>
      <c r="E95" s="78">
        <f>SUMIFS('2. Kosten met eenheden (VKO)'!$N$28:$N$177,'2. Kosten met eenheden (VKO)'!$C$28:$C$177,E$92,'2. Kosten met eenheden (VKO)'!$D$28:$D$177,$B95)</f>
        <v>0</v>
      </c>
      <c r="F95" s="78">
        <f>SUMIFS('2. Kosten met eenheden (VKO)'!$N$28:$N$177,'2. Kosten met eenheden (VKO)'!$C$28:$C$177,F$92,'2. Kosten met eenheden (VKO)'!$D$28:$D$177,$B95)</f>
        <v>0</v>
      </c>
      <c r="G95" s="78">
        <f>SUMIFS('2. Kosten met eenheden (VKO)'!$N$28:$N$177,'2. Kosten met eenheden (VKO)'!$C$28:$C$177,G$92,'2. Kosten met eenheden (VKO)'!$D$28:$D$177,$B95)</f>
        <v>0</v>
      </c>
      <c r="H95" s="78">
        <f>SUMIFS('2. Kosten met eenheden (VKO)'!$N$28:$N$177,'2. Kosten met eenheden (VKO)'!$C$28:$C$177,H$92,'2. Kosten met eenheden (VKO)'!$D$28:$D$177,$B95)</f>
        <v>0</v>
      </c>
      <c r="I95" s="78">
        <f>SUMIFS('2. Kosten met eenheden (VKO)'!$N$28:$N$177,'2. Kosten met eenheden (VKO)'!$C$28:$C$177,I$92,'2. Kosten met eenheden (VKO)'!$D$28:$D$177,$B95)</f>
        <v>0</v>
      </c>
      <c r="J95" s="78">
        <f>SUMIFS('2. Kosten met eenheden (VKO)'!$N$28:$N$177,'2. Kosten met eenheden (VKO)'!$C$28:$C$177,J$92,'2. Kosten met eenheden (VKO)'!$D$28:$D$177,$B95)</f>
        <v>0</v>
      </c>
      <c r="K95" s="78">
        <f>SUMIFS('2. Kosten met eenheden (VKO)'!$N$28:$N$177,'2. Kosten met eenheden (VKO)'!$C$28:$C$177,K$92,'2. Kosten met eenheden (VKO)'!$D$28:$D$177,$B95)</f>
        <v>0</v>
      </c>
      <c r="L95" s="78">
        <f>SUMIFS('2. Kosten met eenheden (VKO)'!$N$28:$N$177,'2. Kosten met eenheden (VKO)'!$C$28:$C$177,L$92,'2. Kosten met eenheden (VKO)'!$D$28:$D$177,$B95)</f>
        <v>0</v>
      </c>
      <c r="M95" s="78">
        <f>SUMIFS('2. Kosten met eenheden (VKO)'!$N$28:$N$177,'2. Kosten met eenheden (VKO)'!$C$28:$C$177,M$92,'2. Kosten met eenheden (VKO)'!$D$28:$D$177,$B95)</f>
        <v>0</v>
      </c>
      <c r="N95" s="78">
        <f>SUMIFS('2. Kosten met eenheden (VKO)'!$N$28:$N$177,'2. Kosten met eenheden (VKO)'!$C$28:$C$177,N$92,'2. Kosten met eenheden (VKO)'!$D$28:$D$177,$B95)</f>
        <v>0</v>
      </c>
      <c r="O95" s="126">
        <f t="shared" si="0"/>
        <v>0</v>
      </c>
      <c r="P95" s="31"/>
      <c r="Q95" s="31"/>
      <c r="R95" s="31"/>
      <c r="S95" s="31"/>
    </row>
    <row r="96" spans="1:19" ht="17.100000000000001" customHeight="1" x14ac:dyDescent="0.25">
      <c r="B96" s="77" t="s">
        <v>2</v>
      </c>
      <c r="C96" s="78">
        <f>SUMIFS('2. Kosten met eenheden (VKO)'!$N$28:$N$177,'2. Kosten met eenheden (VKO)'!$C$28:$C$177,C$92,'2. Kosten met eenheden (VKO)'!$D$28:$D$177,$B96)</f>
        <v>0</v>
      </c>
      <c r="D96" s="78">
        <f>SUMIFS('2. Kosten met eenheden (VKO)'!$N$28:$N$177,'2. Kosten met eenheden (VKO)'!$C$28:$C$177,D$92,'2. Kosten met eenheden (VKO)'!$D$28:$D$177,$B96)</f>
        <v>0</v>
      </c>
      <c r="E96" s="78">
        <f>SUMIFS('2. Kosten met eenheden (VKO)'!$N$28:$N$177,'2. Kosten met eenheden (VKO)'!$C$28:$C$177,E$92,'2. Kosten met eenheden (VKO)'!$D$28:$D$177,$B96)</f>
        <v>0</v>
      </c>
      <c r="F96" s="78">
        <f>SUMIFS('2. Kosten met eenheden (VKO)'!$N$28:$N$177,'2. Kosten met eenheden (VKO)'!$C$28:$C$177,F$92,'2. Kosten met eenheden (VKO)'!$D$28:$D$177,$B96)</f>
        <v>0</v>
      </c>
      <c r="G96" s="78">
        <f>SUMIFS('2. Kosten met eenheden (VKO)'!$N$28:$N$177,'2. Kosten met eenheden (VKO)'!$C$28:$C$177,G$92,'2. Kosten met eenheden (VKO)'!$D$28:$D$177,$B96)</f>
        <v>0</v>
      </c>
      <c r="H96" s="78">
        <f>SUMIFS('2. Kosten met eenheden (VKO)'!$N$28:$N$177,'2. Kosten met eenheden (VKO)'!$C$28:$C$177,H$92,'2. Kosten met eenheden (VKO)'!$D$28:$D$177,$B96)</f>
        <v>0</v>
      </c>
      <c r="I96" s="78">
        <f>SUMIFS('2. Kosten met eenheden (VKO)'!$N$28:$N$177,'2. Kosten met eenheden (VKO)'!$C$28:$C$177,I$92,'2. Kosten met eenheden (VKO)'!$D$28:$D$177,$B96)</f>
        <v>0</v>
      </c>
      <c r="J96" s="78">
        <f>SUMIFS('2. Kosten met eenheden (VKO)'!$N$28:$N$177,'2. Kosten met eenheden (VKO)'!$C$28:$C$177,J$92,'2. Kosten met eenheden (VKO)'!$D$28:$D$177,$B96)</f>
        <v>0</v>
      </c>
      <c r="K96" s="78">
        <f>SUMIFS('2. Kosten met eenheden (VKO)'!$N$28:$N$177,'2. Kosten met eenheden (VKO)'!$C$28:$C$177,K$92,'2. Kosten met eenheden (VKO)'!$D$28:$D$177,$B96)</f>
        <v>0</v>
      </c>
      <c r="L96" s="78">
        <f>SUMIFS('2. Kosten met eenheden (VKO)'!$N$28:$N$177,'2. Kosten met eenheden (VKO)'!$C$28:$C$177,L$92,'2. Kosten met eenheden (VKO)'!$D$28:$D$177,$B96)</f>
        <v>0</v>
      </c>
      <c r="M96" s="78">
        <f>SUMIFS('2. Kosten met eenheden (VKO)'!$N$28:$N$177,'2. Kosten met eenheden (VKO)'!$C$28:$C$177,M$92,'2. Kosten met eenheden (VKO)'!$D$28:$D$177,$B96)</f>
        <v>0</v>
      </c>
      <c r="N96" s="78">
        <f>SUMIFS('2. Kosten met eenheden (VKO)'!$N$28:$N$177,'2. Kosten met eenheden (VKO)'!$C$28:$C$177,N$92,'2. Kosten met eenheden (VKO)'!$D$28:$D$177,$B96)</f>
        <v>0</v>
      </c>
      <c r="O96" s="126">
        <f t="shared" si="0"/>
        <v>0</v>
      </c>
      <c r="P96" s="31"/>
      <c r="Q96" s="31"/>
      <c r="R96" s="31"/>
      <c r="S96" s="31"/>
    </row>
    <row r="97" spans="2:19" ht="17.100000000000001" customHeight="1" x14ac:dyDescent="0.25">
      <c r="B97" s="77" t="s">
        <v>3</v>
      </c>
      <c r="C97" s="78">
        <f>SUMIFS('2. Kosten met eenheden (VKO)'!$N$28:$N$177,'2. Kosten met eenheden (VKO)'!$C$28:$C$177,C$92,'2. Kosten met eenheden (VKO)'!$D$28:$D$177,$B97)</f>
        <v>0</v>
      </c>
      <c r="D97" s="78">
        <f>SUMIFS('2. Kosten met eenheden (VKO)'!$N$28:$N$177,'2. Kosten met eenheden (VKO)'!$C$28:$C$177,D$92,'2. Kosten met eenheden (VKO)'!$D$28:$D$177,$B97)</f>
        <v>0</v>
      </c>
      <c r="E97" s="78">
        <f>SUMIFS('2. Kosten met eenheden (VKO)'!$N$28:$N$177,'2. Kosten met eenheden (VKO)'!$C$28:$C$177,E$92,'2. Kosten met eenheden (VKO)'!$D$28:$D$177,$B97)</f>
        <v>0</v>
      </c>
      <c r="F97" s="78">
        <f>SUMIFS('2. Kosten met eenheden (VKO)'!$N$28:$N$177,'2. Kosten met eenheden (VKO)'!$C$28:$C$177,F$92,'2. Kosten met eenheden (VKO)'!$D$28:$D$177,$B97)</f>
        <v>0</v>
      </c>
      <c r="G97" s="78">
        <f>SUMIFS('2. Kosten met eenheden (VKO)'!$N$28:$N$177,'2. Kosten met eenheden (VKO)'!$C$28:$C$177,G$92,'2. Kosten met eenheden (VKO)'!$D$28:$D$177,$B97)</f>
        <v>0</v>
      </c>
      <c r="H97" s="78">
        <f>SUMIFS('2. Kosten met eenheden (VKO)'!$N$28:$N$177,'2. Kosten met eenheden (VKO)'!$C$28:$C$177,H$92,'2. Kosten met eenheden (VKO)'!$D$28:$D$177,$B97)</f>
        <v>0</v>
      </c>
      <c r="I97" s="78">
        <f>SUMIFS('2. Kosten met eenheden (VKO)'!$N$28:$N$177,'2. Kosten met eenheden (VKO)'!$C$28:$C$177,I$92,'2. Kosten met eenheden (VKO)'!$D$28:$D$177,$B97)</f>
        <v>0</v>
      </c>
      <c r="J97" s="78">
        <f>SUMIFS('2. Kosten met eenheden (VKO)'!$N$28:$N$177,'2. Kosten met eenheden (VKO)'!$C$28:$C$177,J$92,'2. Kosten met eenheden (VKO)'!$D$28:$D$177,$B97)</f>
        <v>0</v>
      </c>
      <c r="K97" s="78">
        <f>SUMIFS('2. Kosten met eenheden (VKO)'!$N$28:$N$177,'2. Kosten met eenheden (VKO)'!$C$28:$C$177,K$92,'2. Kosten met eenheden (VKO)'!$D$28:$D$177,$B97)</f>
        <v>0</v>
      </c>
      <c r="L97" s="78">
        <f>SUMIFS('2. Kosten met eenheden (VKO)'!$N$28:$N$177,'2. Kosten met eenheden (VKO)'!$C$28:$C$177,L$92,'2. Kosten met eenheden (VKO)'!$D$28:$D$177,$B97)</f>
        <v>0</v>
      </c>
      <c r="M97" s="78">
        <f>SUMIFS('2. Kosten met eenheden (VKO)'!$N$28:$N$177,'2. Kosten met eenheden (VKO)'!$C$28:$C$177,M$92,'2. Kosten met eenheden (VKO)'!$D$28:$D$177,$B97)</f>
        <v>0</v>
      </c>
      <c r="N97" s="78">
        <f>SUMIFS('2. Kosten met eenheden (VKO)'!$N$28:$N$177,'2. Kosten met eenheden (VKO)'!$C$28:$C$177,N$92,'2. Kosten met eenheden (VKO)'!$D$28:$D$177,$B97)</f>
        <v>0</v>
      </c>
      <c r="O97" s="126">
        <f t="shared" si="0"/>
        <v>0</v>
      </c>
      <c r="P97" s="31"/>
      <c r="Q97" s="31"/>
      <c r="R97" s="31"/>
      <c r="S97" s="31"/>
    </row>
    <row r="98" spans="2:19" ht="17.100000000000001" customHeight="1" x14ac:dyDescent="0.25">
      <c r="B98" s="77" t="s">
        <v>6</v>
      </c>
      <c r="C98" s="78">
        <f>SUMIFS('2. Kosten met eenheden (VKO)'!$N$28:$N$177,'2. Kosten met eenheden (VKO)'!$C$28:$C$177,C$92,'2. Kosten met eenheden (VKO)'!$D$28:$D$177,$B98)</f>
        <v>0</v>
      </c>
      <c r="D98" s="78">
        <f>SUMIFS('2. Kosten met eenheden (VKO)'!$N$28:$N$177,'2. Kosten met eenheden (VKO)'!$C$28:$C$177,D$92,'2. Kosten met eenheden (VKO)'!$D$28:$D$177,$B98)</f>
        <v>0</v>
      </c>
      <c r="E98" s="78">
        <f>SUMIFS('2. Kosten met eenheden (VKO)'!$N$28:$N$177,'2. Kosten met eenheden (VKO)'!$C$28:$C$177,E$92,'2. Kosten met eenheden (VKO)'!$D$28:$D$177,$B98)</f>
        <v>0</v>
      </c>
      <c r="F98" s="78">
        <f>SUMIFS('2. Kosten met eenheden (VKO)'!$N$28:$N$177,'2. Kosten met eenheden (VKO)'!$C$28:$C$177,F$92,'2. Kosten met eenheden (VKO)'!$D$28:$D$177,$B98)</f>
        <v>0</v>
      </c>
      <c r="G98" s="78">
        <f>SUMIFS('2. Kosten met eenheden (VKO)'!$N$28:$N$177,'2. Kosten met eenheden (VKO)'!$C$28:$C$177,G$92,'2. Kosten met eenheden (VKO)'!$D$28:$D$177,$B98)</f>
        <v>0</v>
      </c>
      <c r="H98" s="78">
        <f>SUMIFS('2. Kosten met eenheden (VKO)'!$N$28:$N$177,'2. Kosten met eenheden (VKO)'!$C$28:$C$177,H$92,'2. Kosten met eenheden (VKO)'!$D$28:$D$177,$B98)</f>
        <v>0</v>
      </c>
      <c r="I98" s="78">
        <f>SUMIFS('2. Kosten met eenheden (VKO)'!$N$28:$N$177,'2. Kosten met eenheden (VKO)'!$C$28:$C$177,I$92,'2. Kosten met eenheden (VKO)'!$D$28:$D$177,$B98)</f>
        <v>0</v>
      </c>
      <c r="J98" s="78">
        <f>SUMIFS('2. Kosten met eenheden (VKO)'!$N$28:$N$177,'2. Kosten met eenheden (VKO)'!$C$28:$C$177,J$92,'2. Kosten met eenheden (VKO)'!$D$28:$D$177,$B98)</f>
        <v>0</v>
      </c>
      <c r="K98" s="78">
        <f>SUMIFS('2. Kosten met eenheden (VKO)'!$N$28:$N$177,'2. Kosten met eenheden (VKO)'!$C$28:$C$177,K$92,'2. Kosten met eenheden (VKO)'!$D$28:$D$177,$B98)</f>
        <v>0</v>
      </c>
      <c r="L98" s="78">
        <f>SUMIFS('2. Kosten met eenheden (VKO)'!$N$28:$N$177,'2. Kosten met eenheden (VKO)'!$C$28:$C$177,L$92,'2. Kosten met eenheden (VKO)'!$D$28:$D$177,$B98)</f>
        <v>0</v>
      </c>
      <c r="M98" s="78">
        <f>SUMIFS('2. Kosten met eenheden (VKO)'!$N$28:$N$177,'2. Kosten met eenheden (VKO)'!$C$28:$C$177,M$92,'2. Kosten met eenheden (VKO)'!$D$28:$D$177,$B98)</f>
        <v>0</v>
      </c>
      <c r="N98" s="78">
        <f>SUMIFS('2. Kosten met eenheden (VKO)'!$N$28:$N$177,'2. Kosten met eenheden (VKO)'!$C$28:$C$177,N$92,'2. Kosten met eenheden (VKO)'!$D$28:$D$177,$B98)</f>
        <v>0</v>
      </c>
      <c r="O98" s="126">
        <f t="shared" si="0"/>
        <v>0</v>
      </c>
      <c r="P98" s="31"/>
      <c r="Q98" s="31"/>
      <c r="R98" s="31"/>
      <c r="S98" s="31"/>
    </row>
    <row r="99" spans="2:19" ht="17.100000000000001" customHeight="1" x14ac:dyDescent="0.25">
      <c r="B99" s="77" t="s">
        <v>63</v>
      </c>
      <c r="C99" s="78">
        <f>SUMIFS('2. Kosten met eenheden (VKO)'!$N$28:$N$177,'2. Kosten met eenheden (VKO)'!$C$28:$C$177,C$92,'2. Kosten met eenheden (VKO)'!$D$28:$D$177,$B99)</f>
        <v>0</v>
      </c>
      <c r="D99" s="78">
        <f>SUMIFS('2. Kosten met eenheden (VKO)'!$N$28:$N$177,'2. Kosten met eenheden (VKO)'!$C$28:$C$177,D$92,'2. Kosten met eenheden (VKO)'!$D$28:$D$177,$B99)</f>
        <v>0</v>
      </c>
      <c r="E99" s="78">
        <f>SUMIFS('2. Kosten met eenheden (VKO)'!$N$28:$N$177,'2. Kosten met eenheden (VKO)'!$C$28:$C$177,E$92,'2. Kosten met eenheden (VKO)'!$D$28:$D$177,$B99)</f>
        <v>0</v>
      </c>
      <c r="F99" s="78">
        <f>SUMIFS('2. Kosten met eenheden (VKO)'!$N$28:$N$177,'2. Kosten met eenheden (VKO)'!$C$28:$C$177,F$92,'2. Kosten met eenheden (VKO)'!$D$28:$D$177,$B99)</f>
        <v>0</v>
      </c>
      <c r="G99" s="78">
        <f>SUMIFS('2. Kosten met eenheden (VKO)'!$N$28:$N$177,'2. Kosten met eenheden (VKO)'!$C$28:$C$177,G$92,'2. Kosten met eenheden (VKO)'!$D$28:$D$177,$B99)</f>
        <v>0</v>
      </c>
      <c r="H99" s="78">
        <f>SUMIFS('2. Kosten met eenheden (VKO)'!$N$28:$N$177,'2. Kosten met eenheden (VKO)'!$C$28:$C$177,H$92,'2. Kosten met eenheden (VKO)'!$D$28:$D$177,$B99)</f>
        <v>0</v>
      </c>
      <c r="I99" s="78">
        <f>SUMIFS('2. Kosten met eenheden (VKO)'!$N$28:$N$177,'2. Kosten met eenheden (VKO)'!$C$28:$C$177,I$92,'2. Kosten met eenheden (VKO)'!$D$28:$D$177,$B99)</f>
        <v>0</v>
      </c>
      <c r="J99" s="78">
        <f>SUMIFS('2. Kosten met eenheden (VKO)'!$N$28:$N$177,'2. Kosten met eenheden (VKO)'!$C$28:$C$177,J$92,'2. Kosten met eenheden (VKO)'!$D$28:$D$177,$B99)</f>
        <v>0</v>
      </c>
      <c r="K99" s="78">
        <f>SUMIFS('2. Kosten met eenheden (VKO)'!$N$28:$N$177,'2. Kosten met eenheden (VKO)'!$C$28:$C$177,K$92,'2. Kosten met eenheden (VKO)'!$D$28:$D$177,$B99)</f>
        <v>0</v>
      </c>
      <c r="L99" s="78">
        <f>SUMIFS('2. Kosten met eenheden (VKO)'!$N$28:$N$177,'2. Kosten met eenheden (VKO)'!$C$28:$C$177,L$92,'2. Kosten met eenheden (VKO)'!$D$28:$D$177,$B99)</f>
        <v>0</v>
      </c>
      <c r="M99" s="78">
        <f>SUMIFS('2. Kosten met eenheden (VKO)'!$N$28:$N$177,'2. Kosten met eenheden (VKO)'!$C$28:$C$177,M$92,'2. Kosten met eenheden (VKO)'!$D$28:$D$177,$B99)</f>
        <v>0</v>
      </c>
      <c r="N99" s="78">
        <f>SUMIFS('2. Kosten met eenheden (VKO)'!$N$28:$N$177,'2. Kosten met eenheden (VKO)'!$C$28:$C$177,N$92,'2. Kosten met eenheden (VKO)'!$D$28:$D$177,$B99)</f>
        <v>0</v>
      </c>
      <c r="O99" s="126">
        <f t="shared" si="0"/>
        <v>0</v>
      </c>
      <c r="P99" s="31"/>
      <c r="Q99" s="31"/>
      <c r="R99" s="31"/>
      <c r="S99" s="31"/>
    </row>
    <row r="100" spans="2:19" ht="17.100000000000001" customHeight="1" x14ac:dyDescent="0.25">
      <c r="B100" s="77" t="s">
        <v>22</v>
      </c>
      <c r="C100" s="78">
        <f t="shared" ref="C100:O100" si="1">IF($B$46="Loonkosten als vast percentage van andere kosten (Percentage)",((C93+C94+C95+C101)*0.23),0)</f>
        <v>0</v>
      </c>
      <c r="D100" s="78">
        <f t="shared" si="1"/>
        <v>0</v>
      </c>
      <c r="E100" s="78">
        <f t="shared" si="1"/>
        <v>0</v>
      </c>
      <c r="F100" s="78">
        <f t="shared" si="1"/>
        <v>0</v>
      </c>
      <c r="G100" s="78">
        <f t="shared" si="1"/>
        <v>0</v>
      </c>
      <c r="H100" s="78">
        <f t="shared" si="1"/>
        <v>0</v>
      </c>
      <c r="I100" s="78">
        <f t="shared" si="1"/>
        <v>0</v>
      </c>
      <c r="J100" s="78">
        <f t="shared" si="1"/>
        <v>0</v>
      </c>
      <c r="K100" s="78">
        <f t="shared" si="1"/>
        <v>0</v>
      </c>
      <c r="L100" s="78">
        <f t="shared" si="1"/>
        <v>0</v>
      </c>
      <c r="M100" s="78">
        <f t="shared" si="1"/>
        <v>0</v>
      </c>
      <c r="N100" s="78">
        <f t="shared" si="1"/>
        <v>0</v>
      </c>
      <c r="O100" s="102">
        <f t="shared" si="1"/>
        <v>0</v>
      </c>
      <c r="P100" s="31"/>
      <c r="Q100" s="31"/>
      <c r="R100" s="31"/>
      <c r="S100" s="31"/>
    </row>
    <row r="101" spans="2:19" ht="17.100000000000001" customHeight="1" thickBot="1" x14ac:dyDescent="0.3">
      <c r="B101" s="76" t="s">
        <v>62</v>
      </c>
      <c r="C101" s="100">
        <f>SUMIFS('2. Kosten met eenheden (VKO)'!$N$28:$N$177,'2. Kosten met eenheden (VKO)'!$C$28:$C$177,C$92,'2. Kosten met eenheden (VKO)'!$D$28:$D$177,$B101)</f>
        <v>0</v>
      </c>
      <c r="D101" s="100">
        <f>SUMIFS('2. Kosten met eenheden (VKO)'!$N$28:$N$177,'2. Kosten met eenheden (VKO)'!$C$28:$C$177,D$92,'2. Kosten met eenheden (VKO)'!$D$28:$D$177,$B101)</f>
        <v>0</v>
      </c>
      <c r="E101" s="100">
        <f>SUMIFS('2. Kosten met eenheden (VKO)'!$N$28:$N$177,'2. Kosten met eenheden (VKO)'!$C$28:$C$177,E$92,'2. Kosten met eenheden (VKO)'!$D$28:$D$177,$B101)</f>
        <v>0</v>
      </c>
      <c r="F101" s="100">
        <f>SUMIFS('2. Kosten met eenheden (VKO)'!$N$28:$N$177,'2. Kosten met eenheden (VKO)'!$C$28:$C$177,F$92,'2. Kosten met eenheden (VKO)'!$D$28:$D$177,$B101)</f>
        <v>0</v>
      </c>
      <c r="G101" s="100">
        <f>SUMIFS('2. Kosten met eenheden (VKO)'!$N$28:$N$177,'2. Kosten met eenheden (VKO)'!$C$28:$C$177,G$92,'2. Kosten met eenheden (VKO)'!$D$28:$D$177,$B101)</f>
        <v>0</v>
      </c>
      <c r="H101" s="100">
        <f>SUMIFS('2. Kosten met eenheden (VKO)'!$N$28:$N$177,'2. Kosten met eenheden (VKO)'!$C$28:$C$177,H$92,'2. Kosten met eenheden (VKO)'!$D$28:$D$177,$B101)</f>
        <v>0</v>
      </c>
      <c r="I101" s="100">
        <f>SUMIFS('2. Kosten met eenheden (VKO)'!$N$28:$N$177,'2. Kosten met eenheden (VKO)'!$C$28:$C$177,I$92,'2. Kosten met eenheden (VKO)'!$D$28:$D$177,$B101)</f>
        <v>0</v>
      </c>
      <c r="J101" s="100">
        <f>SUMIFS('2. Kosten met eenheden (VKO)'!$N$28:$N$177,'2. Kosten met eenheden (VKO)'!$C$28:$C$177,J$92,'2. Kosten met eenheden (VKO)'!$D$28:$D$177,$B101)</f>
        <v>0</v>
      </c>
      <c r="K101" s="100">
        <f>SUMIFS('2. Kosten met eenheden (VKO)'!$N$28:$N$177,'2. Kosten met eenheden (VKO)'!$C$28:$C$177,K$92,'2. Kosten met eenheden (VKO)'!$D$28:$D$177,$B101)</f>
        <v>0</v>
      </c>
      <c r="L101" s="100">
        <f>SUMIFS('2. Kosten met eenheden (VKO)'!$N$28:$N$177,'2. Kosten met eenheden (VKO)'!$C$28:$C$177,L$92,'2. Kosten met eenheden (VKO)'!$D$28:$D$177,$B101)</f>
        <v>0</v>
      </c>
      <c r="M101" s="100">
        <f>SUMIFS('2. Kosten met eenheden (VKO)'!$N$28:$N$177,'2. Kosten met eenheden (VKO)'!$C$28:$C$177,M$92,'2. Kosten met eenheden (VKO)'!$D$28:$D$177,$B101)</f>
        <v>0</v>
      </c>
      <c r="N101" s="100">
        <f>SUMIFS('2. Kosten met eenheden (VKO)'!$N$28:$N$177,'2. Kosten met eenheden (VKO)'!$C$28:$C$177,N$92,'2. Kosten met eenheden (VKO)'!$D$28:$D$177,$B101)</f>
        <v>0</v>
      </c>
      <c r="O101" s="101">
        <f t="shared" si="0"/>
        <v>0</v>
      </c>
      <c r="P101" s="31"/>
      <c r="Q101" s="31"/>
      <c r="R101" s="31"/>
      <c r="S101" s="31"/>
    </row>
    <row r="102" spans="2:19" ht="15" customHeight="1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98"/>
      <c r="O102" s="98"/>
      <c r="P102" s="31"/>
      <c r="Q102" s="31"/>
      <c r="R102" s="31"/>
      <c r="S102" s="31"/>
    </row>
    <row r="103" spans="2:19" ht="15" customHeight="1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</row>
    <row r="104" spans="2:19" ht="15" customHeight="1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</row>
  </sheetData>
  <sheetProtection algorithmName="SHA-512" hashValue="RMqbCTc/5HPXWBqdUxyyFdOKKDeThG+p4ZLbxLraiMoOD8UVdntXdsSPiszmZvjeJU5jvsZ6UxOvHZ6+HzfXAg==" saltValue="VGmGMywBv7vubLx3jKtQuw==" spinCount="100000" sheet="1" insertRows="0" insertHyperlinks="0"/>
  <mergeCells count="2">
    <mergeCell ref="C16:E16"/>
    <mergeCell ref="B44:H44"/>
  </mergeCells>
  <pageMargins left="0.31496062992125984" right="0.31496062992125984" top="0.35433070866141736" bottom="0.35433070866141736" header="0.51181102362204722" footer="0.11811023622047245"/>
  <pageSetup paperSize="9" scale="76" orientation="landscape" r:id="rId1"/>
  <headerFooter>
    <oddFooter>&amp;L&amp;A&amp;R&amp;P van &amp;N</oddFooter>
  </headerFooter>
  <rowBreaks count="2" manualBreakCount="2">
    <brk id="47" min="1" max="14" man="1"/>
    <brk id="86" min="1" max="14" man="1"/>
  </rowBreaks>
  <colBreaks count="1" manualBreakCount="1">
    <brk id="8" min="1" max="109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altText="EU vlag" r:id="rId5">
            <anchor moveWithCells="1" sizeWithCells="1">
              <from>
                <xdr:col>5</xdr:col>
                <xdr:colOff>600075</xdr:colOff>
                <xdr:row>2</xdr:row>
                <xdr:rowOff>400050</xdr:rowOff>
              </from>
              <to>
                <xdr:col>5</xdr:col>
                <xdr:colOff>1285875</xdr:colOff>
                <xdr:row>2</xdr:row>
                <xdr:rowOff>866775</xdr:rowOff>
              </to>
            </anchor>
          </objectPr>
        </oleObject>
      </mc:Choice>
      <mc:Fallback>
        <oleObject progId="Word.Picture.8" shapeId="1027" r:id="rId4"/>
      </mc:Fallback>
    </mc:AlternateContent>
    <mc:AlternateContent xmlns:mc="http://schemas.openxmlformats.org/markup-compatibility/2006">
      <mc:Choice Requires="x14">
        <oleObject progId="Word.Picture.8" shapeId="1028" r:id="rId6">
          <objectPr defaultSize="0" autoPict="0" altText="EU vlag" r:id="rId5">
            <anchor moveWithCells="1" sizeWithCells="1">
              <from>
                <xdr:col>4</xdr:col>
                <xdr:colOff>914400</xdr:colOff>
                <xdr:row>0</xdr:row>
                <xdr:rowOff>114300</xdr:rowOff>
              </from>
              <to>
                <xdr:col>4</xdr:col>
                <xdr:colOff>1600200</xdr:colOff>
                <xdr:row>3</xdr:row>
                <xdr:rowOff>123825</xdr:rowOff>
              </to>
            </anchor>
          </objectPr>
        </oleObject>
      </mc:Choice>
      <mc:Fallback>
        <oleObject progId="Word.Picture.8" shapeId="1028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67F8F9-1A5F-4FAD-A62D-ED953895C9FC}">
          <x14:formula1>
            <xm:f>Gegevens!$B$23:$B$25</xm:f>
          </x14:formula1>
          <xm:sqref>B46</xm:sqref>
        </x14:dataValidation>
        <x14:dataValidation type="list" allowBlank="1" xr:uid="{ECF1257A-B48D-49E1-9FBC-2692ACD8B46A}">
          <x14:formula1>
            <xm:f>Gegevens!$B$30:$B$36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9144-2D07-4C7F-9651-E54BF9703D47}">
  <sheetPr>
    <pageSetUpPr fitToPage="1"/>
  </sheetPr>
  <dimension ref="A2:N178"/>
  <sheetViews>
    <sheetView showGridLines="0" zoomScale="90" zoomScaleNormal="90" zoomScaleSheetLayoutView="41" workbookViewId="0">
      <selection activeCell="D2" sqref="D2"/>
    </sheetView>
  </sheetViews>
  <sheetFormatPr defaultColWidth="9.140625" defaultRowHeight="15" x14ac:dyDescent="0.25"/>
  <cols>
    <col min="1" max="1" width="5.7109375" style="2" customWidth="1"/>
    <col min="2" max="2" width="19.28515625" style="2" customWidth="1"/>
    <col min="3" max="3" width="25.7109375" style="2" customWidth="1"/>
    <col min="4" max="4" width="39.7109375" style="2" customWidth="1"/>
    <col min="5" max="8" width="25.7109375" style="2" customWidth="1"/>
    <col min="9" max="11" width="27.5703125" style="2" customWidth="1"/>
    <col min="12" max="12" width="29.7109375" style="2" customWidth="1"/>
    <col min="13" max="13" width="38" style="2" customWidth="1"/>
    <col min="14" max="14" width="25.7109375" style="2" customWidth="1"/>
    <col min="15" max="16384" width="9.140625" style="2"/>
  </cols>
  <sheetData>
    <row r="2" spans="2:13" ht="18" x14ac:dyDescent="0.25">
      <c r="B2" s="5" t="s">
        <v>41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3" ht="6" customHeight="1" x14ac:dyDescent="0.25">
      <c r="B3" s="8"/>
      <c r="C3" s="8"/>
      <c r="D3" s="8"/>
      <c r="E3" s="8"/>
      <c r="F3" s="8"/>
      <c r="G3" s="3"/>
    </row>
    <row r="4" spans="2:13" ht="15" customHeight="1" x14ac:dyDescent="0.25">
      <c r="B4" s="10" t="s">
        <v>106</v>
      </c>
      <c r="C4" s="19"/>
      <c r="D4" s="19"/>
      <c r="E4" s="19"/>
      <c r="F4" s="19"/>
      <c r="G4" s="20"/>
      <c r="H4" s="21"/>
      <c r="I4" s="21"/>
      <c r="J4" s="11"/>
      <c r="K4" s="11"/>
      <c r="L4" s="11"/>
      <c r="M4" s="12"/>
    </row>
    <row r="5" spans="2:13" ht="15" customHeight="1" x14ac:dyDescent="0.25">
      <c r="B5" s="22"/>
      <c r="C5" s="23"/>
      <c r="D5" s="23"/>
      <c r="E5" s="23"/>
      <c r="F5" s="23"/>
      <c r="G5" s="24"/>
      <c r="H5" s="25"/>
      <c r="I5" s="25"/>
      <c r="J5" s="14"/>
      <c r="K5" s="14"/>
      <c r="L5" s="14"/>
      <c r="M5" s="15"/>
    </row>
    <row r="6" spans="2:13" ht="15" customHeight="1" x14ac:dyDescent="0.25">
      <c r="B6" s="18" t="s">
        <v>107</v>
      </c>
      <c r="C6" s="23"/>
      <c r="D6" s="23"/>
      <c r="E6" s="23"/>
      <c r="F6" s="23"/>
      <c r="G6" s="24"/>
      <c r="H6" s="25"/>
      <c r="I6" s="25"/>
      <c r="J6" s="14"/>
      <c r="K6" s="14"/>
      <c r="L6" s="14"/>
      <c r="M6" s="15"/>
    </row>
    <row r="7" spans="2:13" ht="15" customHeight="1" x14ac:dyDescent="0.25">
      <c r="B7" s="13" t="s">
        <v>108</v>
      </c>
      <c r="C7" s="23"/>
      <c r="D7" s="23"/>
      <c r="E7" s="23"/>
      <c r="F7" s="23"/>
      <c r="G7" s="24"/>
      <c r="H7" s="25"/>
      <c r="I7" s="25"/>
      <c r="J7" s="14"/>
      <c r="K7" s="14"/>
      <c r="L7" s="14"/>
      <c r="M7" s="15"/>
    </row>
    <row r="8" spans="2:13" ht="15" customHeight="1" x14ac:dyDescent="0.25">
      <c r="B8" s="22"/>
      <c r="C8" s="23"/>
      <c r="D8" s="23"/>
      <c r="E8" s="23"/>
      <c r="F8" s="23"/>
      <c r="G8" s="24"/>
      <c r="H8" s="25"/>
      <c r="I8" s="25"/>
      <c r="J8" s="14"/>
      <c r="K8" s="14"/>
      <c r="L8" s="14"/>
      <c r="M8" s="15"/>
    </row>
    <row r="9" spans="2:13" ht="15" customHeight="1" x14ac:dyDescent="0.25">
      <c r="B9" s="18" t="s">
        <v>61</v>
      </c>
      <c r="C9" s="23"/>
      <c r="D9" s="23"/>
      <c r="E9" s="23"/>
      <c r="F9" s="23"/>
      <c r="G9" s="24"/>
      <c r="H9" s="25"/>
      <c r="I9" s="25"/>
      <c r="J9" s="14"/>
      <c r="K9" s="14"/>
      <c r="L9" s="14"/>
      <c r="M9" s="15"/>
    </row>
    <row r="10" spans="2:13" ht="15" customHeight="1" x14ac:dyDescent="0.25">
      <c r="B10" s="13" t="s">
        <v>65</v>
      </c>
      <c r="C10" s="23"/>
      <c r="D10" s="23"/>
      <c r="E10" s="23"/>
      <c r="F10" s="23"/>
      <c r="G10" s="24"/>
      <c r="H10" s="25"/>
      <c r="I10" s="25"/>
      <c r="J10" s="14"/>
      <c r="K10" s="14"/>
      <c r="L10" s="14"/>
      <c r="M10" s="15"/>
    </row>
    <row r="11" spans="2:13" ht="15" customHeight="1" x14ac:dyDescent="0.25">
      <c r="B11" s="13" t="s">
        <v>73</v>
      </c>
      <c r="C11" s="23"/>
      <c r="D11" s="23"/>
      <c r="E11" s="23"/>
      <c r="F11" s="23"/>
      <c r="G11" s="24"/>
      <c r="H11" s="25"/>
      <c r="I11" s="25"/>
      <c r="J11" s="14"/>
      <c r="K11" s="14"/>
      <c r="L11" s="14"/>
      <c r="M11" s="15"/>
    </row>
    <row r="12" spans="2:13" ht="15" customHeight="1" x14ac:dyDescent="0.25">
      <c r="B12" s="13" t="s">
        <v>74</v>
      </c>
      <c r="C12" s="23"/>
      <c r="D12" s="23"/>
      <c r="E12" s="23"/>
      <c r="F12" s="23"/>
      <c r="G12" s="24"/>
      <c r="H12" s="25"/>
      <c r="I12" s="25"/>
      <c r="J12" s="14"/>
      <c r="K12" s="14"/>
      <c r="L12" s="14"/>
      <c r="M12" s="15"/>
    </row>
    <row r="13" spans="2:13" ht="15" customHeight="1" x14ac:dyDescent="0.25">
      <c r="B13" s="13" t="s">
        <v>112</v>
      </c>
      <c r="C13" s="23"/>
      <c r="D13" s="23"/>
      <c r="E13" s="23"/>
      <c r="F13" s="23"/>
      <c r="G13" s="24"/>
      <c r="H13" s="25"/>
      <c r="I13" s="25"/>
      <c r="J13" s="14"/>
      <c r="K13" s="14"/>
      <c r="L13" s="14"/>
      <c r="M13" s="15"/>
    </row>
    <row r="14" spans="2:13" ht="15" customHeight="1" x14ac:dyDescent="0.25">
      <c r="B14" s="13" t="s">
        <v>78</v>
      </c>
      <c r="C14" s="23"/>
      <c r="D14" s="23"/>
      <c r="E14" s="23"/>
      <c r="F14" s="23"/>
      <c r="G14" s="24"/>
      <c r="H14" s="25"/>
      <c r="I14" s="25"/>
      <c r="J14" s="14"/>
      <c r="K14" s="14"/>
      <c r="L14" s="14"/>
      <c r="M14" s="15"/>
    </row>
    <row r="15" spans="2:13" ht="15" customHeight="1" x14ac:dyDescent="0.25">
      <c r="B15" s="13" t="s">
        <v>118</v>
      </c>
      <c r="C15" s="23"/>
      <c r="D15" s="23"/>
      <c r="E15" s="23"/>
      <c r="F15" s="23"/>
      <c r="G15" s="24"/>
      <c r="H15" s="25"/>
      <c r="I15" s="25"/>
      <c r="J15" s="14"/>
      <c r="K15" s="14"/>
      <c r="L15" s="14"/>
      <c r="M15" s="15"/>
    </row>
    <row r="16" spans="2:13" ht="15" customHeight="1" x14ac:dyDescent="0.25">
      <c r="B16" s="13" t="s">
        <v>111</v>
      </c>
      <c r="C16" s="23"/>
      <c r="D16" s="23"/>
      <c r="E16" s="23"/>
      <c r="F16" s="23"/>
      <c r="G16" s="24"/>
      <c r="H16" s="25"/>
      <c r="I16" s="25"/>
      <c r="J16" s="14"/>
      <c r="K16" s="14"/>
      <c r="L16" s="14"/>
      <c r="M16" s="15"/>
    </row>
    <row r="17" spans="1:14" ht="15" customHeight="1" x14ac:dyDescent="0.25">
      <c r="B17" s="13" t="s">
        <v>82</v>
      </c>
      <c r="C17" s="23"/>
      <c r="D17" s="23"/>
      <c r="E17" s="23"/>
      <c r="F17" s="23"/>
      <c r="G17" s="24"/>
      <c r="H17" s="25"/>
      <c r="I17" s="25"/>
      <c r="J17" s="14"/>
      <c r="K17" s="14"/>
      <c r="L17" s="14"/>
      <c r="M17" s="15"/>
    </row>
    <row r="18" spans="1:14" ht="15" customHeight="1" x14ac:dyDescent="0.25">
      <c r="B18" s="13" t="s">
        <v>85</v>
      </c>
      <c r="C18" s="23"/>
      <c r="D18" s="23"/>
      <c r="E18" s="23"/>
      <c r="F18" s="23"/>
      <c r="G18" s="24"/>
      <c r="H18" s="25"/>
      <c r="I18" s="25"/>
      <c r="J18" s="14"/>
      <c r="K18" s="14"/>
      <c r="L18" s="14"/>
      <c r="M18" s="15"/>
    </row>
    <row r="19" spans="1:14" ht="15" customHeight="1" x14ac:dyDescent="0.25">
      <c r="B19" s="13" t="s">
        <v>113</v>
      </c>
      <c r="C19" s="23"/>
      <c r="D19" s="23"/>
      <c r="E19" s="23"/>
      <c r="F19" s="23"/>
      <c r="G19" s="24"/>
      <c r="H19" s="25"/>
      <c r="I19" s="25"/>
      <c r="J19" s="14"/>
      <c r="K19" s="14"/>
      <c r="L19" s="14"/>
      <c r="M19" s="15"/>
    </row>
    <row r="20" spans="1:14" ht="15" customHeight="1" x14ac:dyDescent="0.25">
      <c r="B20" s="13" t="s">
        <v>114</v>
      </c>
      <c r="C20" s="23"/>
      <c r="D20" s="23"/>
      <c r="E20" s="23"/>
      <c r="F20" s="23"/>
      <c r="G20" s="24"/>
      <c r="H20" s="25"/>
      <c r="I20" s="25"/>
      <c r="J20" s="14"/>
      <c r="K20" s="14"/>
      <c r="L20" s="14"/>
      <c r="M20" s="15"/>
    </row>
    <row r="21" spans="1:14" ht="15" customHeight="1" x14ac:dyDescent="0.25">
      <c r="B21" s="13" t="s">
        <v>116</v>
      </c>
      <c r="C21" s="23"/>
      <c r="D21" s="23"/>
      <c r="E21" s="23"/>
      <c r="F21" s="23"/>
      <c r="G21" s="24"/>
      <c r="H21" s="25"/>
      <c r="I21" s="25"/>
      <c r="J21" s="14"/>
      <c r="K21" s="14"/>
      <c r="L21" s="14"/>
      <c r="M21" s="15"/>
    </row>
    <row r="22" spans="1:14" ht="15" customHeight="1" x14ac:dyDescent="0.25">
      <c r="B22" s="13" t="s">
        <v>115</v>
      </c>
      <c r="C22" s="23"/>
      <c r="D22" s="23"/>
      <c r="E22" s="23"/>
      <c r="F22" s="23"/>
      <c r="G22" s="24"/>
      <c r="H22" s="25"/>
      <c r="I22" s="25"/>
      <c r="J22" s="14"/>
      <c r="K22" s="14"/>
      <c r="L22" s="14"/>
      <c r="M22" s="15"/>
    </row>
    <row r="23" spans="1:14" ht="15" customHeight="1" x14ac:dyDescent="0.25">
      <c r="B23" s="13"/>
      <c r="C23" s="23"/>
      <c r="D23" s="23"/>
      <c r="E23" s="23"/>
      <c r="F23" s="23"/>
      <c r="G23" s="24"/>
      <c r="H23" s="25"/>
      <c r="I23" s="25"/>
      <c r="J23" s="14"/>
      <c r="K23" s="14"/>
      <c r="L23" s="14"/>
      <c r="M23" s="15"/>
    </row>
    <row r="24" spans="1:14" ht="1.1499999999999999" customHeight="1" x14ac:dyDescent="0.25">
      <c r="B24" s="13"/>
      <c r="C24" s="23"/>
      <c r="D24" s="23"/>
      <c r="E24" s="23"/>
      <c r="F24" s="23"/>
      <c r="G24" s="24"/>
      <c r="H24" s="25"/>
      <c r="I24" s="25"/>
      <c r="J24" s="14"/>
      <c r="K24" s="14"/>
      <c r="L24" s="14"/>
      <c r="M24" s="15"/>
    </row>
    <row r="25" spans="1:14" ht="4.5" customHeight="1" x14ac:dyDescent="0.25">
      <c r="B25" s="99"/>
      <c r="C25" s="26"/>
      <c r="D25" s="26"/>
      <c r="E25" s="26"/>
      <c r="F25" s="26"/>
      <c r="G25" s="27"/>
      <c r="H25" s="28"/>
      <c r="I25" s="28"/>
      <c r="J25" s="16"/>
      <c r="K25" s="16"/>
      <c r="L25" s="16"/>
      <c r="M25" s="17"/>
    </row>
    <row r="26" spans="1:14" ht="19.5" thickBot="1" x14ac:dyDescent="0.35">
      <c r="K26" s="137"/>
      <c r="L26" s="138"/>
    </row>
    <row r="27" spans="1:14" ht="51.75" customHeight="1" thickBot="1" x14ac:dyDescent="0.3">
      <c r="A27" s="68"/>
      <c r="B27" s="109" t="s">
        <v>64</v>
      </c>
      <c r="C27" s="93" t="s">
        <v>75</v>
      </c>
      <c r="D27" s="9" t="s">
        <v>76</v>
      </c>
      <c r="E27" s="9" t="s">
        <v>77</v>
      </c>
      <c r="F27" s="94" t="s">
        <v>79</v>
      </c>
      <c r="G27" s="9" t="s">
        <v>80</v>
      </c>
      <c r="H27" s="9" t="s">
        <v>81</v>
      </c>
      <c r="I27" s="94" t="s">
        <v>83</v>
      </c>
      <c r="J27" s="84" t="s">
        <v>84</v>
      </c>
      <c r="K27" s="95" t="s">
        <v>86</v>
      </c>
      <c r="L27" s="122" t="s">
        <v>87</v>
      </c>
      <c r="M27" s="95" t="s">
        <v>88</v>
      </c>
      <c r="N27" s="96" t="s">
        <v>89</v>
      </c>
    </row>
    <row r="28" spans="1:14" ht="15.75" thickBot="1" x14ac:dyDescent="0.3">
      <c r="A28" s="68">
        <v>1</v>
      </c>
      <c r="B28" s="128" t="s">
        <v>110</v>
      </c>
      <c r="C28" s="112" t="s">
        <v>48</v>
      </c>
      <c r="D28" s="90" t="s">
        <v>46</v>
      </c>
      <c r="E28" s="97" cm="1">
        <f t="array" ref="E28">_xlfn.IFS(D28="Kies kostencategorie...",0,D28="Reiskosten",0.23,D28="Communicatiekosten - duurzaam bord",40,D28="Communicatiekosten - poster",20,D28= "Loonkosten uurtarief",60,D28= "Loonkosten maandtarief",8600,D28="Eigen arbeid",60,D28="Loonkosten IKS", "nvt",D28="Vrijwilligerswerk",157)</f>
        <v>0</v>
      </c>
      <c r="F28" s="91"/>
      <c r="G28" s="92"/>
      <c r="H28" s="130" t="str" cm="1">
        <f t="array" ref="H28">_xlfn.IFS(D28="Kies kostencategorie...","-",D28="Reiskosten","kilometers",D28="Communicatiekosten - duurzaam bord","borden",D28="Communicatiekosten - poster","posters",D28= "Loonkosten uurtarief","uren",D28= "Loonkosten maandtarief","maanden",D28="Eigen arbeid","uren",D28="Loonkosten IKS","uren",D28="Vrijwilligerswerk","dagen van 8 uur")</f>
        <v>-</v>
      </c>
      <c r="I28" s="92"/>
      <c r="J28" s="103"/>
      <c r="K28" s="103"/>
      <c r="L28" s="92"/>
      <c r="M28" s="90" t="s">
        <v>47</v>
      </c>
      <c r="N28" s="127" t="e" cm="1">
        <f t="array" ref="N28" xml:space="preserve"> _xlfn.IFS(D28="Loonkosten IKS",F28*G28,D28="Loonkosten maandtarief",E28*G28,D28="Reiskosten",E28*G28,D28="Loonkosten uurtarief",E28*G28,D28="Eigen arbeid",E28*G28,D28="Vrijwilligerswerk",E28*G28,D28="Communicatiekosten - duurzaam bord",E28*G28,D28="Communicatiekosten - poster",E28*G28)</f>
        <v>#N/A</v>
      </c>
    </row>
    <row r="29" spans="1:14" ht="15.75" thickBot="1" x14ac:dyDescent="0.3">
      <c r="A29" s="68">
        <v>2</v>
      </c>
      <c r="B29" s="128" t="s">
        <v>110</v>
      </c>
      <c r="C29" s="112" t="s">
        <v>48</v>
      </c>
      <c r="D29" s="90" t="s">
        <v>46</v>
      </c>
      <c r="E29" s="97" cm="1">
        <f t="array" ref="E29">_xlfn.IFS(D29="Kies kostencategorie...",0,D29="Reiskosten",0.23,D29="Communicatiekosten - duurzaam bord",40,D29="Communicatiekosten - poster",20,D29= "Loonkosten uurtarief",60,D29= "Loonkosten maandtarief",8600,D29="Eigen arbeid",60,D29="Loonkosten IKS", "nvt",D29="Vrijwilligerswerk",157)</f>
        <v>0</v>
      </c>
      <c r="F29" s="88"/>
      <c r="G29" s="85"/>
      <c r="H29" s="130" t="str" cm="1">
        <f t="array" ref="H29">_xlfn.IFS(D29="Kies kostencategorie...","-",D29="Reiskosten","kilometers",D29="Communicatiekosten - duurzaam bord","borden",D29="Communicatiekosten - poster","posters",D29= "Loonkosten uurtarief","uren",D29= "Loonkosten maandtarief","maanden",D29="Eigen arbeid","uren",D29="Loonkosten IKS","uren",D29="Vrijwilligerswerk","dagen van 8 uur")</f>
        <v>-</v>
      </c>
      <c r="I29" s="92"/>
      <c r="J29" s="103"/>
      <c r="K29" s="103"/>
      <c r="L29" s="85"/>
      <c r="M29" s="90" t="s">
        <v>47</v>
      </c>
      <c r="N29" s="127" t="e" cm="1">
        <f t="array" ref="N29" xml:space="preserve"> _xlfn.IFS(D29="Loonkosten IKS",F29*G29,D29="Loonkosten maandtarief",E29*G29,D29="Reiskosten",E29*G29,D29="Loonkosten uurtarief",E29*G29,D29="Eigen arbeid",E29*G29,D29="Vrijwilligerswerk",E29*G29,D29="Communicatiekosten - duurzaam bord",E29*G29,D29="Communicatiekosten - poster",E29*G29)</f>
        <v>#N/A</v>
      </c>
    </row>
    <row r="30" spans="1:14" ht="15.75" thickBot="1" x14ac:dyDescent="0.3">
      <c r="A30" s="68">
        <v>3</v>
      </c>
      <c r="B30" s="128" t="s">
        <v>110</v>
      </c>
      <c r="C30" s="112" t="s">
        <v>48</v>
      </c>
      <c r="D30" s="90" t="s">
        <v>46</v>
      </c>
      <c r="E30" s="97" cm="1">
        <f t="array" ref="E30">_xlfn.IFS(D30="Kies kostencategorie...",0,D30="Reiskosten",0.23,D30="Communicatiekosten - duurzaam bord",40,D30="Communicatiekosten - poster",20,D30= "Loonkosten uurtarief",60,D30= "Loonkosten maandtarief",8600,D30="Eigen arbeid",60,D30="Loonkosten IKS", "nvt",D30="Vrijwilligerswerk",157)</f>
        <v>0</v>
      </c>
      <c r="F30" s="88"/>
      <c r="G30" s="85"/>
      <c r="H30" s="130" t="str" cm="1">
        <f t="array" ref="H30">_xlfn.IFS(D30="Kies kostencategorie...","-",D30="Reiskosten","kilometers",D30="Communicatiekosten - duurzaam bord","borden",D30="Communicatiekosten - poster","posters",D30= "Loonkosten uurtarief","uren",D30= "Loonkosten maandtarief","maanden",D30="Eigen arbeid","uren",D30="Loonkosten IKS","uren",D30="Vrijwilligerswerk","dagen van 8 uur")</f>
        <v>-</v>
      </c>
      <c r="I30" s="92"/>
      <c r="J30" s="103"/>
      <c r="K30" s="103"/>
      <c r="L30" s="85"/>
      <c r="M30" s="90" t="s">
        <v>47</v>
      </c>
      <c r="N30" s="127" t="e" cm="1">
        <f t="array" ref="N30" xml:space="preserve"> _xlfn.IFS(D30="Loonkosten IKS",F30*G30,D30="Loonkosten maandtarief",E30*G30,D30="Reiskosten",E30*G30,D30="Loonkosten uurtarief",E30*G30,D30="Eigen arbeid",E30*G30,D30="Vrijwilligerswerk",E30*G30,D30="Communicatiekosten - duurzaam bord",E30*G30,D30="Communicatiekosten - poster",E30*G30)</f>
        <v>#N/A</v>
      </c>
    </row>
    <row r="31" spans="1:14" ht="15.75" thickBot="1" x14ac:dyDescent="0.3">
      <c r="A31" s="68">
        <v>4</v>
      </c>
      <c r="B31" s="128" t="s">
        <v>110</v>
      </c>
      <c r="C31" s="112" t="s">
        <v>48</v>
      </c>
      <c r="D31" s="90" t="s">
        <v>46</v>
      </c>
      <c r="E31" s="97" cm="1">
        <f t="array" ref="E31">_xlfn.IFS(D31="Kies kostencategorie...",0,D31="Reiskosten",0.23,D31="Communicatiekosten - duurzaam bord",40,D31="Communicatiekosten - poster",20,D31= "Loonkosten uurtarief",60,D31= "Loonkosten maandtarief",8600,D31="Eigen arbeid",60,D31="Loonkosten IKS", "nvt",D31="Vrijwilligerswerk",157)</f>
        <v>0</v>
      </c>
      <c r="F31" s="88"/>
      <c r="G31" s="85"/>
      <c r="H31" s="130" t="str" cm="1">
        <f t="array" ref="H31">_xlfn.IFS(D31="Kies kostencategorie...","-",D31="Reiskosten","kilometers",D31="Communicatiekosten - duurzaam bord","borden",D31="Communicatiekosten - poster","posters",D31= "Loonkosten uurtarief","uren",D31= "Loonkosten maandtarief","maanden",D31="Eigen arbeid","uren",D31="Loonkosten IKS","uren",D31="Vrijwilligerswerk","dagen van 8 uur")</f>
        <v>-</v>
      </c>
      <c r="I31" s="92"/>
      <c r="J31" s="103"/>
      <c r="K31" s="103"/>
      <c r="L31" s="85"/>
      <c r="M31" s="90" t="s">
        <v>47</v>
      </c>
      <c r="N31" s="127" t="e" cm="1">
        <f t="array" ref="N31" xml:space="preserve"> _xlfn.IFS(D31="Loonkosten IKS",F31*G31,D31="Loonkosten maandtarief",E31*G31,D31="Reiskosten",E31*G31,D31="Loonkosten uurtarief",E31*G31,D31="Eigen arbeid",E31*G31,D31="Vrijwilligerswerk",E31*G31,D31="Communicatiekosten - duurzaam bord",E31*G31,D31="Communicatiekosten - poster",E31*G31)</f>
        <v>#N/A</v>
      </c>
    </row>
    <row r="32" spans="1:14" ht="15.75" thickBot="1" x14ac:dyDescent="0.3">
      <c r="A32" s="68">
        <v>5</v>
      </c>
      <c r="B32" s="128" t="s">
        <v>110</v>
      </c>
      <c r="C32" s="112" t="s">
        <v>48</v>
      </c>
      <c r="D32" s="90" t="s">
        <v>46</v>
      </c>
      <c r="E32" s="97" cm="1">
        <f t="array" ref="E32">_xlfn.IFS(D32="Kies kostencategorie...",0,D32="Reiskosten",0.23,D32="Communicatiekosten - duurzaam bord",40,D32="Communicatiekosten - poster",20,D32= "Loonkosten uurtarief",60,D32= "Loonkosten maandtarief",8600,D32="Eigen arbeid",60,D32="Loonkosten IKS", "nvt",D32="Vrijwilligerswerk",157)</f>
        <v>0</v>
      </c>
      <c r="F32" s="88"/>
      <c r="G32" s="85"/>
      <c r="H32" s="130" t="str" cm="1">
        <f t="array" ref="H32">_xlfn.IFS(D32="Kies kostencategorie...","-",D32="Reiskosten","kilometers",D32="Communicatiekosten - duurzaam bord","borden",D32="Communicatiekosten - poster","posters",D32= "Loonkosten uurtarief","uren",D32= "Loonkosten maandtarief","maanden",D32="Eigen arbeid","uren",D32="Loonkosten IKS","uren",D32="Vrijwilligerswerk","dagen van 8 uur")</f>
        <v>-</v>
      </c>
      <c r="I32" s="92"/>
      <c r="J32" s="103"/>
      <c r="K32" s="103"/>
      <c r="L32" s="85"/>
      <c r="M32" s="90" t="s">
        <v>47</v>
      </c>
      <c r="N32" s="127" t="e" cm="1">
        <f t="array" ref="N32" xml:space="preserve"> _xlfn.IFS(D32="Loonkosten IKS",F32*G32,D32="Loonkosten maandtarief",E32*G32,D32="Reiskosten",E32*G32,D32="Loonkosten uurtarief",E32*G32,D32="Eigen arbeid",E32*G32,D32="Vrijwilligerswerk",E32*G32,D32="Communicatiekosten - duurzaam bord",E32*G32,D32="Communicatiekosten - poster",E32*G32)</f>
        <v>#N/A</v>
      </c>
    </row>
    <row r="33" spans="1:14" ht="15.75" thickBot="1" x14ac:dyDescent="0.3">
      <c r="A33" s="68">
        <v>6</v>
      </c>
      <c r="B33" s="128" t="s">
        <v>110</v>
      </c>
      <c r="C33" s="112" t="s">
        <v>48</v>
      </c>
      <c r="D33" s="90" t="s">
        <v>46</v>
      </c>
      <c r="E33" s="97" cm="1">
        <f t="array" ref="E33">_xlfn.IFS(D33="Kies kostencategorie...",0,D33="Reiskosten",0.23,D33="Communicatiekosten - duurzaam bord",40,D33="Communicatiekosten - poster",20,D33= "Loonkosten uurtarief",60,D33= "Loonkosten maandtarief",8600,D33="Eigen arbeid",60,D33="Loonkosten IKS", "nvt",D33="Vrijwilligerswerk",157)</f>
        <v>0</v>
      </c>
      <c r="F33" s="88"/>
      <c r="G33" s="85"/>
      <c r="H33" s="130" t="str" cm="1">
        <f t="array" ref="H33">_xlfn.IFS(D33="Kies kostencategorie...","-",D33="Reiskosten","kilometers",D33="Communicatiekosten - duurzaam bord","borden",D33="Communicatiekosten - poster","posters",D33= "Loonkosten uurtarief","uren",D33= "Loonkosten maandtarief","maanden",D33="Eigen arbeid","uren",D33="Loonkosten IKS","uren",D33="Vrijwilligerswerk","dagen van 8 uur")</f>
        <v>-</v>
      </c>
      <c r="I33" s="92"/>
      <c r="J33" s="103"/>
      <c r="K33" s="103"/>
      <c r="L33" s="85"/>
      <c r="M33" s="90" t="s">
        <v>47</v>
      </c>
      <c r="N33" s="127" t="e" cm="1">
        <f t="array" ref="N33" xml:space="preserve"> _xlfn.IFS(D33="Loonkosten IKS",F33*G33,D33="Loonkosten maandtarief",E33*G33,D33="Reiskosten",E33*G33,D33="Loonkosten uurtarief",E33*G33,D33="Eigen arbeid",E33*G33,D33="Vrijwilligerswerk",E33*G33,D33="Communicatiekosten - duurzaam bord",E33*G33,D33="Communicatiekosten - poster",E33*G33)</f>
        <v>#N/A</v>
      </c>
    </row>
    <row r="34" spans="1:14" ht="15.75" thickBot="1" x14ac:dyDescent="0.3">
      <c r="A34" s="68">
        <v>7</v>
      </c>
      <c r="B34" s="128" t="s">
        <v>110</v>
      </c>
      <c r="C34" s="112" t="s">
        <v>48</v>
      </c>
      <c r="D34" s="90" t="s">
        <v>46</v>
      </c>
      <c r="E34" s="97" cm="1">
        <f t="array" ref="E34">_xlfn.IFS(D34="Kies kostencategorie...",0,D34="Reiskosten",0.23,D34="Communicatiekosten - duurzaam bord",40,D34="Communicatiekosten - poster",20,D34= "Loonkosten uurtarief",60,D34= "Loonkosten maandtarief",8600,D34="Eigen arbeid",60,D34="Loonkosten IKS", "nvt",D34="Vrijwilligerswerk",157)</f>
        <v>0</v>
      </c>
      <c r="F34" s="88"/>
      <c r="G34" s="85"/>
      <c r="H34" s="130" t="str" cm="1">
        <f t="array" ref="H34">_xlfn.IFS(D34="Kies kostencategorie...","-",D34="Reiskosten","kilometers",D34="Communicatiekosten - duurzaam bord","borden",D34="Communicatiekosten - poster","posters",D34= "Loonkosten uurtarief","uren",D34= "Loonkosten maandtarief","maanden",D34="Eigen arbeid","uren",D34="Loonkosten IKS","uren",D34="Vrijwilligerswerk","dagen van 8 uur")</f>
        <v>-</v>
      </c>
      <c r="I34" s="92"/>
      <c r="J34" s="103"/>
      <c r="K34" s="103"/>
      <c r="L34" s="85"/>
      <c r="M34" s="90" t="s">
        <v>47</v>
      </c>
      <c r="N34" s="127" t="e" cm="1">
        <f t="array" ref="N34" xml:space="preserve"> _xlfn.IFS(D34="Loonkosten IKS",F34*G34,D34="Loonkosten maandtarief",E34*G34,D34="Reiskosten",E34*G34,D34="Loonkosten uurtarief",E34*G34,D34="Eigen arbeid",E34*G34,D34="Vrijwilligerswerk",E34*G34,D34="Communicatiekosten - duurzaam bord",E34*G34,D34="Communicatiekosten - poster",E34*G34)</f>
        <v>#N/A</v>
      </c>
    </row>
    <row r="35" spans="1:14" ht="15.75" thickBot="1" x14ac:dyDescent="0.3">
      <c r="A35" s="68">
        <v>8</v>
      </c>
      <c r="B35" s="128" t="s">
        <v>110</v>
      </c>
      <c r="C35" s="112" t="s">
        <v>48</v>
      </c>
      <c r="D35" s="90" t="s">
        <v>46</v>
      </c>
      <c r="E35" s="97" cm="1">
        <f t="array" ref="E35">_xlfn.IFS(D35="Kies kostencategorie...",0,D35="Reiskosten",0.23,D35="Communicatiekosten - duurzaam bord",40,D35="Communicatiekosten - poster",20,D35= "Loonkosten uurtarief",60,D35= "Loonkosten maandtarief",8600,D35="Eigen arbeid",60,D35="Loonkosten IKS", "nvt",D35="Vrijwilligerswerk",157)</f>
        <v>0</v>
      </c>
      <c r="F35" s="88"/>
      <c r="G35" s="85"/>
      <c r="H35" s="130" t="str" cm="1">
        <f t="array" ref="H35">_xlfn.IFS(D35="Kies kostencategorie...","-",D35="Reiskosten","kilometers",D35="Communicatiekosten - duurzaam bord","borden",D35="Communicatiekosten - poster","posters",D35= "Loonkosten uurtarief","uren",D35= "Loonkosten maandtarief","maanden",D35="Eigen arbeid","uren",D35="Loonkosten IKS","uren",D35="Vrijwilligerswerk","dagen van 8 uur")</f>
        <v>-</v>
      </c>
      <c r="I35" s="92"/>
      <c r="J35" s="103"/>
      <c r="K35" s="103"/>
      <c r="L35" s="85"/>
      <c r="M35" s="90" t="s">
        <v>47</v>
      </c>
      <c r="N35" s="127" t="e" cm="1">
        <f t="array" ref="N35" xml:space="preserve"> _xlfn.IFS(D35="Loonkosten IKS",F35*G35,D35="Loonkosten maandtarief",E35*G35,D35="Reiskosten",E35*G35,D35="Loonkosten uurtarief",E35*G35,D35="Eigen arbeid",E35*G35,D35="Vrijwilligerswerk",E35*G35,D35="Communicatiekosten - duurzaam bord",E35*G35,D35="Communicatiekosten - poster",E35*G35)</f>
        <v>#N/A</v>
      </c>
    </row>
    <row r="36" spans="1:14" ht="15.75" thickBot="1" x14ac:dyDescent="0.3">
      <c r="A36" s="68">
        <v>9</v>
      </c>
      <c r="B36" s="128" t="s">
        <v>110</v>
      </c>
      <c r="C36" s="112" t="s">
        <v>48</v>
      </c>
      <c r="D36" s="90" t="s">
        <v>46</v>
      </c>
      <c r="E36" s="97" cm="1">
        <f t="array" ref="E36">_xlfn.IFS(D36="Kies kostencategorie...",0,D36="Reiskosten",0.23,D36="Communicatiekosten - duurzaam bord",40,D36="Communicatiekosten - poster",20,D36= "Loonkosten uurtarief",60,D36= "Loonkosten maandtarief",8600,D36="Eigen arbeid",60,D36="Loonkosten IKS", "nvt",D36="Vrijwilligerswerk",157)</f>
        <v>0</v>
      </c>
      <c r="F36" s="85"/>
      <c r="G36" s="85"/>
      <c r="H36" s="130" t="str" cm="1">
        <f t="array" ref="H36">_xlfn.IFS(D36="Kies kostencategorie...","-",D36="Reiskosten","kilometers",D36="Communicatiekosten - duurzaam bord","borden",D36="Communicatiekosten - poster","posters",D36= "Loonkosten uurtarief","uren",D36= "Loonkosten maandtarief","maanden",D36="Eigen arbeid","uren",D36="Loonkosten IKS","uren",D36="Vrijwilligerswerk","dagen van 8 uur")</f>
        <v>-</v>
      </c>
      <c r="I36" s="92"/>
      <c r="J36" s="103"/>
      <c r="K36" s="103"/>
      <c r="L36" s="85"/>
      <c r="M36" s="90" t="s">
        <v>47</v>
      </c>
      <c r="N36" s="127" t="e" cm="1">
        <f t="array" ref="N36" xml:space="preserve"> _xlfn.IFS(D36="Loonkosten IKS",F36*G36,D36="Loonkosten maandtarief",E36*G36,D36="Reiskosten",E36*G36,D36="Loonkosten uurtarief",E36*G36,D36="Eigen arbeid",E36*G36,D36="Vrijwilligerswerk",E36*G36,D36="Communicatiekosten - duurzaam bord",E36*G36,D36="Communicatiekosten - poster",E36*G36)</f>
        <v>#N/A</v>
      </c>
    </row>
    <row r="37" spans="1:14" ht="15.75" thickBot="1" x14ac:dyDescent="0.3">
      <c r="A37" s="68">
        <v>10</v>
      </c>
      <c r="B37" s="128" t="s">
        <v>110</v>
      </c>
      <c r="C37" s="112" t="s">
        <v>48</v>
      </c>
      <c r="D37" s="90" t="s">
        <v>46</v>
      </c>
      <c r="E37" s="97" cm="1">
        <f t="array" ref="E37">_xlfn.IFS(D37="Kies kostencategorie...",0,D37="Reiskosten",0.23,D37="Communicatiekosten - duurzaam bord",40,D37="Communicatiekosten - poster",20,D37= "Loonkosten uurtarief",60,D37= "Loonkosten maandtarief",8600,D37="Eigen arbeid",60,D37="Loonkosten IKS", "nvt",D37="Vrijwilligerswerk",157)</f>
        <v>0</v>
      </c>
      <c r="F37" s="85"/>
      <c r="G37" s="85"/>
      <c r="H37" s="130" t="str" cm="1">
        <f t="array" ref="H37">_xlfn.IFS(D37="Kies kostencategorie...","-",D37="Reiskosten","kilometers",D37="Communicatiekosten - duurzaam bord","borden",D37="Communicatiekosten - poster","posters",D37= "Loonkosten uurtarief","uren",D37= "Loonkosten maandtarief","maanden",D37="Eigen arbeid","uren",D37="Loonkosten IKS","uren",D37="Vrijwilligerswerk","dagen van 8 uur")</f>
        <v>-</v>
      </c>
      <c r="I37" s="92"/>
      <c r="J37" s="103"/>
      <c r="K37" s="103"/>
      <c r="L37" s="85"/>
      <c r="M37" s="90" t="s">
        <v>47</v>
      </c>
      <c r="N37" s="127" t="e" cm="1">
        <f t="array" ref="N37" xml:space="preserve"> _xlfn.IFS(D37="Loonkosten IKS",F37*G37,D37="Loonkosten maandtarief",E37*G37,D37="Reiskosten",E37*G37,D37="Loonkosten uurtarief",E37*G37,D37="Eigen arbeid",E37*G37,D37="Vrijwilligerswerk",E37*G37,D37="Communicatiekosten - duurzaam bord",E37*G37,D37="Communicatiekosten - poster",E37*G37)</f>
        <v>#N/A</v>
      </c>
    </row>
    <row r="38" spans="1:14" ht="15.75" thickBot="1" x14ac:dyDescent="0.3">
      <c r="A38" s="68">
        <v>11</v>
      </c>
      <c r="B38" s="128" t="s">
        <v>110</v>
      </c>
      <c r="C38" s="112" t="s">
        <v>48</v>
      </c>
      <c r="D38" s="90" t="s">
        <v>46</v>
      </c>
      <c r="E38" s="97" cm="1">
        <f t="array" ref="E38">_xlfn.IFS(D38="Kies kostencategorie...",0,D38="Reiskosten",0.23,D38="Communicatiekosten - duurzaam bord",40,D38="Communicatiekosten - poster",20,D38= "Loonkosten uurtarief",60,D38= "Loonkosten maandtarief",8600,D38="Eigen arbeid",60,D38="Loonkosten IKS", "nvt",D38="Vrijwilligerswerk",157)</f>
        <v>0</v>
      </c>
      <c r="F38" s="85"/>
      <c r="G38" s="85"/>
      <c r="H38" s="130" t="str" cm="1">
        <f t="array" ref="H38">_xlfn.IFS(D38="Kies kostencategorie...","-",D38="Reiskosten","kilometers",D38="Communicatiekosten - duurzaam bord","borden",D38="Communicatiekosten - poster","posters",D38= "Loonkosten uurtarief","uren",D38= "Loonkosten maandtarief","maanden",D38="Eigen arbeid","uren",D38="Loonkosten IKS","uren",D38="Vrijwilligerswerk","dagen van 8 uur")</f>
        <v>-</v>
      </c>
      <c r="I38" s="92"/>
      <c r="J38" s="103"/>
      <c r="K38" s="103"/>
      <c r="L38" s="85"/>
      <c r="M38" s="90" t="s">
        <v>47</v>
      </c>
      <c r="N38" s="127" t="e" cm="1">
        <f t="array" ref="N38" xml:space="preserve"> _xlfn.IFS(D38="Loonkosten IKS",F38*G38,D38="Loonkosten maandtarief",E38*G38,D38="Reiskosten",E38*G38,D38="Loonkosten uurtarief",E38*G38,D38="Eigen arbeid",E38*G38,D38="Vrijwilligerswerk",E38*G38,D38="Communicatiekosten - duurzaam bord",E38*G38,D38="Communicatiekosten - poster",E38*G38)</f>
        <v>#N/A</v>
      </c>
    </row>
    <row r="39" spans="1:14" ht="15.75" thickBot="1" x14ac:dyDescent="0.3">
      <c r="A39" s="68">
        <v>12</v>
      </c>
      <c r="B39" s="128" t="s">
        <v>110</v>
      </c>
      <c r="C39" s="112" t="s">
        <v>48</v>
      </c>
      <c r="D39" s="90" t="s">
        <v>46</v>
      </c>
      <c r="E39" s="97" cm="1">
        <f t="array" ref="E39">_xlfn.IFS(D39="Kies kostencategorie...",0,D39="Reiskosten",0.23,D39="Communicatiekosten - duurzaam bord",40,D39="Communicatiekosten - poster",20,D39= "Loonkosten uurtarief",60,D39= "Loonkosten maandtarief",8600,D39="Eigen arbeid",60,D39="Loonkosten IKS", "nvt",D39="Vrijwilligerswerk",157)</f>
        <v>0</v>
      </c>
      <c r="F39" s="85"/>
      <c r="G39" s="85"/>
      <c r="H39" s="130" t="str" cm="1">
        <f t="array" ref="H39">_xlfn.IFS(D39="Kies kostencategorie...","-",D39="Reiskosten","kilometers",D39="Communicatiekosten - duurzaam bord","borden",D39="Communicatiekosten - poster","posters",D39= "Loonkosten uurtarief","uren",D39= "Loonkosten maandtarief","maanden",D39="Eigen arbeid","uren",D39="Loonkosten IKS","uren",D39="Vrijwilligerswerk","dagen van 8 uur")</f>
        <v>-</v>
      </c>
      <c r="I39" s="92"/>
      <c r="J39" s="103"/>
      <c r="K39" s="103"/>
      <c r="L39" s="85"/>
      <c r="M39" s="90" t="s">
        <v>47</v>
      </c>
      <c r="N39" s="127" t="e" cm="1">
        <f t="array" ref="N39" xml:space="preserve"> _xlfn.IFS(D39="Loonkosten IKS",F39*G39,D39="Loonkosten maandtarief",E39*G39,D39="Reiskosten",E39*G39,D39="Loonkosten uurtarief",E39*G39,D39="Eigen arbeid",E39*G39,D39="Vrijwilligerswerk",E39*G39,D39="Communicatiekosten - duurzaam bord",E39*G39,D39="Communicatiekosten - poster",E39*G39)</f>
        <v>#N/A</v>
      </c>
    </row>
    <row r="40" spans="1:14" ht="15.75" thickBot="1" x14ac:dyDescent="0.3">
      <c r="A40" s="68">
        <v>13</v>
      </c>
      <c r="B40" s="128" t="s">
        <v>110</v>
      </c>
      <c r="C40" s="112" t="s">
        <v>48</v>
      </c>
      <c r="D40" s="90" t="s">
        <v>46</v>
      </c>
      <c r="E40" s="97" cm="1">
        <f t="array" ref="E40">_xlfn.IFS(D40="Kies kostencategorie...",0,D40="Reiskosten",0.23,D40="Communicatiekosten - duurzaam bord",40,D40="Communicatiekosten - poster",20,D40= "Loonkosten uurtarief",60,D40= "Loonkosten maandtarief",8600,D40="Eigen arbeid",60,D40="Loonkosten IKS", "nvt",D40="Vrijwilligerswerk",157)</f>
        <v>0</v>
      </c>
      <c r="F40" s="85"/>
      <c r="G40" s="85"/>
      <c r="H40" s="130" t="str" cm="1">
        <f t="array" ref="H40">_xlfn.IFS(D40="Kies kostencategorie...","-",D40="Reiskosten","kilometers",D40="Communicatiekosten - duurzaam bord","borden",D40="Communicatiekosten - poster","posters",D40= "Loonkosten uurtarief","uren",D40= "Loonkosten maandtarief","maanden",D40="Eigen arbeid","uren",D40="Loonkosten IKS","uren",D40="Vrijwilligerswerk","dagen van 8 uur")</f>
        <v>-</v>
      </c>
      <c r="I40" s="92"/>
      <c r="J40" s="103"/>
      <c r="K40" s="103"/>
      <c r="L40" s="85"/>
      <c r="M40" s="90" t="s">
        <v>47</v>
      </c>
      <c r="N40" s="127" t="e" cm="1">
        <f t="array" ref="N40" xml:space="preserve"> _xlfn.IFS(D40="Loonkosten IKS",F40*G40,D40="Loonkosten maandtarief",E40*G40,D40="Reiskosten",E40*G40,D40="Loonkosten uurtarief",E40*G40,D40="Eigen arbeid",E40*G40,D40="Vrijwilligerswerk",E40*G40,D40="Communicatiekosten - duurzaam bord",E40*G40,D40="Communicatiekosten - poster",E40*G40)</f>
        <v>#N/A</v>
      </c>
    </row>
    <row r="41" spans="1:14" ht="15.75" thickBot="1" x14ac:dyDescent="0.3">
      <c r="A41" s="68">
        <v>14</v>
      </c>
      <c r="B41" s="128" t="s">
        <v>110</v>
      </c>
      <c r="C41" s="112" t="s">
        <v>48</v>
      </c>
      <c r="D41" s="90" t="s">
        <v>46</v>
      </c>
      <c r="E41" s="97" cm="1">
        <f t="array" ref="E41">_xlfn.IFS(D41="Kies kostencategorie...",0,D41="Reiskosten",0.23,D41="Communicatiekosten - duurzaam bord",40,D41="Communicatiekosten - poster",20,D41= "Loonkosten uurtarief",60,D41= "Loonkosten maandtarief",8600,D41="Eigen arbeid",60,D41="Loonkosten IKS", "nvt",D41="Vrijwilligerswerk",157)</f>
        <v>0</v>
      </c>
      <c r="F41" s="85"/>
      <c r="G41" s="85"/>
      <c r="H41" s="130" t="str" cm="1">
        <f t="array" ref="H41">_xlfn.IFS(D41="Kies kostencategorie...","-",D41="Reiskosten","kilometers",D41="Communicatiekosten - duurzaam bord","borden",D41="Communicatiekosten - poster","posters",D41= "Loonkosten uurtarief","uren",D41= "Loonkosten maandtarief","maanden",D41="Eigen arbeid","uren",D41="Loonkosten IKS","uren",D41="Vrijwilligerswerk","dagen van 8 uur")</f>
        <v>-</v>
      </c>
      <c r="I41" s="92"/>
      <c r="J41" s="103"/>
      <c r="K41" s="103"/>
      <c r="L41" s="85"/>
      <c r="M41" s="90" t="s">
        <v>47</v>
      </c>
      <c r="N41" s="127" t="e" cm="1">
        <f t="array" ref="N41" xml:space="preserve"> _xlfn.IFS(D41="Loonkosten IKS",F41*G41,D41="Loonkosten maandtarief",E41*G41,D41="Reiskosten",E41*G41,D41="Loonkosten uurtarief",E41*G41,D41="Eigen arbeid",E41*G41,D41="Vrijwilligerswerk",E41*G41,D41="Communicatiekosten - duurzaam bord",E41*G41,D41="Communicatiekosten - poster",E41*G41)</f>
        <v>#N/A</v>
      </c>
    </row>
    <row r="42" spans="1:14" ht="15.75" thickBot="1" x14ac:dyDescent="0.3">
      <c r="A42" s="68">
        <v>15</v>
      </c>
      <c r="B42" s="128" t="s">
        <v>110</v>
      </c>
      <c r="C42" s="112" t="s">
        <v>48</v>
      </c>
      <c r="D42" s="90" t="s">
        <v>46</v>
      </c>
      <c r="E42" s="97" cm="1">
        <f t="array" ref="E42">_xlfn.IFS(D42="Kies kostencategorie...",0,D42="Reiskosten",0.23,D42="Communicatiekosten - duurzaam bord",40,D42="Communicatiekosten - poster",20,D42= "Loonkosten uurtarief",60,D42= "Loonkosten maandtarief",8600,D42="Eigen arbeid",60,D42="Loonkosten IKS", "nvt",D42="Vrijwilligerswerk",157)</f>
        <v>0</v>
      </c>
      <c r="F42" s="85"/>
      <c r="G42" s="85"/>
      <c r="H42" s="130" t="str" cm="1">
        <f t="array" ref="H42">_xlfn.IFS(D42="Kies kostencategorie...","-",D42="Reiskosten","kilometers",D42="Communicatiekosten - duurzaam bord","borden",D42="Communicatiekosten - poster","posters",D42= "Loonkosten uurtarief","uren",D42= "Loonkosten maandtarief","maanden",D42="Eigen arbeid","uren",D42="Loonkosten IKS","uren",D42="Vrijwilligerswerk","dagen van 8 uur")</f>
        <v>-</v>
      </c>
      <c r="I42" s="92"/>
      <c r="J42" s="103"/>
      <c r="K42" s="103"/>
      <c r="L42" s="85"/>
      <c r="M42" s="90" t="s">
        <v>47</v>
      </c>
      <c r="N42" s="127" t="e" cm="1">
        <f t="array" ref="N42" xml:space="preserve"> _xlfn.IFS(D42="Loonkosten IKS",F42*G42,D42="Loonkosten maandtarief",E42*G42,D42="Reiskosten",E42*G42,D42="Loonkosten uurtarief",E42*G42,D42="Eigen arbeid",E42*G42,D42="Vrijwilligerswerk",E42*G42,D42="Communicatiekosten - duurzaam bord",E42*G42,D42="Communicatiekosten - poster",E42*G42)</f>
        <v>#N/A</v>
      </c>
    </row>
    <row r="43" spans="1:14" ht="15.75" thickBot="1" x14ac:dyDescent="0.3">
      <c r="A43" s="68">
        <v>16</v>
      </c>
      <c r="B43" s="128" t="s">
        <v>110</v>
      </c>
      <c r="C43" s="112" t="s">
        <v>48</v>
      </c>
      <c r="D43" s="90" t="s">
        <v>46</v>
      </c>
      <c r="E43" s="97" cm="1">
        <f t="array" ref="E43">_xlfn.IFS(D43="Kies kostencategorie...",0,D43="Reiskosten",0.23,D43="Communicatiekosten - duurzaam bord",40,D43="Communicatiekosten - poster",20,D43= "Loonkosten uurtarief",60,D43= "Loonkosten maandtarief",8600,D43="Eigen arbeid",60,D43="Loonkosten IKS", "nvt",D43="Vrijwilligerswerk",157)</f>
        <v>0</v>
      </c>
      <c r="F43" s="85"/>
      <c r="G43" s="85"/>
      <c r="H43" s="130" t="str" cm="1">
        <f t="array" ref="H43">_xlfn.IFS(D43="Kies kostencategorie...","-",D43="Reiskosten","kilometers",D43="Communicatiekosten - duurzaam bord","borden",D43="Communicatiekosten - poster","posters",D43= "Loonkosten uurtarief","uren",D43= "Loonkosten maandtarief","maanden",D43="Eigen arbeid","uren",D43="Loonkosten IKS","uren",D43="Vrijwilligerswerk","dagen van 8 uur")</f>
        <v>-</v>
      </c>
      <c r="I43" s="92"/>
      <c r="J43" s="103"/>
      <c r="K43" s="103"/>
      <c r="L43" s="85"/>
      <c r="M43" s="90" t="s">
        <v>47</v>
      </c>
      <c r="N43" s="127" t="e" cm="1">
        <f t="array" ref="N43" xml:space="preserve"> _xlfn.IFS(D43="Loonkosten IKS",F43*G43,D43="Loonkosten maandtarief",E43*G43,D43="Reiskosten",E43*G43,D43="Loonkosten uurtarief",E43*G43,D43="Eigen arbeid",E43*G43,D43="Vrijwilligerswerk",E43*G43,D43="Communicatiekosten - duurzaam bord",E43*G43,D43="Communicatiekosten - poster",E43*G43)</f>
        <v>#N/A</v>
      </c>
    </row>
    <row r="44" spans="1:14" ht="15.75" thickBot="1" x14ac:dyDescent="0.3">
      <c r="A44" s="68">
        <v>17</v>
      </c>
      <c r="B44" s="128" t="s">
        <v>110</v>
      </c>
      <c r="C44" s="112" t="s">
        <v>48</v>
      </c>
      <c r="D44" s="90" t="s">
        <v>46</v>
      </c>
      <c r="E44" s="97" cm="1">
        <f t="array" ref="E44">_xlfn.IFS(D44="Kies kostencategorie...",0,D44="Reiskosten",0.23,D44="Communicatiekosten - duurzaam bord",40,D44="Communicatiekosten - poster",20,D44= "Loonkosten uurtarief",60,D44= "Loonkosten maandtarief",8600,D44="Eigen arbeid",60,D44="Loonkosten IKS", "nvt",D44="Vrijwilligerswerk",157)</f>
        <v>0</v>
      </c>
      <c r="F44" s="85"/>
      <c r="G44" s="85"/>
      <c r="H44" s="130" t="str" cm="1">
        <f t="array" ref="H44">_xlfn.IFS(D44="Kies kostencategorie...","-",D44="Reiskosten","kilometers",D44="Communicatiekosten - duurzaam bord","borden",D44="Communicatiekosten - poster","posters",D44= "Loonkosten uurtarief","uren",D44= "Loonkosten maandtarief","maanden",D44="Eigen arbeid","uren",D44="Loonkosten IKS","uren",D44="Vrijwilligerswerk","dagen van 8 uur")</f>
        <v>-</v>
      </c>
      <c r="I44" s="92"/>
      <c r="J44" s="103"/>
      <c r="K44" s="103"/>
      <c r="L44" s="85"/>
      <c r="M44" s="90" t="s">
        <v>47</v>
      </c>
      <c r="N44" s="127" t="e" cm="1">
        <f t="array" ref="N44" xml:space="preserve"> _xlfn.IFS(D44="Loonkosten IKS",F44*G44,D44="Loonkosten maandtarief",E44*G44,D44="Reiskosten",E44*G44,D44="Loonkosten uurtarief",E44*G44,D44="Eigen arbeid",E44*G44,D44="Vrijwilligerswerk",E44*G44,D44="Communicatiekosten - duurzaam bord",E44*G44,D44="Communicatiekosten - poster",E44*G44)</f>
        <v>#N/A</v>
      </c>
    </row>
    <row r="45" spans="1:14" ht="15.75" thickBot="1" x14ac:dyDescent="0.3">
      <c r="A45" s="68">
        <v>18</v>
      </c>
      <c r="B45" s="128" t="s">
        <v>110</v>
      </c>
      <c r="C45" s="112" t="s">
        <v>48</v>
      </c>
      <c r="D45" s="90" t="s">
        <v>46</v>
      </c>
      <c r="E45" s="97" cm="1">
        <f t="array" ref="E45">_xlfn.IFS(D45="Kies kostencategorie...",0,D45="Reiskosten",0.23,D45="Communicatiekosten - duurzaam bord",40,D45="Communicatiekosten - poster",20,D45= "Loonkosten uurtarief",60,D45= "Loonkosten maandtarief",8600,D45="Eigen arbeid",60,D45="Loonkosten IKS", "nvt",D45="Vrijwilligerswerk",157)</f>
        <v>0</v>
      </c>
      <c r="F45" s="85"/>
      <c r="G45" s="85"/>
      <c r="H45" s="130" t="str" cm="1">
        <f t="array" ref="H45">_xlfn.IFS(D45="Kies kostencategorie...","-",D45="Reiskosten","kilometers",D45="Communicatiekosten - duurzaam bord","borden",D45="Communicatiekosten - poster","posters",D45= "Loonkosten uurtarief","uren",D45= "Loonkosten maandtarief","maanden",D45="Eigen arbeid","uren",D45="Loonkosten IKS","uren",D45="Vrijwilligerswerk","dagen van 8 uur")</f>
        <v>-</v>
      </c>
      <c r="I45" s="92"/>
      <c r="J45" s="103"/>
      <c r="K45" s="103"/>
      <c r="L45" s="85"/>
      <c r="M45" s="90" t="s">
        <v>47</v>
      </c>
      <c r="N45" s="127" t="e" cm="1">
        <f t="array" ref="N45" xml:space="preserve"> _xlfn.IFS(D45="Loonkosten IKS",F45*G45,D45="Loonkosten maandtarief",E45*G45,D45="Reiskosten",E45*G45,D45="Loonkosten uurtarief",E45*G45,D45="Eigen arbeid",E45*G45,D45="Vrijwilligerswerk",E45*G45,D45="Communicatiekosten - duurzaam bord",E45*G45,D45="Communicatiekosten - poster",E45*G45)</f>
        <v>#N/A</v>
      </c>
    </row>
    <row r="46" spans="1:14" ht="15.75" thickBot="1" x14ac:dyDescent="0.3">
      <c r="A46" s="68">
        <v>19</v>
      </c>
      <c r="B46" s="128" t="s">
        <v>110</v>
      </c>
      <c r="C46" s="112" t="s">
        <v>48</v>
      </c>
      <c r="D46" s="90" t="s">
        <v>46</v>
      </c>
      <c r="E46" s="97" cm="1">
        <f t="array" ref="E46">_xlfn.IFS(D46="Kies kostencategorie...",0,D46="Reiskosten",0.23,D46="Communicatiekosten - duurzaam bord",40,D46="Communicatiekosten - poster",20,D46= "Loonkosten uurtarief",60,D46= "Loonkosten maandtarief",8600,D46="Eigen arbeid",60,D46="Loonkosten IKS", "nvt",D46="Vrijwilligerswerk",157)</f>
        <v>0</v>
      </c>
      <c r="F46" s="85"/>
      <c r="G46" s="85"/>
      <c r="H46" s="130" t="str" cm="1">
        <f t="array" ref="H46">_xlfn.IFS(D46="Kies kostencategorie...","-",D46="Reiskosten","kilometers",D46="Communicatiekosten - duurzaam bord","borden",D46="Communicatiekosten - poster","posters",D46= "Loonkosten uurtarief","uren",D46= "Loonkosten maandtarief","maanden",D46="Eigen arbeid","uren",D46="Loonkosten IKS","uren",D46="Vrijwilligerswerk","dagen van 8 uur")</f>
        <v>-</v>
      </c>
      <c r="I46" s="92"/>
      <c r="J46" s="103"/>
      <c r="K46" s="103"/>
      <c r="L46" s="85"/>
      <c r="M46" s="90" t="s">
        <v>47</v>
      </c>
      <c r="N46" s="127" t="e" cm="1">
        <f t="array" ref="N46" xml:space="preserve"> _xlfn.IFS(D46="Loonkosten IKS",F46*G46,D46="Loonkosten maandtarief",E46*G46,D46="Reiskosten",E46*G46,D46="Loonkosten uurtarief",E46*G46,D46="Eigen arbeid",E46*G46,D46="Vrijwilligerswerk",E46*G46,D46="Communicatiekosten - duurzaam bord",E46*G46,D46="Communicatiekosten - poster",E46*G46)</f>
        <v>#N/A</v>
      </c>
    </row>
    <row r="47" spans="1:14" ht="15.75" thickBot="1" x14ac:dyDescent="0.3">
      <c r="A47" s="68">
        <v>20</v>
      </c>
      <c r="B47" s="128" t="s">
        <v>110</v>
      </c>
      <c r="C47" s="112" t="s">
        <v>48</v>
      </c>
      <c r="D47" s="90" t="s">
        <v>46</v>
      </c>
      <c r="E47" s="97" cm="1">
        <f t="array" ref="E47">_xlfn.IFS(D47="Kies kostencategorie...",0,D47="Reiskosten",0.23,D47="Communicatiekosten - duurzaam bord",40,D47="Communicatiekosten - poster",20,D47= "Loonkosten uurtarief",60,D47= "Loonkosten maandtarief",8600,D47="Eigen arbeid",60,D47="Loonkosten IKS", "nvt",D47="Vrijwilligerswerk",157)</f>
        <v>0</v>
      </c>
      <c r="F47" s="85"/>
      <c r="G47" s="85"/>
      <c r="H47" s="130" t="str" cm="1">
        <f t="array" ref="H47">_xlfn.IFS(D47="Kies kostencategorie...","-",D47="Reiskosten","kilometers",D47="Communicatiekosten - duurzaam bord","borden",D47="Communicatiekosten - poster","posters",D47= "Loonkosten uurtarief","uren",D47= "Loonkosten maandtarief","maanden",D47="Eigen arbeid","uren",D47="Loonkosten IKS","uren",D47="Vrijwilligerswerk","dagen van 8 uur")</f>
        <v>-</v>
      </c>
      <c r="I47" s="92"/>
      <c r="J47" s="103"/>
      <c r="K47" s="103"/>
      <c r="L47" s="85"/>
      <c r="M47" s="90" t="s">
        <v>47</v>
      </c>
      <c r="N47" s="127" t="e" cm="1">
        <f t="array" ref="N47" xml:space="preserve"> _xlfn.IFS(D47="Loonkosten IKS",F47*G47,D47="Loonkosten maandtarief",E47*G47,D47="Reiskosten",E47*G47,D47="Loonkosten uurtarief",E47*G47,D47="Eigen arbeid",E47*G47,D47="Vrijwilligerswerk",E47*G47,D47="Communicatiekosten - duurzaam bord",E47*G47,D47="Communicatiekosten - poster",E47*G47)</f>
        <v>#N/A</v>
      </c>
    </row>
    <row r="48" spans="1:14" ht="15.75" thickBot="1" x14ac:dyDescent="0.3">
      <c r="A48" s="68">
        <v>21</v>
      </c>
      <c r="B48" s="128" t="s">
        <v>110</v>
      </c>
      <c r="C48" s="112" t="s">
        <v>48</v>
      </c>
      <c r="D48" s="90" t="s">
        <v>46</v>
      </c>
      <c r="E48" s="97" cm="1">
        <f t="array" ref="E48">_xlfn.IFS(D48="Kies kostencategorie...",0,D48="Reiskosten",0.23,D48="Communicatiekosten - duurzaam bord",40,D48="Communicatiekosten - poster",20,D48= "Loonkosten uurtarief",60,D48= "Loonkosten maandtarief",8600,D48="Eigen arbeid",60,D48="Loonkosten IKS", "nvt",D48="Vrijwilligerswerk",157)</f>
        <v>0</v>
      </c>
      <c r="F48" s="85"/>
      <c r="G48" s="85"/>
      <c r="H48" s="130" t="str" cm="1">
        <f t="array" ref="H48">_xlfn.IFS(D48="Kies kostencategorie...","-",D48="Reiskosten","kilometers",D48="Communicatiekosten - duurzaam bord","borden",D48="Communicatiekosten - poster","posters",D48= "Loonkosten uurtarief","uren",D48= "Loonkosten maandtarief","maanden",D48="Eigen arbeid","uren",D48="Loonkosten IKS","uren",D48="Vrijwilligerswerk","dagen van 8 uur")</f>
        <v>-</v>
      </c>
      <c r="I48" s="92"/>
      <c r="J48" s="103"/>
      <c r="K48" s="103"/>
      <c r="L48" s="85"/>
      <c r="M48" s="90" t="s">
        <v>47</v>
      </c>
      <c r="N48" s="127" t="e" cm="1">
        <f t="array" ref="N48" xml:space="preserve"> _xlfn.IFS(D48="Loonkosten IKS",F48*G48,D48="Loonkosten maandtarief",E48*G48,D48="Reiskosten",E48*G48,D48="Loonkosten uurtarief",E48*G48,D48="Eigen arbeid",E48*G48,D48="Vrijwilligerswerk",E48*G48,D48="Communicatiekosten - duurzaam bord",E48*G48,D48="Communicatiekosten - poster",E48*G48)</f>
        <v>#N/A</v>
      </c>
    </row>
    <row r="49" spans="1:14" ht="15.75" thickBot="1" x14ac:dyDescent="0.3">
      <c r="A49" s="68">
        <v>22</v>
      </c>
      <c r="B49" s="128" t="s">
        <v>110</v>
      </c>
      <c r="C49" s="112" t="s">
        <v>48</v>
      </c>
      <c r="D49" s="90" t="s">
        <v>46</v>
      </c>
      <c r="E49" s="97" cm="1">
        <f t="array" ref="E49">_xlfn.IFS(D49="Kies kostencategorie...",0,D49="Reiskosten",0.23,D49="Communicatiekosten - duurzaam bord",40,D49="Communicatiekosten - poster",20,D49= "Loonkosten uurtarief",60,D49= "Loonkosten maandtarief",8600,D49="Eigen arbeid",60,D49="Loonkosten IKS", "nvt",D49="Vrijwilligerswerk",157)</f>
        <v>0</v>
      </c>
      <c r="F49" s="85"/>
      <c r="G49" s="85"/>
      <c r="H49" s="130" t="str" cm="1">
        <f t="array" ref="H49">_xlfn.IFS(D49="Kies kostencategorie...","-",D49="Reiskosten","kilometers",D49="Communicatiekosten - duurzaam bord","borden",D49="Communicatiekosten - poster","posters",D49= "Loonkosten uurtarief","uren",D49= "Loonkosten maandtarief","maanden",D49="Eigen arbeid","uren",D49="Loonkosten IKS","uren",D49="Vrijwilligerswerk","dagen van 8 uur")</f>
        <v>-</v>
      </c>
      <c r="I49" s="92"/>
      <c r="J49" s="103"/>
      <c r="K49" s="103"/>
      <c r="L49" s="85"/>
      <c r="M49" s="90" t="s">
        <v>47</v>
      </c>
      <c r="N49" s="127" t="e" cm="1">
        <f t="array" ref="N49" xml:space="preserve"> _xlfn.IFS(D49="Loonkosten IKS",F49*G49,D49="Loonkosten maandtarief",E49*G49,D49="Reiskosten",E49*G49,D49="Loonkosten uurtarief",E49*G49,D49="Eigen arbeid",E49*G49,D49="Vrijwilligerswerk",E49*G49,D49="Communicatiekosten - duurzaam bord",E49*G49,D49="Communicatiekosten - poster",E49*G49)</f>
        <v>#N/A</v>
      </c>
    </row>
    <row r="50" spans="1:14" ht="15.75" thickBot="1" x14ac:dyDescent="0.3">
      <c r="A50" s="68">
        <v>23</v>
      </c>
      <c r="B50" s="128" t="s">
        <v>110</v>
      </c>
      <c r="C50" s="112" t="s">
        <v>48</v>
      </c>
      <c r="D50" s="90" t="s">
        <v>46</v>
      </c>
      <c r="E50" s="97" cm="1">
        <f t="array" ref="E50">_xlfn.IFS(D50="Kies kostencategorie...",0,D50="Reiskosten",0.23,D50="Communicatiekosten - duurzaam bord",40,D50="Communicatiekosten - poster",20,D50= "Loonkosten uurtarief",60,D50= "Loonkosten maandtarief",8600,D50="Eigen arbeid",60,D50="Loonkosten IKS", "nvt",D50="Vrijwilligerswerk",157)</f>
        <v>0</v>
      </c>
      <c r="F50" s="85"/>
      <c r="G50" s="85"/>
      <c r="H50" s="130" t="str" cm="1">
        <f t="array" ref="H50">_xlfn.IFS(D50="Kies kostencategorie...","-",D50="Reiskosten","kilometers",D50="Communicatiekosten - duurzaam bord","borden",D50="Communicatiekosten - poster","posters",D50= "Loonkosten uurtarief","uren",D50= "Loonkosten maandtarief","maanden",D50="Eigen arbeid","uren",D50="Loonkosten IKS","uren",D50="Vrijwilligerswerk","dagen van 8 uur")</f>
        <v>-</v>
      </c>
      <c r="I50" s="92"/>
      <c r="J50" s="103"/>
      <c r="K50" s="103"/>
      <c r="L50" s="85"/>
      <c r="M50" s="90" t="s">
        <v>47</v>
      </c>
      <c r="N50" s="127" t="e" cm="1">
        <f t="array" ref="N50" xml:space="preserve"> _xlfn.IFS(D50="Loonkosten IKS",F50*G50,D50="Loonkosten maandtarief",E50*G50,D50="Reiskosten",E50*G50,D50="Loonkosten uurtarief",E50*G50,D50="Eigen arbeid",E50*G50,D50="Vrijwilligerswerk",E50*G50,D50="Communicatiekosten - duurzaam bord",E50*G50,D50="Communicatiekosten - poster",E50*G50)</f>
        <v>#N/A</v>
      </c>
    </row>
    <row r="51" spans="1:14" ht="15.75" thickBot="1" x14ac:dyDescent="0.3">
      <c r="A51" s="68">
        <v>24</v>
      </c>
      <c r="B51" s="128" t="s">
        <v>110</v>
      </c>
      <c r="C51" s="112" t="s">
        <v>48</v>
      </c>
      <c r="D51" s="90" t="s">
        <v>46</v>
      </c>
      <c r="E51" s="97" cm="1">
        <f t="array" ref="E51">_xlfn.IFS(D51="Kies kostencategorie...",0,D51="Reiskosten",0.23,D51="Communicatiekosten - duurzaam bord",40,D51="Communicatiekosten - poster",20,D51= "Loonkosten uurtarief",60,D51= "Loonkosten maandtarief",8600,D51="Eigen arbeid",60,D51="Loonkosten IKS", "nvt",D51="Vrijwilligerswerk",157)</f>
        <v>0</v>
      </c>
      <c r="F51" s="85"/>
      <c r="G51" s="85"/>
      <c r="H51" s="130" t="str" cm="1">
        <f t="array" ref="H51">_xlfn.IFS(D51="Kies kostencategorie...","-",D51="Reiskosten","kilometers",D51="Communicatiekosten - duurzaam bord","borden",D51="Communicatiekosten - poster","posters",D51= "Loonkosten uurtarief","uren",D51= "Loonkosten maandtarief","maanden",D51="Eigen arbeid","uren",D51="Loonkosten IKS","uren",D51="Vrijwilligerswerk","dagen van 8 uur")</f>
        <v>-</v>
      </c>
      <c r="I51" s="92"/>
      <c r="J51" s="103"/>
      <c r="K51" s="103"/>
      <c r="L51" s="85"/>
      <c r="M51" s="90" t="s">
        <v>47</v>
      </c>
      <c r="N51" s="127" t="e" cm="1">
        <f t="array" ref="N51" xml:space="preserve"> _xlfn.IFS(D51="Loonkosten IKS",F51*G51,D51="Loonkosten maandtarief",E51*G51,D51="Reiskosten",E51*G51,D51="Loonkosten uurtarief",E51*G51,D51="Eigen arbeid",E51*G51,D51="Vrijwilligerswerk",E51*G51,D51="Communicatiekosten - duurzaam bord",E51*G51,D51="Communicatiekosten - poster",E51*G51)</f>
        <v>#N/A</v>
      </c>
    </row>
    <row r="52" spans="1:14" ht="15.75" thickBot="1" x14ac:dyDescent="0.3">
      <c r="A52" s="68">
        <v>25</v>
      </c>
      <c r="B52" s="128" t="s">
        <v>110</v>
      </c>
      <c r="C52" s="112" t="s">
        <v>48</v>
      </c>
      <c r="D52" s="90" t="s">
        <v>46</v>
      </c>
      <c r="E52" s="97" cm="1">
        <f t="array" ref="E52">_xlfn.IFS(D52="Kies kostencategorie...",0,D52="Reiskosten",0.23,D52="Communicatiekosten - duurzaam bord",40,D52="Communicatiekosten - poster",20,D52= "Loonkosten uurtarief",60,D52= "Loonkosten maandtarief",8600,D52="Eigen arbeid",60,D52="Loonkosten IKS", "nvt",D52="Vrijwilligerswerk",157)</f>
        <v>0</v>
      </c>
      <c r="F52" s="85"/>
      <c r="G52" s="85"/>
      <c r="H52" s="130" t="str" cm="1">
        <f t="array" ref="H52">_xlfn.IFS(D52="Kies kostencategorie...","-",D52="Reiskosten","kilometers",D52="Communicatiekosten - duurzaam bord","borden",D52="Communicatiekosten - poster","posters",D52= "Loonkosten uurtarief","uren",D52= "Loonkosten maandtarief","maanden",D52="Eigen arbeid","uren",D52="Loonkosten IKS","uren",D52="Vrijwilligerswerk","dagen van 8 uur")</f>
        <v>-</v>
      </c>
      <c r="I52" s="92"/>
      <c r="J52" s="103"/>
      <c r="K52" s="103"/>
      <c r="L52" s="85"/>
      <c r="M52" s="90" t="s">
        <v>47</v>
      </c>
      <c r="N52" s="127" t="e" cm="1">
        <f t="array" ref="N52" xml:space="preserve"> _xlfn.IFS(D52="Loonkosten IKS",F52*G52,D52="Loonkosten maandtarief",E52*G52,D52="Reiskosten",E52*G52,D52="Loonkosten uurtarief",E52*G52,D52="Eigen arbeid",E52*G52,D52="Vrijwilligerswerk",E52*G52,D52="Communicatiekosten - duurzaam bord",E52*G52,D52="Communicatiekosten - poster",E52*G52)</f>
        <v>#N/A</v>
      </c>
    </row>
    <row r="53" spans="1:14" ht="15.75" thickBot="1" x14ac:dyDescent="0.3">
      <c r="A53" s="68">
        <v>26</v>
      </c>
      <c r="B53" s="128" t="s">
        <v>110</v>
      </c>
      <c r="C53" s="112" t="s">
        <v>48</v>
      </c>
      <c r="D53" s="90" t="s">
        <v>46</v>
      </c>
      <c r="E53" s="97" cm="1">
        <f t="array" ref="E53">_xlfn.IFS(D53="Kies kostencategorie...",0,D53="Reiskosten",0.23,D53="Communicatiekosten - duurzaam bord",40,D53="Communicatiekosten - poster",20,D53= "Loonkosten uurtarief",60,D53= "Loonkosten maandtarief",8600,D53="Eigen arbeid",60,D53="Loonkosten IKS", "nvt",D53="Vrijwilligerswerk",157)</f>
        <v>0</v>
      </c>
      <c r="F53" s="85"/>
      <c r="G53" s="85"/>
      <c r="H53" s="130" t="str" cm="1">
        <f t="array" ref="H53">_xlfn.IFS(D53="Kies kostencategorie...","-",D53="Reiskosten","kilometers",D53="Communicatiekosten - duurzaam bord","borden",D53="Communicatiekosten - poster","posters",D53= "Loonkosten uurtarief","uren",D53= "Loonkosten maandtarief","maanden",D53="Eigen arbeid","uren",D53="Loonkosten IKS","uren",D53="Vrijwilligerswerk","dagen van 8 uur")</f>
        <v>-</v>
      </c>
      <c r="I53" s="92"/>
      <c r="J53" s="103"/>
      <c r="K53" s="103"/>
      <c r="L53" s="85"/>
      <c r="M53" s="90" t="s">
        <v>47</v>
      </c>
      <c r="N53" s="127" t="e" cm="1">
        <f t="array" ref="N53" xml:space="preserve"> _xlfn.IFS(D53="Loonkosten IKS",F53*G53,D53="Loonkosten maandtarief",E53*G53,D53="Reiskosten",E53*G53,D53="Loonkosten uurtarief",E53*G53,D53="Eigen arbeid",E53*G53,D53="Vrijwilligerswerk",E53*G53,D53="Communicatiekosten - duurzaam bord",E53*G53,D53="Communicatiekosten - poster",E53*G53)</f>
        <v>#N/A</v>
      </c>
    </row>
    <row r="54" spans="1:14" ht="15.75" thickBot="1" x14ac:dyDescent="0.3">
      <c r="A54" s="68">
        <v>27</v>
      </c>
      <c r="B54" s="128" t="s">
        <v>110</v>
      </c>
      <c r="C54" s="112" t="s">
        <v>48</v>
      </c>
      <c r="D54" s="90" t="s">
        <v>46</v>
      </c>
      <c r="E54" s="97" cm="1">
        <f t="array" ref="E54">_xlfn.IFS(D54="Kies kostencategorie...",0,D54="Reiskosten",0.23,D54="Communicatiekosten - duurzaam bord",40,D54="Communicatiekosten - poster",20,D54= "Loonkosten uurtarief",60,D54= "Loonkosten maandtarief",8600,D54="Eigen arbeid",60,D54="Loonkosten IKS", "nvt",D54="Vrijwilligerswerk",157)</f>
        <v>0</v>
      </c>
      <c r="F54" s="85"/>
      <c r="G54" s="85"/>
      <c r="H54" s="130" t="str" cm="1">
        <f t="array" ref="H54">_xlfn.IFS(D54="Kies kostencategorie...","-",D54="Reiskosten","kilometers",D54="Communicatiekosten - duurzaam bord","borden",D54="Communicatiekosten - poster","posters",D54= "Loonkosten uurtarief","uren",D54= "Loonkosten maandtarief","maanden",D54="Eigen arbeid","uren",D54="Loonkosten IKS","uren",D54="Vrijwilligerswerk","dagen van 8 uur")</f>
        <v>-</v>
      </c>
      <c r="I54" s="92"/>
      <c r="J54" s="103"/>
      <c r="K54" s="103"/>
      <c r="L54" s="85"/>
      <c r="M54" s="90" t="s">
        <v>47</v>
      </c>
      <c r="N54" s="127" t="e" cm="1">
        <f t="array" ref="N54" xml:space="preserve"> _xlfn.IFS(D54="Loonkosten IKS",F54*G54,D54="Loonkosten maandtarief",E54*G54,D54="Reiskosten",E54*G54,D54="Loonkosten uurtarief",E54*G54,D54="Eigen arbeid",E54*G54,D54="Vrijwilligerswerk",E54*G54,D54="Communicatiekosten - duurzaam bord",E54*G54,D54="Communicatiekosten - poster",E54*G54)</f>
        <v>#N/A</v>
      </c>
    </row>
    <row r="55" spans="1:14" ht="15.75" thickBot="1" x14ac:dyDescent="0.3">
      <c r="A55" s="68">
        <v>28</v>
      </c>
      <c r="B55" s="128" t="s">
        <v>110</v>
      </c>
      <c r="C55" s="112" t="s">
        <v>48</v>
      </c>
      <c r="D55" s="90" t="s">
        <v>46</v>
      </c>
      <c r="E55" s="97" cm="1">
        <f t="array" ref="E55">_xlfn.IFS(D55="Kies kostencategorie...",0,D55="Reiskosten",0.23,D55="Communicatiekosten - duurzaam bord",40,D55="Communicatiekosten - poster",20,D55= "Loonkosten uurtarief",60,D55= "Loonkosten maandtarief",8600,D55="Eigen arbeid",60,D55="Loonkosten IKS", "nvt",D55="Vrijwilligerswerk",157)</f>
        <v>0</v>
      </c>
      <c r="F55" s="85"/>
      <c r="G55" s="85"/>
      <c r="H55" s="130" t="str" cm="1">
        <f t="array" ref="H55">_xlfn.IFS(D55="Kies kostencategorie...","-",D55="Reiskosten","kilometers",D55="Communicatiekosten - duurzaam bord","borden",D55="Communicatiekosten - poster","posters",D55= "Loonkosten uurtarief","uren",D55= "Loonkosten maandtarief","maanden",D55="Eigen arbeid","uren",D55="Loonkosten IKS","uren",D55="Vrijwilligerswerk","dagen van 8 uur")</f>
        <v>-</v>
      </c>
      <c r="I55" s="92"/>
      <c r="J55" s="103"/>
      <c r="K55" s="103"/>
      <c r="L55" s="85"/>
      <c r="M55" s="90" t="s">
        <v>47</v>
      </c>
      <c r="N55" s="127" t="e" cm="1">
        <f t="array" ref="N55" xml:space="preserve"> _xlfn.IFS(D55="Loonkosten IKS",F55*G55,D55="Loonkosten maandtarief",E55*G55,D55="Reiskosten",E55*G55,D55="Loonkosten uurtarief",E55*G55,D55="Eigen arbeid",E55*G55,D55="Vrijwilligerswerk",E55*G55,D55="Communicatiekosten - duurzaam bord",E55*G55,D55="Communicatiekosten - poster",E55*G55)</f>
        <v>#N/A</v>
      </c>
    </row>
    <row r="56" spans="1:14" ht="15.75" thickBot="1" x14ac:dyDescent="0.3">
      <c r="A56" s="68">
        <v>29</v>
      </c>
      <c r="B56" s="128" t="s">
        <v>110</v>
      </c>
      <c r="C56" s="112" t="s">
        <v>48</v>
      </c>
      <c r="D56" s="90" t="s">
        <v>46</v>
      </c>
      <c r="E56" s="97" cm="1">
        <f t="array" ref="E56">_xlfn.IFS(D56="Kies kostencategorie...",0,D56="Reiskosten",0.23,D56="Communicatiekosten - duurzaam bord",40,D56="Communicatiekosten - poster",20,D56= "Loonkosten uurtarief",60,D56= "Loonkosten maandtarief",8600,D56="Eigen arbeid",60,D56="Loonkosten IKS", "nvt",D56="Vrijwilligerswerk",157)</f>
        <v>0</v>
      </c>
      <c r="F56" s="85"/>
      <c r="G56" s="85"/>
      <c r="H56" s="130" t="str" cm="1">
        <f t="array" ref="H56">_xlfn.IFS(D56="Kies kostencategorie...","-",D56="Reiskosten","kilometers",D56="Communicatiekosten - duurzaam bord","borden",D56="Communicatiekosten - poster","posters",D56= "Loonkosten uurtarief","uren",D56= "Loonkosten maandtarief","maanden",D56="Eigen arbeid","uren",D56="Loonkosten IKS","uren",D56="Vrijwilligerswerk","dagen van 8 uur")</f>
        <v>-</v>
      </c>
      <c r="I56" s="92"/>
      <c r="J56" s="103"/>
      <c r="K56" s="103"/>
      <c r="L56" s="85"/>
      <c r="M56" s="90" t="s">
        <v>47</v>
      </c>
      <c r="N56" s="127" t="e" cm="1">
        <f t="array" ref="N56" xml:space="preserve"> _xlfn.IFS(D56="Loonkosten IKS",F56*G56,D56="Loonkosten maandtarief",E56*G56,D56="Reiskosten",E56*G56,D56="Loonkosten uurtarief",E56*G56,D56="Eigen arbeid",E56*G56,D56="Vrijwilligerswerk",E56*G56,D56="Communicatiekosten - duurzaam bord",E56*G56,D56="Communicatiekosten - poster",E56*G56)</f>
        <v>#N/A</v>
      </c>
    </row>
    <row r="57" spans="1:14" ht="15.75" thickBot="1" x14ac:dyDescent="0.3">
      <c r="A57" s="68">
        <v>30</v>
      </c>
      <c r="B57" s="128" t="s">
        <v>110</v>
      </c>
      <c r="C57" s="112" t="s">
        <v>48</v>
      </c>
      <c r="D57" s="90" t="s">
        <v>46</v>
      </c>
      <c r="E57" s="97" cm="1">
        <f t="array" ref="E57">_xlfn.IFS(D57="Kies kostencategorie...",0,D57="Reiskosten",0.23,D57="Communicatiekosten - duurzaam bord",40,D57="Communicatiekosten - poster",20,D57= "Loonkosten uurtarief",60,D57= "Loonkosten maandtarief",8600,D57="Eigen arbeid",60,D57="Loonkosten IKS", "nvt",D57="Vrijwilligerswerk",157)</f>
        <v>0</v>
      </c>
      <c r="F57" s="91"/>
      <c r="G57" s="92"/>
      <c r="H57" s="130" t="str" cm="1">
        <f t="array" ref="H57">_xlfn.IFS(D57="Kies kostencategorie...","-",D57="Reiskosten","kilometers",D57="Communicatiekosten - duurzaam bord","borden",D57="Communicatiekosten - poster","posters",D57= "Loonkosten uurtarief","uren",D57= "Loonkosten maandtarief","maanden",D57="Eigen arbeid","uren",D57="Loonkosten IKS","uren",D57="Vrijwilligerswerk","dagen van 8 uur")</f>
        <v>-</v>
      </c>
      <c r="I57" s="92"/>
      <c r="J57" s="103"/>
      <c r="K57" s="103"/>
      <c r="L57" s="92"/>
      <c r="M57" s="90" t="s">
        <v>47</v>
      </c>
      <c r="N57" s="127" t="e" cm="1">
        <f t="array" ref="N57" xml:space="preserve"> _xlfn.IFS(D57="Loonkosten IKS",F57*G57,D57="Loonkosten maandtarief",E57*G57,D57="Reiskosten",E57*G57,D57="Loonkosten uurtarief",E57*G57,D57="Eigen arbeid",E57*G57,D57="Vrijwilligerswerk",E57*G57,D57="Communicatiekosten - duurzaam bord",E57*G57,D57="Communicatiekosten - poster",E57*G57)</f>
        <v>#N/A</v>
      </c>
    </row>
    <row r="58" spans="1:14" ht="15.75" thickBot="1" x14ac:dyDescent="0.3">
      <c r="A58" s="68">
        <v>31</v>
      </c>
      <c r="B58" s="128" t="s">
        <v>110</v>
      </c>
      <c r="C58" s="112" t="s">
        <v>48</v>
      </c>
      <c r="D58" s="90" t="s">
        <v>46</v>
      </c>
      <c r="E58" s="97" cm="1">
        <f t="array" ref="E58">_xlfn.IFS(D58="Kies kostencategorie...",0,D58="Reiskosten",0.23,D58="Communicatiekosten - duurzaam bord",40,D58="Communicatiekosten - poster",20,D58= "Loonkosten uurtarief",60,D58= "Loonkosten maandtarief",8600,D58="Eigen arbeid",60,D58="Loonkosten IKS", "nvt",D58="Vrijwilligerswerk",157)</f>
        <v>0</v>
      </c>
      <c r="F58" s="88"/>
      <c r="G58" s="85"/>
      <c r="H58" s="130" t="str" cm="1">
        <f t="array" ref="H58">_xlfn.IFS(D58="Kies kostencategorie...","-",D58="Reiskosten","kilometers",D58="Communicatiekosten - duurzaam bord","borden",D58="Communicatiekosten - poster","posters",D58= "Loonkosten uurtarief","uren",D58= "Loonkosten maandtarief","maanden",D58="Eigen arbeid","uren",D58="Loonkosten IKS","uren",D58="Vrijwilligerswerk","dagen van 8 uur")</f>
        <v>-</v>
      </c>
      <c r="I58" s="92"/>
      <c r="J58" s="103"/>
      <c r="K58" s="103"/>
      <c r="L58" s="85"/>
      <c r="M58" s="90" t="s">
        <v>47</v>
      </c>
      <c r="N58" s="127" t="e" cm="1">
        <f t="array" ref="N58" xml:space="preserve"> _xlfn.IFS(D58="Loonkosten IKS",F58*G58,D58="Loonkosten maandtarief",E58*G58,D58="Reiskosten",E58*G58,D58="Loonkosten uurtarief",E58*G58,D58="Eigen arbeid",E58*G58,D58="Vrijwilligerswerk",E58*G58,D58="Communicatiekosten - duurzaam bord",E58*G58,D58="Communicatiekosten - poster",E58*G58)</f>
        <v>#N/A</v>
      </c>
    </row>
    <row r="59" spans="1:14" ht="15.75" thickBot="1" x14ac:dyDescent="0.3">
      <c r="A59" s="68">
        <v>32</v>
      </c>
      <c r="B59" s="128" t="s">
        <v>110</v>
      </c>
      <c r="C59" s="112" t="s">
        <v>48</v>
      </c>
      <c r="D59" s="90" t="s">
        <v>46</v>
      </c>
      <c r="E59" s="97" cm="1">
        <f t="array" ref="E59">_xlfn.IFS(D59="Kies kostencategorie...",0,D59="Reiskosten",0.23,D59="Communicatiekosten - duurzaam bord",40,D59="Communicatiekosten - poster",20,D59= "Loonkosten uurtarief",60,D59= "Loonkosten maandtarief",8600,D59="Eigen arbeid",60,D59="Loonkosten IKS", "nvt",D59="Vrijwilligerswerk",157)</f>
        <v>0</v>
      </c>
      <c r="F59" s="88"/>
      <c r="G59" s="85"/>
      <c r="H59" s="130" t="str" cm="1">
        <f t="array" ref="H59">_xlfn.IFS(D59="Kies kostencategorie...","-",D59="Reiskosten","kilometers",D59="Communicatiekosten - duurzaam bord","borden",D59="Communicatiekosten - poster","posters",D59= "Loonkosten uurtarief","uren",D59= "Loonkosten maandtarief","maanden",D59="Eigen arbeid","uren",D59="Loonkosten IKS","uren",D59="Vrijwilligerswerk","dagen van 8 uur")</f>
        <v>-</v>
      </c>
      <c r="I59" s="92"/>
      <c r="J59" s="103"/>
      <c r="K59" s="103"/>
      <c r="L59" s="85"/>
      <c r="M59" s="90" t="s">
        <v>47</v>
      </c>
      <c r="N59" s="127" t="e" cm="1">
        <f t="array" ref="N59" xml:space="preserve"> _xlfn.IFS(D59="Loonkosten IKS",F59*G59,D59="Loonkosten maandtarief",E59*G59,D59="Reiskosten",E59*G59,D59="Loonkosten uurtarief",E59*G59,D59="Eigen arbeid",E59*G59,D59="Vrijwilligerswerk",E59*G59,D59="Communicatiekosten - duurzaam bord",E59*G59,D59="Communicatiekosten - poster",E59*G59)</f>
        <v>#N/A</v>
      </c>
    </row>
    <row r="60" spans="1:14" ht="15.75" thickBot="1" x14ac:dyDescent="0.3">
      <c r="A60" s="68">
        <v>33</v>
      </c>
      <c r="B60" s="128" t="s">
        <v>110</v>
      </c>
      <c r="C60" s="112" t="s">
        <v>48</v>
      </c>
      <c r="D60" s="90" t="s">
        <v>46</v>
      </c>
      <c r="E60" s="97" cm="1">
        <f t="array" ref="E60">_xlfn.IFS(D60="Kies kostencategorie...",0,D60="Reiskosten",0.23,D60="Communicatiekosten - duurzaam bord",40,D60="Communicatiekosten - poster",20,D60= "Loonkosten uurtarief",60,D60= "Loonkosten maandtarief",8600,D60="Eigen arbeid",60,D60="Loonkosten IKS", "nvt",D60="Vrijwilligerswerk",157)</f>
        <v>0</v>
      </c>
      <c r="F60" s="88"/>
      <c r="G60" s="85"/>
      <c r="H60" s="130" t="str" cm="1">
        <f t="array" ref="H60">_xlfn.IFS(D60="Kies kostencategorie...","-",D60="Reiskosten","kilometers",D60="Communicatiekosten - duurzaam bord","borden",D60="Communicatiekosten - poster","posters",D60= "Loonkosten uurtarief","uren",D60= "Loonkosten maandtarief","maanden",D60="Eigen arbeid","uren",D60="Loonkosten IKS","uren",D60="Vrijwilligerswerk","dagen van 8 uur")</f>
        <v>-</v>
      </c>
      <c r="I60" s="92"/>
      <c r="J60" s="103"/>
      <c r="K60" s="103"/>
      <c r="L60" s="85"/>
      <c r="M60" s="90" t="s">
        <v>47</v>
      </c>
      <c r="N60" s="127" t="e" cm="1">
        <f t="array" ref="N60" xml:space="preserve"> _xlfn.IFS(D60="Loonkosten IKS",F60*G60,D60="Loonkosten maandtarief",E60*G60,D60="Reiskosten",E60*G60,D60="Loonkosten uurtarief",E60*G60,D60="Eigen arbeid",E60*G60,D60="Vrijwilligerswerk",E60*G60,D60="Communicatiekosten - duurzaam bord",E60*G60,D60="Communicatiekosten - poster",E60*G60)</f>
        <v>#N/A</v>
      </c>
    </row>
    <row r="61" spans="1:14" ht="15.75" thickBot="1" x14ac:dyDescent="0.3">
      <c r="A61" s="68">
        <v>34</v>
      </c>
      <c r="B61" s="128" t="s">
        <v>110</v>
      </c>
      <c r="C61" s="112" t="s">
        <v>48</v>
      </c>
      <c r="D61" s="90" t="s">
        <v>46</v>
      </c>
      <c r="E61" s="97" cm="1">
        <f t="array" ref="E61">_xlfn.IFS(D61="Kies kostencategorie...",0,D61="Reiskosten",0.23,D61="Communicatiekosten - duurzaam bord",40,D61="Communicatiekosten - poster",20,D61= "Loonkosten uurtarief",60,D61= "Loonkosten maandtarief",8600,D61="Eigen arbeid",60,D61="Loonkosten IKS", "nvt",D61="Vrijwilligerswerk",157)</f>
        <v>0</v>
      </c>
      <c r="F61" s="88"/>
      <c r="G61" s="85"/>
      <c r="H61" s="130" t="str" cm="1">
        <f t="array" ref="H61">_xlfn.IFS(D61="Kies kostencategorie...","-",D61="Reiskosten","kilometers",D61="Communicatiekosten - duurzaam bord","borden",D61="Communicatiekosten - poster","posters",D61= "Loonkosten uurtarief","uren",D61= "Loonkosten maandtarief","maanden",D61="Eigen arbeid","uren",D61="Loonkosten IKS","uren",D61="Vrijwilligerswerk","dagen van 8 uur")</f>
        <v>-</v>
      </c>
      <c r="I61" s="92"/>
      <c r="J61" s="103"/>
      <c r="K61" s="103"/>
      <c r="L61" s="85"/>
      <c r="M61" s="90" t="s">
        <v>47</v>
      </c>
      <c r="N61" s="127" t="e" cm="1">
        <f t="array" ref="N61" xml:space="preserve"> _xlfn.IFS(D61="Loonkosten IKS",F61*G61,D61="Loonkosten maandtarief",E61*G61,D61="Reiskosten",E61*G61,D61="Loonkosten uurtarief",E61*G61,D61="Eigen arbeid",E61*G61,D61="Vrijwilligerswerk",E61*G61,D61="Communicatiekosten - duurzaam bord",E61*G61,D61="Communicatiekosten - poster",E61*G61)</f>
        <v>#N/A</v>
      </c>
    </row>
    <row r="62" spans="1:14" ht="15.75" thickBot="1" x14ac:dyDescent="0.3">
      <c r="A62" s="68">
        <v>35</v>
      </c>
      <c r="B62" s="128" t="s">
        <v>110</v>
      </c>
      <c r="C62" s="112" t="s">
        <v>48</v>
      </c>
      <c r="D62" s="90" t="s">
        <v>46</v>
      </c>
      <c r="E62" s="97" cm="1">
        <f t="array" ref="E62">_xlfn.IFS(D62="Kies kostencategorie...",0,D62="Reiskosten",0.23,D62="Communicatiekosten - duurzaam bord",40,D62="Communicatiekosten - poster",20,D62= "Loonkosten uurtarief",60,D62= "Loonkosten maandtarief",8600,D62="Eigen arbeid",60,D62="Loonkosten IKS", "nvt",D62="Vrijwilligerswerk",157)</f>
        <v>0</v>
      </c>
      <c r="F62" s="88"/>
      <c r="G62" s="85"/>
      <c r="H62" s="130" t="str" cm="1">
        <f t="array" ref="H62">_xlfn.IFS(D62="Kies kostencategorie...","-",D62="Reiskosten","kilometers",D62="Communicatiekosten - duurzaam bord","borden",D62="Communicatiekosten - poster","posters",D62= "Loonkosten uurtarief","uren",D62= "Loonkosten maandtarief","maanden",D62="Eigen arbeid","uren",D62="Loonkosten IKS","uren",D62="Vrijwilligerswerk","dagen van 8 uur")</f>
        <v>-</v>
      </c>
      <c r="I62" s="92"/>
      <c r="J62" s="103"/>
      <c r="K62" s="103"/>
      <c r="L62" s="85"/>
      <c r="M62" s="90" t="s">
        <v>47</v>
      </c>
      <c r="N62" s="127" t="e" cm="1">
        <f t="array" ref="N62" xml:space="preserve"> _xlfn.IFS(D62="Loonkosten IKS",F62*G62,D62="Loonkosten maandtarief",E62*G62,D62="Reiskosten",E62*G62,D62="Loonkosten uurtarief",E62*G62,D62="Eigen arbeid",E62*G62,D62="Vrijwilligerswerk",E62*G62,D62="Communicatiekosten - duurzaam bord",E62*G62,D62="Communicatiekosten - poster",E62*G62)</f>
        <v>#N/A</v>
      </c>
    </row>
    <row r="63" spans="1:14" ht="15.75" thickBot="1" x14ac:dyDescent="0.3">
      <c r="A63" s="68">
        <v>36</v>
      </c>
      <c r="B63" s="128" t="s">
        <v>110</v>
      </c>
      <c r="C63" s="112" t="s">
        <v>48</v>
      </c>
      <c r="D63" s="90" t="s">
        <v>46</v>
      </c>
      <c r="E63" s="97" cm="1">
        <f t="array" ref="E63">_xlfn.IFS(D63="Kies kostencategorie...",0,D63="Reiskosten",0.23,D63="Communicatiekosten - duurzaam bord",40,D63="Communicatiekosten - poster",20,D63= "Loonkosten uurtarief",60,D63= "Loonkosten maandtarief",8600,D63="Eigen arbeid",60,D63="Loonkosten IKS", "nvt",D63="Vrijwilligerswerk",157)</f>
        <v>0</v>
      </c>
      <c r="F63" s="88"/>
      <c r="G63" s="85"/>
      <c r="H63" s="130" t="str" cm="1">
        <f t="array" ref="H63">_xlfn.IFS(D63="Kies kostencategorie...","-",D63="Reiskosten","kilometers",D63="Communicatiekosten - duurzaam bord","borden",D63="Communicatiekosten - poster","posters",D63= "Loonkosten uurtarief","uren",D63= "Loonkosten maandtarief","maanden",D63="Eigen arbeid","uren",D63="Loonkosten IKS","uren",D63="Vrijwilligerswerk","dagen van 8 uur")</f>
        <v>-</v>
      </c>
      <c r="I63" s="92"/>
      <c r="J63" s="103"/>
      <c r="K63" s="103"/>
      <c r="L63" s="85"/>
      <c r="M63" s="90" t="s">
        <v>47</v>
      </c>
      <c r="N63" s="127" t="e" cm="1">
        <f t="array" ref="N63" xml:space="preserve"> _xlfn.IFS(D63="Loonkosten IKS",F63*G63,D63="Loonkosten maandtarief",E63*G63,D63="Reiskosten",E63*G63,D63="Loonkosten uurtarief",E63*G63,D63="Eigen arbeid",E63*G63,D63="Vrijwilligerswerk",E63*G63,D63="Communicatiekosten - duurzaam bord",E63*G63,D63="Communicatiekosten - poster",E63*G63)</f>
        <v>#N/A</v>
      </c>
    </row>
    <row r="64" spans="1:14" ht="15.75" thickBot="1" x14ac:dyDescent="0.3">
      <c r="A64" s="68">
        <v>37</v>
      </c>
      <c r="B64" s="128" t="s">
        <v>110</v>
      </c>
      <c r="C64" s="112" t="s">
        <v>48</v>
      </c>
      <c r="D64" s="90" t="s">
        <v>46</v>
      </c>
      <c r="E64" s="97" cm="1">
        <f t="array" ref="E64">_xlfn.IFS(D64="Kies kostencategorie...",0,D64="Reiskosten",0.23,D64="Communicatiekosten - duurzaam bord",40,D64="Communicatiekosten - poster",20,D64= "Loonkosten uurtarief",60,D64= "Loonkosten maandtarief",8600,D64="Eigen arbeid",60,D64="Loonkosten IKS", "nvt",D64="Vrijwilligerswerk",157)</f>
        <v>0</v>
      </c>
      <c r="F64" s="88"/>
      <c r="G64" s="85"/>
      <c r="H64" s="130" t="str" cm="1">
        <f t="array" ref="H64">_xlfn.IFS(D64="Kies kostencategorie...","-",D64="Reiskosten","kilometers",D64="Communicatiekosten - duurzaam bord","borden",D64="Communicatiekosten - poster","posters",D64= "Loonkosten uurtarief","uren",D64= "Loonkosten maandtarief","maanden",D64="Eigen arbeid","uren",D64="Loonkosten IKS","uren",D64="Vrijwilligerswerk","dagen van 8 uur")</f>
        <v>-</v>
      </c>
      <c r="I64" s="92"/>
      <c r="J64" s="103"/>
      <c r="K64" s="103"/>
      <c r="L64" s="85"/>
      <c r="M64" s="90" t="s">
        <v>47</v>
      </c>
      <c r="N64" s="127" t="e" cm="1">
        <f t="array" ref="N64" xml:space="preserve"> _xlfn.IFS(D64="Loonkosten IKS",F64*G64,D64="Loonkosten maandtarief",E64*G64,D64="Reiskosten",E64*G64,D64="Loonkosten uurtarief",E64*G64,D64="Eigen arbeid",E64*G64,D64="Vrijwilligerswerk",E64*G64,D64="Communicatiekosten - duurzaam bord",E64*G64,D64="Communicatiekosten - poster",E64*G64)</f>
        <v>#N/A</v>
      </c>
    </row>
    <row r="65" spans="1:14" ht="15.75" thickBot="1" x14ac:dyDescent="0.3">
      <c r="A65" s="68">
        <v>38</v>
      </c>
      <c r="B65" s="128" t="s">
        <v>110</v>
      </c>
      <c r="C65" s="112" t="s">
        <v>48</v>
      </c>
      <c r="D65" s="90" t="s">
        <v>46</v>
      </c>
      <c r="E65" s="97" cm="1">
        <f t="array" ref="E65">_xlfn.IFS(D65="Kies kostencategorie...",0,D65="Reiskosten",0.23,D65="Communicatiekosten - duurzaam bord",40,D65="Communicatiekosten - poster",20,D65= "Loonkosten uurtarief",60,D65= "Loonkosten maandtarief",8600,D65="Eigen arbeid",60,D65="Loonkosten IKS", "nvt",D65="Vrijwilligerswerk",157)</f>
        <v>0</v>
      </c>
      <c r="F65" s="85"/>
      <c r="G65" s="85"/>
      <c r="H65" s="130" t="str" cm="1">
        <f t="array" ref="H65">_xlfn.IFS(D65="Kies kostencategorie...","-",D65="Reiskosten","kilometers",D65="Communicatiekosten - duurzaam bord","borden",D65="Communicatiekosten - poster","posters",D65= "Loonkosten uurtarief","uren",D65= "Loonkosten maandtarief","maanden",D65="Eigen arbeid","uren",D65="Loonkosten IKS","uren",D65="Vrijwilligerswerk","dagen van 8 uur")</f>
        <v>-</v>
      </c>
      <c r="I65" s="92"/>
      <c r="J65" s="103"/>
      <c r="K65" s="103"/>
      <c r="L65" s="85"/>
      <c r="M65" s="90" t="s">
        <v>47</v>
      </c>
      <c r="N65" s="127" t="e" cm="1">
        <f t="array" ref="N65" xml:space="preserve"> _xlfn.IFS(D65="Loonkosten IKS",F65*G65,D65="Loonkosten maandtarief",E65*G65,D65="Reiskosten",E65*G65,D65="Loonkosten uurtarief",E65*G65,D65="Eigen arbeid",E65*G65,D65="Vrijwilligerswerk",E65*G65,D65="Communicatiekosten - duurzaam bord",E65*G65,D65="Communicatiekosten - poster",E65*G65)</f>
        <v>#N/A</v>
      </c>
    </row>
    <row r="66" spans="1:14" ht="15.75" thickBot="1" x14ac:dyDescent="0.3">
      <c r="A66" s="68">
        <v>39</v>
      </c>
      <c r="B66" s="128" t="s">
        <v>110</v>
      </c>
      <c r="C66" s="112" t="s">
        <v>48</v>
      </c>
      <c r="D66" s="90" t="s">
        <v>46</v>
      </c>
      <c r="E66" s="97" cm="1">
        <f t="array" ref="E66">_xlfn.IFS(D66="Kies kostencategorie...",0,D66="Reiskosten",0.23,D66="Communicatiekosten - duurzaam bord",40,D66="Communicatiekosten - poster",20,D66= "Loonkosten uurtarief",60,D66= "Loonkosten maandtarief",8600,D66="Eigen arbeid",60,D66="Loonkosten IKS", "nvt",D66="Vrijwilligerswerk",157)</f>
        <v>0</v>
      </c>
      <c r="F66" s="85"/>
      <c r="G66" s="85"/>
      <c r="H66" s="130" t="str" cm="1">
        <f t="array" ref="H66">_xlfn.IFS(D66="Kies kostencategorie...","-",D66="Reiskosten","kilometers",D66="Communicatiekosten - duurzaam bord","borden",D66="Communicatiekosten - poster","posters",D66= "Loonkosten uurtarief","uren",D66= "Loonkosten maandtarief","maanden",D66="Eigen arbeid","uren",D66="Loonkosten IKS","uren",D66="Vrijwilligerswerk","dagen van 8 uur")</f>
        <v>-</v>
      </c>
      <c r="I66" s="92"/>
      <c r="J66" s="103"/>
      <c r="K66" s="103"/>
      <c r="L66" s="85"/>
      <c r="M66" s="90" t="s">
        <v>47</v>
      </c>
      <c r="N66" s="127" t="e" cm="1">
        <f t="array" ref="N66" xml:space="preserve"> _xlfn.IFS(D66="Loonkosten IKS",F66*G66,D66="Loonkosten maandtarief",E66*G66,D66="Reiskosten",E66*G66,D66="Loonkosten uurtarief",E66*G66,D66="Eigen arbeid",E66*G66,D66="Vrijwilligerswerk",E66*G66,D66="Communicatiekosten - duurzaam bord",E66*G66,D66="Communicatiekosten - poster",E66*G66)</f>
        <v>#N/A</v>
      </c>
    </row>
    <row r="67" spans="1:14" ht="15.75" thickBot="1" x14ac:dyDescent="0.3">
      <c r="A67" s="68">
        <v>40</v>
      </c>
      <c r="B67" s="128" t="s">
        <v>110</v>
      </c>
      <c r="C67" s="112" t="s">
        <v>48</v>
      </c>
      <c r="D67" s="90" t="s">
        <v>46</v>
      </c>
      <c r="E67" s="97" cm="1">
        <f t="array" ref="E67">_xlfn.IFS(D67="Kies kostencategorie...",0,D67="Reiskosten",0.23,D67="Communicatiekosten - duurzaam bord",40,D67="Communicatiekosten - poster",20,D67= "Loonkosten uurtarief",60,D67= "Loonkosten maandtarief",8600,D67="Eigen arbeid",60,D67="Loonkosten IKS", "nvt",D67="Vrijwilligerswerk",157)</f>
        <v>0</v>
      </c>
      <c r="F67" s="85"/>
      <c r="G67" s="85"/>
      <c r="H67" s="130" t="str" cm="1">
        <f t="array" ref="H67">_xlfn.IFS(D67="Kies kostencategorie...","-",D67="Reiskosten","kilometers",D67="Communicatiekosten - duurzaam bord","borden",D67="Communicatiekosten - poster","posters",D67= "Loonkosten uurtarief","uren",D67= "Loonkosten maandtarief","maanden",D67="Eigen arbeid","uren",D67="Loonkosten IKS","uren",D67="Vrijwilligerswerk","dagen van 8 uur")</f>
        <v>-</v>
      </c>
      <c r="I67" s="92"/>
      <c r="J67" s="103"/>
      <c r="K67" s="103"/>
      <c r="L67" s="85"/>
      <c r="M67" s="90" t="s">
        <v>47</v>
      </c>
      <c r="N67" s="127" t="e" cm="1">
        <f t="array" ref="N67" xml:space="preserve"> _xlfn.IFS(D67="Loonkosten IKS",F67*G67,D67="Loonkosten maandtarief",E67*G67,D67="Reiskosten",E67*G67,D67="Loonkosten uurtarief",E67*G67,D67="Eigen arbeid",E67*G67,D67="Vrijwilligerswerk",E67*G67,D67="Communicatiekosten - duurzaam bord",E67*G67,D67="Communicatiekosten - poster",E67*G67)</f>
        <v>#N/A</v>
      </c>
    </row>
    <row r="68" spans="1:14" ht="15.75" thickBot="1" x14ac:dyDescent="0.3">
      <c r="A68" s="68">
        <v>41</v>
      </c>
      <c r="B68" s="128" t="s">
        <v>110</v>
      </c>
      <c r="C68" s="112" t="s">
        <v>48</v>
      </c>
      <c r="D68" s="90" t="s">
        <v>46</v>
      </c>
      <c r="E68" s="97" cm="1">
        <f t="array" ref="E68">_xlfn.IFS(D68="Kies kostencategorie...",0,D68="Reiskosten",0.23,D68="Communicatiekosten - duurzaam bord",40,D68="Communicatiekosten - poster",20,D68= "Loonkosten uurtarief",60,D68= "Loonkosten maandtarief",8600,D68="Eigen arbeid",60,D68="Loonkosten IKS", "nvt",D68="Vrijwilligerswerk",157)</f>
        <v>0</v>
      </c>
      <c r="F68" s="85"/>
      <c r="G68" s="85"/>
      <c r="H68" s="130" t="str" cm="1">
        <f t="array" ref="H68">_xlfn.IFS(D68="Kies kostencategorie...","-",D68="Reiskosten","kilometers",D68="Communicatiekosten - duurzaam bord","borden",D68="Communicatiekosten - poster","posters",D68= "Loonkosten uurtarief","uren",D68= "Loonkosten maandtarief","maanden",D68="Eigen arbeid","uren",D68="Loonkosten IKS","uren",D68="Vrijwilligerswerk","dagen van 8 uur")</f>
        <v>-</v>
      </c>
      <c r="I68" s="92"/>
      <c r="J68" s="103"/>
      <c r="K68" s="103"/>
      <c r="L68" s="85"/>
      <c r="M68" s="90" t="s">
        <v>47</v>
      </c>
      <c r="N68" s="127" t="e" cm="1">
        <f t="array" ref="N68" xml:space="preserve"> _xlfn.IFS(D68="Loonkosten IKS",F68*G68,D68="Loonkosten maandtarief",E68*G68,D68="Reiskosten",E68*G68,D68="Loonkosten uurtarief",E68*G68,D68="Eigen arbeid",E68*G68,D68="Vrijwilligerswerk",E68*G68,D68="Communicatiekosten - duurzaam bord",E68*G68,D68="Communicatiekosten - poster",E68*G68)</f>
        <v>#N/A</v>
      </c>
    </row>
    <row r="69" spans="1:14" ht="15.75" thickBot="1" x14ac:dyDescent="0.3">
      <c r="A69" s="68">
        <v>42</v>
      </c>
      <c r="B69" s="128" t="s">
        <v>110</v>
      </c>
      <c r="C69" s="112" t="s">
        <v>48</v>
      </c>
      <c r="D69" s="90" t="s">
        <v>46</v>
      </c>
      <c r="E69" s="97" cm="1">
        <f t="array" ref="E69">_xlfn.IFS(D69="Kies kostencategorie...",0,D69="Reiskosten",0.23,D69="Communicatiekosten - duurzaam bord",40,D69="Communicatiekosten - poster",20,D69= "Loonkosten uurtarief",60,D69= "Loonkosten maandtarief",8600,D69="Eigen arbeid",60,D69="Loonkosten IKS", "nvt",D69="Vrijwilligerswerk",157)</f>
        <v>0</v>
      </c>
      <c r="F69" s="85"/>
      <c r="G69" s="85"/>
      <c r="H69" s="130" t="str" cm="1">
        <f t="array" ref="H69">_xlfn.IFS(D69="Kies kostencategorie...","-",D69="Reiskosten","kilometers",D69="Communicatiekosten - duurzaam bord","borden",D69="Communicatiekosten - poster","posters",D69= "Loonkosten uurtarief","uren",D69= "Loonkosten maandtarief","maanden",D69="Eigen arbeid","uren",D69="Loonkosten IKS","uren",D69="Vrijwilligerswerk","dagen van 8 uur")</f>
        <v>-</v>
      </c>
      <c r="I69" s="92"/>
      <c r="J69" s="103"/>
      <c r="K69" s="103"/>
      <c r="L69" s="85"/>
      <c r="M69" s="90" t="s">
        <v>47</v>
      </c>
      <c r="N69" s="127" t="e" cm="1">
        <f t="array" ref="N69" xml:space="preserve"> _xlfn.IFS(D69="Loonkosten IKS",F69*G69,D69="Loonkosten maandtarief",E69*G69,D69="Reiskosten",E69*G69,D69="Loonkosten uurtarief",E69*G69,D69="Eigen arbeid",E69*G69,D69="Vrijwilligerswerk",E69*G69,D69="Communicatiekosten - duurzaam bord",E69*G69,D69="Communicatiekosten - poster",E69*G69)</f>
        <v>#N/A</v>
      </c>
    </row>
    <row r="70" spans="1:14" ht="15.75" thickBot="1" x14ac:dyDescent="0.3">
      <c r="A70" s="68">
        <v>43</v>
      </c>
      <c r="B70" s="128" t="s">
        <v>110</v>
      </c>
      <c r="C70" s="112" t="s">
        <v>48</v>
      </c>
      <c r="D70" s="90" t="s">
        <v>46</v>
      </c>
      <c r="E70" s="97" cm="1">
        <f t="array" ref="E70">_xlfn.IFS(D70="Kies kostencategorie...",0,D70="Reiskosten",0.23,D70="Communicatiekosten - duurzaam bord",40,D70="Communicatiekosten - poster",20,D70= "Loonkosten uurtarief",60,D70= "Loonkosten maandtarief",8600,D70="Eigen arbeid",60,D70="Loonkosten IKS", "nvt",D70="Vrijwilligerswerk",157)</f>
        <v>0</v>
      </c>
      <c r="F70" s="85"/>
      <c r="G70" s="85"/>
      <c r="H70" s="130" t="str" cm="1">
        <f t="array" ref="H70">_xlfn.IFS(D70="Kies kostencategorie...","-",D70="Reiskosten","kilometers",D70="Communicatiekosten - duurzaam bord","borden",D70="Communicatiekosten - poster","posters",D70= "Loonkosten uurtarief","uren",D70= "Loonkosten maandtarief","maanden",D70="Eigen arbeid","uren",D70="Loonkosten IKS","uren",D70="Vrijwilligerswerk","dagen van 8 uur")</f>
        <v>-</v>
      </c>
      <c r="I70" s="92"/>
      <c r="J70" s="103"/>
      <c r="K70" s="103"/>
      <c r="L70" s="85"/>
      <c r="M70" s="90" t="s">
        <v>47</v>
      </c>
      <c r="N70" s="127" t="e" cm="1">
        <f t="array" ref="N70" xml:space="preserve"> _xlfn.IFS(D70="Loonkosten IKS",F70*G70,D70="Loonkosten maandtarief",E70*G70,D70="Reiskosten",E70*G70,D70="Loonkosten uurtarief",E70*G70,D70="Eigen arbeid",E70*G70,D70="Vrijwilligerswerk",E70*G70,D70="Communicatiekosten - duurzaam bord",E70*G70,D70="Communicatiekosten - poster",E70*G70)</f>
        <v>#N/A</v>
      </c>
    </row>
    <row r="71" spans="1:14" ht="15.75" thickBot="1" x14ac:dyDescent="0.3">
      <c r="A71" s="68">
        <v>44</v>
      </c>
      <c r="B71" s="128" t="s">
        <v>110</v>
      </c>
      <c r="C71" s="112" t="s">
        <v>48</v>
      </c>
      <c r="D71" s="90" t="s">
        <v>46</v>
      </c>
      <c r="E71" s="97" cm="1">
        <f t="array" ref="E71">_xlfn.IFS(D71="Kies kostencategorie...",0,D71="Reiskosten",0.23,D71="Communicatiekosten - duurzaam bord",40,D71="Communicatiekosten - poster",20,D71= "Loonkosten uurtarief",60,D71= "Loonkosten maandtarief",8600,D71="Eigen arbeid",60,D71="Loonkosten IKS", "nvt",D71="Vrijwilligerswerk",157)</f>
        <v>0</v>
      </c>
      <c r="F71" s="85"/>
      <c r="G71" s="85"/>
      <c r="H71" s="130" t="str" cm="1">
        <f t="array" ref="H71">_xlfn.IFS(D71="Kies kostencategorie...","-",D71="Reiskosten","kilometers",D71="Communicatiekosten - duurzaam bord","borden",D71="Communicatiekosten - poster","posters",D71= "Loonkosten uurtarief","uren",D71= "Loonkosten maandtarief","maanden",D71="Eigen arbeid","uren",D71="Loonkosten IKS","uren",D71="Vrijwilligerswerk","dagen van 8 uur")</f>
        <v>-</v>
      </c>
      <c r="I71" s="92"/>
      <c r="J71" s="103"/>
      <c r="K71" s="103"/>
      <c r="L71" s="85"/>
      <c r="M71" s="90" t="s">
        <v>47</v>
      </c>
      <c r="N71" s="127" t="e" cm="1">
        <f t="array" ref="N71" xml:space="preserve"> _xlfn.IFS(D71="Loonkosten IKS",F71*G71,D71="Loonkosten maandtarief",E71*G71,D71="Reiskosten",E71*G71,D71="Loonkosten uurtarief",E71*G71,D71="Eigen arbeid",E71*G71,D71="Vrijwilligerswerk",E71*G71,D71="Communicatiekosten - duurzaam bord",E71*G71,D71="Communicatiekosten - poster",E71*G71)</f>
        <v>#N/A</v>
      </c>
    </row>
    <row r="72" spans="1:14" ht="15.75" thickBot="1" x14ac:dyDescent="0.3">
      <c r="A72" s="68">
        <v>45</v>
      </c>
      <c r="B72" s="128" t="s">
        <v>110</v>
      </c>
      <c r="C72" s="112" t="s">
        <v>48</v>
      </c>
      <c r="D72" s="90" t="s">
        <v>46</v>
      </c>
      <c r="E72" s="97" cm="1">
        <f t="array" ref="E72">_xlfn.IFS(D72="Kies kostencategorie...",0,D72="Reiskosten",0.23,D72="Communicatiekosten - duurzaam bord",40,D72="Communicatiekosten - poster",20,D72= "Loonkosten uurtarief",60,D72= "Loonkosten maandtarief",8600,D72="Eigen arbeid",60,D72="Loonkosten IKS", "nvt",D72="Vrijwilligerswerk",157)</f>
        <v>0</v>
      </c>
      <c r="F72" s="85"/>
      <c r="G72" s="85"/>
      <c r="H72" s="130" t="str" cm="1">
        <f t="array" ref="H72">_xlfn.IFS(D72="Kies kostencategorie...","-",D72="Reiskosten","kilometers",D72="Communicatiekosten - duurzaam bord","borden",D72="Communicatiekosten - poster","posters",D72= "Loonkosten uurtarief","uren",D72= "Loonkosten maandtarief","maanden",D72="Eigen arbeid","uren",D72="Loonkosten IKS","uren",D72="Vrijwilligerswerk","dagen van 8 uur")</f>
        <v>-</v>
      </c>
      <c r="I72" s="92"/>
      <c r="J72" s="103"/>
      <c r="K72" s="103"/>
      <c r="L72" s="85"/>
      <c r="M72" s="90" t="s">
        <v>47</v>
      </c>
      <c r="N72" s="127" t="e" cm="1">
        <f t="array" ref="N72" xml:space="preserve"> _xlfn.IFS(D72="Loonkosten IKS",F72*G72,D72="Loonkosten maandtarief",E72*G72,D72="Reiskosten",E72*G72,D72="Loonkosten uurtarief",E72*G72,D72="Eigen arbeid",E72*G72,D72="Vrijwilligerswerk",E72*G72,D72="Communicatiekosten - duurzaam bord",E72*G72,D72="Communicatiekosten - poster",E72*G72)</f>
        <v>#N/A</v>
      </c>
    </row>
    <row r="73" spans="1:14" ht="15.75" thickBot="1" x14ac:dyDescent="0.3">
      <c r="A73" s="68">
        <v>46</v>
      </c>
      <c r="B73" s="128" t="s">
        <v>110</v>
      </c>
      <c r="C73" s="112" t="s">
        <v>48</v>
      </c>
      <c r="D73" s="90" t="s">
        <v>46</v>
      </c>
      <c r="E73" s="97" cm="1">
        <f t="array" ref="E73">_xlfn.IFS(D73="Kies kostencategorie...",0,D73="Reiskosten",0.23,D73="Communicatiekosten - duurzaam bord",40,D73="Communicatiekosten - poster",20,D73= "Loonkosten uurtarief",60,D73= "Loonkosten maandtarief",8600,D73="Eigen arbeid",60,D73="Loonkosten IKS", "nvt",D73="Vrijwilligerswerk",157)</f>
        <v>0</v>
      </c>
      <c r="F73" s="85"/>
      <c r="G73" s="85"/>
      <c r="H73" s="130" t="str" cm="1">
        <f t="array" ref="H73">_xlfn.IFS(D73="Kies kostencategorie...","-",D73="Reiskosten","kilometers",D73="Communicatiekosten - duurzaam bord","borden",D73="Communicatiekosten - poster","posters",D73= "Loonkosten uurtarief","uren",D73= "Loonkosten maandtarief","maanden",D73="Eigen arbeid","uren",D73="Loonkosten IKS","uren",D73="Vrijwilligerswerk","dagen van 8 uur")</f>
        <v>-</v>
      </c>
      <c r="I73" s="92"/>
      <c r="J73" s="103"/>
      <c r="K73" s="103"/>
      <c r="L73" s="85"/>
      <c r="M73" s="90" t="s">
        <v>47</v>
      </c>
      <c r="N73" s="127" t="e" cm="1">
        <f t="array" ref="N73" xml:space="preserve"> _xlfn.IFS(D73="Loonkosten IKS",F73*G73,D73="Loonkosten maandtarief",E73*G73,D73="Reiskosten",E73*G73,D73="Loonkosten uurtarief",E73*G73,D73="Eigen arbeid",E73*G73,D73="Vrijwilligerswerk",E73*G73,D73="Communicatiekosten - duurzaam bord",E73*G73,D73="Communicatiekosten - poster",E73*G73)</f>
        <v>#N/A</v>
      </c>
    </row>
    <row r="74" spans="1:14" ht="15.75" thickBot="1" x14ac:dyDescent="0.3">
      <c r="A74" s="68">
        <v>47</v>
      </c>
      <c r="B74" s="128" t="s">
        <v>110</v>
      </c>
      <c r="C74" s="112" t="s">
        <v>48</v>
      </c>
      <c r="D74" s="90" t="s">
        <v>46</v>
      </c>
      <c r="E74" s="97" cm="1">
        <f t="array" ref="E74">_xlfn.IFS(D74="Kies kostencategorie...",0,D74="Reiskosten",0.23,D74="Communicatiekosten - duurzaam bord",40,D74="Communicatiekosten - poster",20,D74= "Loonkosten uurtarief",60,D74= "Loonkosten maandtarief",8600,D74="Eigen arbeid",60,D74="Loonkosten IKS", "nvt",D74="Vrijwilligerswerk",157)</f>
        <v>0</v>
      </c>
      <c r="F74" s="85"/>
      <c r="G74" s="85"/>
      <c r="H74" s="130" t="str" cm="1">
        <f t="array" ref="H74">_xlfn.IFS(D74="Kies kostencategorie...","-",D74="Reiskosten","kilometers",D74="Communicatiekosten - duurzaam bord","borden",D74="Communicatiekosten - poster","posters",D74= "Loonkosten uurtarief","uren",D74= "Loonkosten maandtarief","maanden",D74="Eigen arbeid","uren",D74="Loonkosten IKS","uren",D74="Vrijwilligerswerk","dagen van 8 uur")</f>
        <v>-</v>
      </c>
      <c r="I74" s="92"/>
      <c r="J74" s="103"/>
      <c r="K74" s="103"/>
      <c r="L74" s="85"/>
      <c r="M74" s="90" t="s">
        <v>47</v>
      </c>
      <c r="N74" s="127" t="e" cm="1">
        <f t="array" ref="N74" xml:space="preserve"> _xlfn.IFS(D74="Loonkosten IKS",F74*G74,D74="Loonkosten maandtarief",E74*G74,D74="Reiskosten",E74*G74,D74="Loonkosten uurtarief",E74*G74,D74="Eigen arbeid",E74*G74,D74="Vrijwilligerswerk",E74*G74,D74="Communicatiekosten - duurzaam bord",E74*G74,D74="Communicatiekosten - poster",E74*G74)</f>
        <v>#N/A</v>
      </c>
    </row>
    <row r="75" spans="1:14" ht="15.75" thickBot="1" x14ac:dyDescent="0.3">
      <c r="A75" s="68">
        <v>48</v>
      </c>
      <c r="B75" s="128" t="s">
        <v>110</v>
      </c>
      <c r="C75" s="112" t="s">
        <v>48</v>
      </c>
      <c r="D75" s="90" t="s">
        <v>46</v>
      </c>
      <c r="E75" s="97" cm="1">
        <f t="array" ref="E75">_xlfn.IFS(D75="Kies kostencategorie...",0,D75="Reiskosten",0.23,D75="Communicatiekosten - duurzaam bord",40,D75="Communicatiekosten - poster",20,D75= "Loonkosten uurtarief",60,D75= "Loonkosten maandtarief",8600,D75="Eigen arbeid",60,D75="Loonkosten IKS", "nvt",D75="Vrijwilligerswerk",157)</f>
        <v>0</v>
      </c>
      <c r="F75" s="85"/>
      <c r="G75" s="85"/>
      <c r="H75" s="130" t="str" cm="1">
        <f t="array" ref="H75">_xlfn.IFS(D75="Kies kostencategorie...","-",D75="Reiskosten","kilometers",D75="Communicatiekosten - duurzaam bord","borden",D75="Communicatiekosten - poster","posters",D75= "Loonkosten uurtarief","uren",D75= "Loonkosten maandtarief","maanden",D75="Eigen arbeid","uren",D75="Loonkosten IKS","uren",D75="Vrijwilligerswerk","dagen van 8 uur")</f>
        <v>-</v>
      </c>
      <c r="I75" s="92"/>
      <c r="J75" s="103"/>
      <c r="K75" s="103"/>
      <c r="L75" s="85"/>
      <c r="M75" s="90" t="s">
        <v>47</v>
      </c>
      <c r="N75" s="127" t="e" cm="1">
        <f t="array" ref="N75" xml:space="preserve"> _xlfn.IFS(D75="Loonkosten IKS",F75*G75,D75="Loonkosten maandtarief",E75*G75,D75="Reiskosten",E75*G75,D75="Loonkosten uurtarief",E75*G75,D75="Eigen arbeid",E75*G75,D75="Vrijwilligerswerk",E75*G75,D75="Communicatiekosten - duurzaam bord",E75*G75,D75="Communicatiekosten - poster",E75*G75)</f>
        <v>#N/A</v>
      </c>
    </row>
    <row r="76" spans="1:14" ht="15.75" thickBot="1" x14ac:dyDescent="0.3">
      <c r="A76" s="68">
        <v>49</v>
      </c>
      <c r="B76" s="128" t="s">
        <v>110</v>
      </c>
      <c r="C76" s="112" t="s">
        <v>48</v>
      </c>
      <c r="D76" s="90" t="s">
        <v>46</v>
      </c>
      <c r="E76" s="97" cm="1">
        <f t="array" ref="E76">_xlfn.IFS(D76="Kies kostencategorie...",0,D76="Reiskosten",0.23,D76="Communicatiekosten - duurzaam bord",40,D76="Communicatiekosten - poster",20,D76= "Loonkosten uurtarief",60,D76= "Loonkosten maandtarief",8600,D76="Eigen arbeid",60,D76="Loonkosten IKS", "nvt",D76="Vrijwilligerswerk",157)</f>
        <v>0</v>
      </c>
      <c r="F76" s="85"/>
      <c r="G76" s="85"/>
      <c r="H76" s="130" t="str" cm="1">
        <f t="array" ref="H76">_xlfn.IFS(D76="Kies kostencategorie...","-",D76="Reiskosten","kilometers",D76="Communicatiekosten - duurzaam bord","borden",D76="Communicatiekosten - poster","posters",D76= "Loonkosten uurtarief","uren",D76= "Loonkosten maandtarief","maanden",D76="Eigen arbeid","uren",D76="Loonkosten IKS","uren",D76="Vrijwilligerswerk","dagen van 8 uur")</f>
        <v>-</v>
      </c>
      <c r="I76" s="92"/>
      <c r="J76" s="103"/>
      <c r="K76" s="103"/>
      <c r="L76" s="85"/>
      <c r="M76" s="90" t="s">
        <v>47</v>
      </c>
      <c r="N76" s="127" t="e" cm="1">
        <f t="array" ref="N76" xml:space="preserve"> _xlfn.IFS(D76="Loonkosten IKS",F76*G76,D76="Loonkosten maandtarief",E76*G76,D76="Reiskosten",E76*G76,D76="Loonkosten uurtarief",E76*G76,D76="Eigen arbeid",E76*G76,D76="Vrijwilligerswerk",E76*G76,D76="Communicatiekosten - duurzaam bord",E76*G76,D76="Communicatiekosten - poster",E76*G76)</f>
        <v>#N/A</v>
      </c>
    </row>
    <row r="77" spans="1:14" ht="15.75" thickBot="1" x14ac:dyDescent="0.3">
      <c r="A77" s="68">
        <v>50</v>
      </c>
      <c r="B77" s="128" t="s">
        <v>110</v>
      </c>
      <c r="C77" s="112" t="s">
        <v>48</v>
      </c>
      <c r="D77" s="90" t="s">
        <v>46</v>
      </c>
      <c r="E77" s="97" cm="1">
        <f t="array" ref="E77">_xlfn.IFS(D77="Kies kostencategorie...",0,D77="Reiskosten",0.23,D77="Communicatiekosten - duurzaam bord",40,D77="Communicatiekosten - poster",20,D77= "Loonkosten uurtarief",60,D77= "Loonkosten maandtarief",8600,D77="Eigen arbeid",60,D77="Loonkosten IKS", "nvt",D77="Vrijwilligerswerk",157)</f>
        <v>0</v>
      </c>
      <c r="F77" s="85"/>
      <c r="G77" s="85"/>
      <c r="H77" s="130" t="str" cm="1">
        <f t="array" ref="H77">_xlfn.IFS(D77="Kies kostencategorie...","-",D77="Reiskosten","kilometers",D77="Communicatiekosten - duurzaam bord","borden",D77="Communicatiekosten - poster","posters",D77= "Loonkosten uurtarief","uren",D77= "Loonkosten maandtarief","maanden",D77="Eigen arbeid","uren",D77="Loonkosten IKS","uren",D77="Vrijwilligerswerk","dagen van 8 uur")</f>
        <v>-</v>
      </c>
      <c r="I77" s="92"/>
      <c r="J77" s="103"/>
      <c r="K77" s="103"/>
      <c r="L77" s="85"/>
      <c r="M77" s="90" t="s">
        <v>47</v>
      </c>
      <c r="N77" s="127" t="e" cm="1">
        <f t="array" ref="N77" xml:space="preserve"> _xlfn.IFS(D77="Loonkosten IKS",F77*G77,D77="Loonkosten maandtarief",E77*G77,D77="Reiskosten",E77*G77,D77="Loonkosten uurtarief",E77*G77,D77="Eigen arbeid",E77*G77,D77="Vrijwilligerswerk",E77*G77,D77="Communicatiekosten - duurzaam bord",E77*G77,D77="Communicatiekosten - poster",E77*G77)</f>
        <v>#N/A</v>
      </c>
    </row>
    <row r="78" spans="1:14" ht="15.75" thickBot="1" x14ac:dyDescent="0.3">
      <c r="A78" s="68">
        <v>51</v>
      </c>
      <c r="B78" s="128" t="s">
        <v>110</v>
      </c>
      <c r="C78" s="112" t="s">
        <v>48</v>
      </c>
      <c r="D78" s="90" t="s">
        <v>46</v>
      </c>
      <c r="E78" s="97" cm="1">
        <f t="array" ref="E78">_xlfn.IFS(D78="Kies kostencategorie...",0,D78="Reiskosten",0.23,D78="Communicatiekosten - duurzaam bord",40,D78="Communicatiekosten - poster",20,D78= "Loonkosten uurtarief",60,D78= "Loonkosten maandtarief",8600,D78="Eigen arbeid",60,D78="Loonkosten IKS", "nvt",D78="Vrijwilligerswerk",157)</f>
        <v>0</v>
      </c>
      <c r="F78" s="85"/>
      <c r="G78" s="85"/>
      <c r="H78" s="130" t="str" cm="1">
        <f t="array" ref="H78">_xlfn.IFS(D78="Kies kostencategorie...","-",D78="Reiskosten","kilometers",D78="Communicatiekosten - duurzaam bord","borden",D78="Communicatiekosten - poster","posters",D78= "Loonkosten uurtarief","uren",D78= "Loonkosten maandtarief","maanden",D78="Eigen arbeid","uren",D78="Loonkosten IKS","uren",D78="Vrijwilligerswerk","dagen van 8 uur")</f>
        <v>-</v>
      </c>
      <c r="I78" s="92"/>
      <c r="J78" s="103"/>
      <c r="K78" s="103"/>
      <c r="L78" s="85"/>
      <c r="M78" s="90" t="s">
        <v>47</v>
      </c>
      <c r="N78" s="127" t="e" cm="1">
        <f t="array" ref="N78" xml:space="preserve"> _xlfn.IFS(D78="Loonkosten IKS",F78*G78,D78="Loonkosten maandtarief",E78*G78,D78="Reiskosten",E78*G78,D78="Loonkosten uurtarief",E78*G78,D78="Eigen arbeid",E78*G78,D78="Vrijwilligerswerk",E78*G78,D78="Communicatiekosten - duurzaam bord",E78*G78,D78="Communicatiekosten - poster",E78*G78)</f>
        <v>#N/A</v>
      </c>
    </row>
    <row r="79" spans="1:14" ht="15.75" thickBot="1" x14ac:dyDescent="0.3">
      <c r="A79" s="68">
        <v>52</v>
      </c>
      <c r="B79" s="128" t="s">
        <v>110</v>
      </c>
      <c r="C79" s="112" t="s">
        <v>48</v>
      </c>
      <c r="D79" s="90" t="s">
        <v>46</v>
      </c>
      <c r="E79" s="97" cm="1">
        <f t="array" ref="E79">_xlfn.IFS(D79="Kies kostencategorie...",0,D79="Reiskosten",0.23,D79="Communicatiekosten - duurzaam bord",40,D79="Communicatiekosten - poster",20,D79= "Loonkosten uurtarief",60,D79= "Loonkosten maandtarief",8600,D79="Eigen arbeid",60,D79="Loonkosten IKS", "nvt",D79="Vrijwilligerswerk",157)</f>
        <v>0</v>
      </c>
      <c r="F79" s="85"/>
      <c r="G79" s="85"/>
      <c r="H79" s="130" t="str" cm="1">
        <f t="array" ref="H79">_xlfn.IFS(D79="Kies kostencategorie...","-",D79="Reiskosten","kilometers",D79="Communicatiekosten - duurzaam bord","borden",D79="Communicatiekosten - poster","posters",D79= "Loonkosten uurtarief","uren",D79= "Loonkosten maandtarief","maanden",D79="Eigen arbeid","uren",D79="Loonkosten IKS","uren",D79="Vrijwilligerswerk","dagen van 8 uur")</f>
        <v>-</v>
      </c>
      <c r="I79" s="92"/>
      <c r="J79" s="103"/>
      <c r="K79" s="103"/>
      <c r="L79" s="85"/>
      <c r="M79" s="90" t="s">
        <v>47</v>
      </c>
      <c r="N79" s="127" t="e" cm="1">
        <f t="array" ref="N79" xml:space="preserve"> _xlfn.IFS(D79="Loonkosten IKS",F79*G79,D79="Loonkosten maandtarief",E79*G79,D79="Reiskosten",E79*G79,D79="Loonkosten uurtarief",E79*G79,D79="Eigen arbeid",E79*G79,D79="Vrijwilligerswerk",E79*G79,D79="Communicatiekosten - duurzaam bord",E79*G79,D79="Communicatiekosten - poster",E79*G79)</f>
        <v>#N/A</v>
      </c>
    </row>
    <row r="80" spans="1:14" ht="15.75" thickBot="1" x14ac:dyDescent="0.3">
      <c r="A80" s="68">
        <v>53</v>
      </c>
      <c r="B80" s="128" t="s">
        <v>110</v>
      </c>
      <c r="C80" s="112" t="s">
        <v>48</v>
      </c>
      <c r="D80" s="90" t="s">
        <v>46</v>
      </c>
      <c r="E80" s="97" cm="1">
        <f t="array" ref="E80">_xlfn.IFS(D80="Kies kostencategorie...",0,D80="Reiskosten",0.23,D80="Communicatiekosten - duurzaam bord",40,D80="Communicatiekosten - poster",20,D80= "Loonkosten uurtarief",60,D80= "Loonkosten maandtarief",8600,D80="Eigen arbeid",60,D80="Loonkosten IKS", "nvt",D80="Vrijwilligerswerk",157)</f>
        <v>0</v>
      </c>
      <c r="F80" s="85"/>
      <c r="G80" s="85"/>
      <c r="H80" s="130" t="str" cm="1">
        <f t="array" ref="H80">_xlfn.IFS(D80="Kies kostencategorie...","-",D80="Reiskosten","kilometers",D80="Communicatiekosten - duurzaam bord","borden",D80="Communicatiekosten - poster","posters",D80= "Loonkosten uurtarief","uren",D80= "Loonkosten maandtarief","maanden",D80="Eigen arbeid","uren",D80="Loonkosten IKS","uren",D80="Vrijwilligerswerk","dagen van 8 uur")</f>
        <v>-</v>
      </c>
      <c r="I80" s="92"/>
      <c r="J80" s="103"/>
      <c r="K80" s="103"/>
      <c r="L80" s="85"/>
      <c r="M80" s="90" t="s">
        <v>47</v>
      </c>
      <c r="N80" s="127" t="e" cm="1">
        <f t="array" ref="N80" xml:space="preserve"> _xlfn.IFS(D80="Loonkosten IKS",F80*G80,D80="Loonkosten maandtarief",E80*G80,D80="Reiskosten",E80*G80,D80="Loonkosten uurtarief",E80*G80,D80="Eigen arbeid",E80*G80,D80="Vrijwilligerswerk",E80*G80,D80="Communicatiekosten - duurzaam bord",E80*G80,D80="Communicatiekosten - poster",E80*G80)</f>
        <v>#N/A</v>
      </c>
    </row>
    <row r="81" spans="1:14" ht="15.75" thickBot="1" x14ac:dyDescent="0.3">
      <c r="A81" s="68">
        <v>54</v>
      </c>
      <c r="B81" s="128" t="s">
        <v>110</v>
      </c>
      <c r="C81" s="112" t="s">
        <v>48</v>
      </c>
      <c r="D81" s="90" t="s">
        <v>46</v>
      </c>
      <c r="E81" s="97" cm="1">
        <f t="array" ref="E81">_xlfn.IFS(D81="Kies kostencategorie...",0,D81="Reiskosten",0.23,D81="Communicatiekosten - duurzaam bord",40,D81="Communicatiekosten - poster",20,D81= "Loonkosten uurtarief",60,D81= "Loonkosten maandtarief",8600,D81="Eigen arbeid",60,D81="Loonkosten IKS", "nvt",D81="Vrijwilligerswerk",157)</f>
        <v>0</v>
      </c>
      <c r="F81" s="85"/>
      <c r="G81" s="85"/>
      <c r="H81" s="130" t="str" cm="1">
        <f t="array" ref="H81">_xlfn.IFS(D81="Kies kostencategorie...","-",D81="Reiskosten","kilometers",D81="Communicatiekosten - duurzaam bord","borden",D81="Communicatiekosten - poster","posters",D81= "Loonkosten uurtarief","uren",D81= "Loonkosten maandtarief","maanden",D81="Eigen arbeid","uren",D81="Loonkosten IKS","uren",D81="Vrijwilligerswerk","dagen van 8 uur")</f>
        <v>-</v>
      </c>
      <c r="I81" s="92"/>
      <c r="J81" s="103"/>
      <c r="K81" s="103"/>
      <c r="L81" s="85"/>
      <c r="M81" s="90" t="s">
        <v>47</v>
      </c>
      <c r="N81" s="127" t="e" cm="1">
        <f t="array" ref="N81" xml:space="preserve"> _xlfn.IFS(D81="Loonkosten IKS",F81*G81,D81="Loonkosten maandtarief",E81*G81,D81="Reiskosten",E81*G81,D81="Loonkosten uurtarief",E81*G81,D81="Eigen arbeid",E81*G81,D81="Vrijwilligerswerk",E81*G81,D81="Communicatiekosten - duurzaam bord",E81*G81,D81="Communicatiekosten - poster",E81*G81)</f>
        <v>#N/A</v>
      </c>
    </row>
    <row r="82" spans="1:14" ht="15.75" thickBot="1" x14ac:dyDescent="0.3">
      <c r="A82" s="68">
        <v>55</v>
      </c>
      <c r="B82" s="128" t="s">
        <v>110</v>
      </c>
      <c r="C82" s="112" t="s">
        <v>48</v>
      </c>
      <c r="D82" s="90" t="s">
        <v>46</v>
      </c>
      <c r="E82" s="97" cm="1">
        <f t="array" ref="E82">_xlfn.IFS(D82="Kies kostencategorie...",0,D82="Reiskosten",0.23,D82="Communicatiekosten - duurzaam bord",40,D82="Communicatiekosten - poster",20,D82= "Loonkosten uurtarief",60,D82= "Loonkosten maandtarief",8600,D82="Eigen arbeid",60,D82="Loonkosten IKS", "nvt",D82="Vrijwilligerswerk",157)</f>
        <v>0</v>
      </c>
      <c r="F82" s="85"/>
      <c r="G82" s="85"/>
      <c r="H82" s="130" t="str" cm="1">
        <f t="array" ref="H82">_xlfn.IFS(D82="Kies kostencategorie...","-",D82="Reiskosten","kilometers",D82="Communicatiekosten - duurzaam bord","borden",D82="Communicatiekosten - poster","posters",D82= "Loonkosten uurtarief","uren",D82= "Loonkosten maandtarief","maanden",D82="Eigen arbeid","uren",D82="Loonkosten IKS","uren",D82="Vrijwilligerswerk","dagen van 8 uur")</f>
        <v>-</v>
      </c>
      <c r="I82" s="92"/>
      <c r="J82" s="103"/>
      <c r="K82" s="103"/>
      <c r="L82" s="85"/>
      <c r="M82" s="90" t="s">
        <v>47</v>
      </c>
      <c r="N82" s="127" t="e" cm="1">
        <f t="array" ref="N82" xml:space="preserve"> _xlfn.IFS(D82="Loonkosten IKS",F82*G82,D82="Loonkosten maandtarief",E82*G82,D82="Reiskosten",E82*G82,D82="Loonkosten uurtarief",E82*G82,D82="Eigen arbeid",E82*G82,D82="Vrijwilligerswerk",E82*G82,D82="Communicatiekosten - duurzaam bord",E82*G82,D82="Communicatiekosten - poster",E82*G82)</f>
        <v>#N/A</v>
      </c>
    </row>
    <row r="83" spans="1:14" ht="15.75" thickBot="1" x14ac:dyDescent="0.3">
      <c r="A83" s="68">
        <v>56</v>
      </c>
      <c r="B83" s="128" t="s">
        <v>110</v>
      </c>
      <c r="C83" s="112" t="s">
        <v>48</v>
      </c>
      <c r="D83" s="90" t="s">
        <v>46</v>
      </c>
      <c r="E83" s="97" cm="1">
        <f t="array" ref="E83">_xlfn.IFS(D83="Kies kostencategorie...",0,D83="Reiskosten",0.23,D83="Communicatiekosten - duurzaam bord",40,D83="Communicatiekosten - poster",20,D83= "Loonkosten uurtarief",60,D83= "Loonkosten maandtarief",8600,D83="Eigen arbeid",60,D83="Loonkosten IKS", "nvt",D83="Vrijwilligerswerk",157)</f>
        <v>0</v>
      </c>
      <c r="F83" s="85"/>
      <c r="G83" s="85"/>
      <c r="H83" s="130" t="str" cm="1">
        <f t="array" ref="H83">_xlfn.IFS(D83="Kies kostencategorie...","-",D83="Reiskosten","kilometers",D83="Communicatiekosten - duurzaam bord","borden",D83="Communicatiekosten - poster","posters",D83= "Loonkosten uurtarief","uren",D83= "Loonkosten maandtarief","maanden",D83="Eigen arbeid","uren",D83="Loonkosten IKS","uren",D83="Vrijwilligerswerk","dagen van 8 uur")</f>
        <v>-</v>
      </c>
      <c r="I83" s="92"/>
      <c r="J83" s="103"/>
      <c r="K83" s="103"/>
      <c r="L83" s="85"/>
      <c r="M83" s="90" t="s">
        <v>47</v>
      </c>
      <c r="N83" s="127" t="e" cm="1">
        <f t="array" ref="N83" xml:space="preserve"> _xlfn.IFS(D83="Loonkosten IKS",F83*G83,D83="Loonkosten maandtarief",E83*G83,D83="Reiskosten",E83*G83,D83="Loonkosten uurtarief",E83*G83,D83="Eigen arbeid",E83*G83,D83="Vrijwilligerswerk",E83*G83,D83="Communicatiekosten - duurzaam bord",E83*G83,D83="Communicatiekosten - poster",E83*G83)</f>
        <v>#N/A</v>
      </c>
    </row>
    <row r="84" spans="1:14" ht="15.75" thickBot="1" x14ac:dyDescent="0.3">
      <c r="A84" s="68">
        <v>57</v>
      </c>
      <c r="B84" s="128" t="s">
        <v>110</v>
      </c>
      <c r="C84" s="112" t="s">
        <v>48</v>
      </c>
      <c r="D84" s="90" t="s">
        <v>46</v>
      </c>
      <c r="E84" s="97" cm="1">
        <f t="array" ref="E84">_xlfn.IFS(D84="Kies kostencategorie...",0,D84="Reiskosten",0.23,D84="Communicatiekosten - duurzaam bord",40,D84="Communicatiekosten - poster",20,D84= "Loonkosten uurtarief",60,D84= "Loonkosten maandtarief",8600,D84="Eigen arbeid",60,D84="Loonkosten IKS", "nvt",D84="Vrijwilligerswerk",157)</f>
        <v>0</v>
      </c>
      <c r="F84" s="85"/>
      <c r="G84" s="85"/>
      <c r="H84" s="130" t="str" cm="1">
        <f t="array" ref="H84">_xlfn.IFS(D84="Kies kostencategorie...","-",D84="Reiskosten","kilometers",D84="Communicatiekosten - duurzaam bord","borden",D84="Communicatiekosten - poster","posters",D84= "Loonkosten uurtarief","uren",D84= "Loonkosten maandtarief","maanden",D84="Eigen arbeid","uren",D84="Loonkosten IKS","uren",D84="Vrijwilligerswerk","dagen van 8 uur")</f>
        <v>-</v>
      </c>
      <c r="I84" s="92"/>
      <c r="J84" s="103"/>
      <c r="K84" s="103"/>
      <c r="L84" s="85"/>
      <c r="M84" s="90" t="s">
        <v>47</v>
      </c>
      <c r="N84" s="127" t="e" cm="1">
        <f t="array" ref="N84" xml:space="preserve"> _xlfn.IFS(D84="Loonkosten IKS",F84*G84,D84="Loonkosten maandtarief",E84*G84,D84="Reiskosten",E84*G84,D84="Loonkosten uurtarief",E84*G84,D84="Eigen arbeid",E84*G84,D84="Vrijwilligerswerk",E84*G84,D84="Communicatiekosten - duurzaam bord",E84*G84,D84="Communicatiekosten - poster",E84*G84)</f>
        <v>#N/A</v>
      </c>
    </row>
    <row r="85" spans="1:14" ht="15.75" thickBot="1" x14ac:dyDescent="0.3">
      <c r="A85" s="68">
        <v>58</v>
      </c>
      <c r="B85" s="128" t="s">
        <v>110</v>
      </c>
      <c r="C85" s="112" t="s">
        <v>48</v>
      </c>
      <c r="D85" s="90" t="s">
        <v>46</v>
      </c>
      <c r="E85" s="97" cm="1">
        <f t="array" ref="E85">_xlfn.IFS(D85="Kies kostencategorie...",0,D85="Reiskosten",0.23,D85="Communicatiekosten - duurzaam bord",40,D85="Communicatiekosten - poster",20,D85= "Loonkosten uurtarief",60,D85= "Loonkosten maandtarief",8600,D85="Eigen arbeid",60,D85="Loonkosten IKS", "nvt",D85="Vrijwilligerswerk",157)</f>
        <v>0</v>
      </c>
      <c r="F85" s="85"/>
      <c r="G85" s="85"/>
      <c r="H85" s="130" t="str" cm="1">
        <f t="array" ref="H85">_xlfn.IFS(D85="Kies kostencategorie...","-",D85="Reiskosten","kilometers",D85="Communicatiekosten - duurzaam bord","borden",D85="Communicatiekosten - poster","posters",D85= "Loonkosten uurtarief","uren",D85= "Loonkosten maandtarief","maanden",D85="Eigen arbeid","uren",D85="Loonkosten IKS","uren",D85="Vrijwilligerswerk","dagen van 8 uur")</f>
        <v>-</v>
      </c>
      <c r="I85" s="92"/>
      <c r="J85" s="103"/>
      <c r="K85" s="103"/>
      <c r="L85" s="85"/>
      <c r="M85" s="90" t="s">
        <v>47</v>
      </c>
      <c r="N85" s="127" t="e" cm="1">
        <f t="array" ref="N85" xml:space="preserve"> _xlfn.IFS(D85="Loonkosten IKS",F85*G85,D85="Loonkosten maandtarief",E85*G85,D85="Reiskosten",E85*G85,D85="Loonkosten uurtarief",E85*G85,D85="Eigen arbeid",E85*G85,D85="Vrijwilligerswerk",E85*G85,D85="Communicatiekosten - duurzaam bord",E85*G85,D85="Communicatiekosten - poster",E85*G85)</f>
        <v>#N/A</v>
      </c>
    </row>
    <row r="86" spans="1:14" ht="15.75" thickBot="1" x14ac:dyDescent="0.3">
      <c r="A86" s="68">
        <v>59</v>
      </c>
      <c r="B86" s="128" t="s">
        <v>110</v>
      </c>
      <c r="C86" s="112" t="s">
        <v>48</v>
      </c>
      <c r="D86" s="90" t="s">
        <v>46</v>
      </c>
      <c r="E86" s="97" cm="1">
        <f t="array" ref="E86">_xlfn.IFS(D86="Kies kostencategorie...",0,D86="Reiskosten",0.23,D86="Communicatiekosten - duurzaam bord",40,D86="Communicatiekosten - poster",20,D86= "Loonkosten uurtarief",60,D86= "Loonkosten maandtarief",8600,D86="Eigen arbeid",60,D86="Loonkosten IKS", "nvt",D86="Vrijwilligerswerk",157)</f>
        <v>0</v>
      </c>
      <c r="F86" s="91"/>
      <c r="G86" s="92"/>
      <c r="H86" s="130" t="str" cm="1">
        <f t="array" ref="H86">_xlfn.IFS(D86="Kies kostencategorie...","-",D86="Reiskosten","kilometers",D86="Communicatiekosten - duurzaam bord","borden",D86="Communicatiekosten - poster","posters",D86= "Loonkosten uurtarief","uren",D86= "Loonkosten maandtarief","maanden",D86="Eigen arbeid","uren",D86="Loonkosten IKS","uren",D86="Vrijwilligerswerk","dagen van 8 uur")</f>
        <v>-</v>
      </c>
      <c r="I86" s="92"/>
      <c r="J86" s="103"/>
      <c r="K86" s="103"/>
      <c r="L86" s="92"/>
      <c r="M86" s="90" t="s">
        <v>47</v>
      </c>
      <c r="N86" s="127" t="e" cm="1">
        <f t="array" ref="N86" xml:space="preserve"> _xlfn.IFS(D86="Loonkosten IKS",F86*G86,D86="Loonkosten maandtarief",E86*G86,D86="Reiskosten",E86*G86,D86="Loonkosten uurtarief",E86*G86,D86="Eigen arbeid",E86*G86,D86="Vrijwilligerswerk",E86*G86,D86="Communicatiekosten - duurzaam bord",E86*G86,D86="Communicatiekosten - poster",E86*G86)</f>
        <v>#N/A</v>
      </c>
    </row>
    <row r="87" spans="1:14" ht="15.75" thickBot="1" x14ac:dyDescent="0.3">
      <c r="A87" s="68">
        <v>60</v>
      </c>
      <c r="B87" s="128" t="s">
        <v>110</v>
      </c>
      <c r="C87" s="112" t="s">
        <v>48</v>
      </c>
      <c r="D87" s="90" t="s">
        <v>46</v>
      </c>
      <c r="E87" s="97" cm="1">
        <f t="array" ref="E87">_xlfn.IFS(D87="Kies kostencategorie...",0,D87="Reiskosten",0.23,D87="Communicatiekosten - duurzaam bord",40,D87="Communicatiekosten - poster",20,D87= "Loonkosten uurtarief",60,D87= "Loonkosten maandtarief",8600,D87="Eigen arbeid",60,D87="Loonkosten IKS", "nvt",D87="Vrijwilligerswerk",157)</f>
        <v>0</v>
      </c>
      <c r="F87" s="88"/>
      <c r="G87" s="85"/>
      <c r="H87" s="130" t="str" cm="1">
        <f t="array" ref="H87">_xlfn.IFS(D87="Kies kostencategorie...","-",D87="Reiskosten","kilometers",D87="Communicatiekosten - duurzaam bord","borden",D87="Communicatiekosten - poster","posters",D87= "Loonkosten uurtarief","uren",D87= "Loonkosten maandtarief","maanden",D87="Eigen arbeid","uren",D87="Loonkosten IKS","uren",D87="Vrijwilligerswerk","dagen van 8 uur")</f>
        <v>-</v>
      </c>
      <c r="I87" s="92"/>
      <c r="J87" s="103"/>
      <c r="K87" s="103"/>
      <c r="L87" s="85"/>
      <c r="M87" s="90" t="s">
        <v>47</v>
      </c>
      <c r="N87" s="127" t="e" cm="1">
        <f t="array" ref="N87" xml:space="preserve"> _xlfn.IFS(D87="Loonkosten IKS",F87*G87,D87="Loonkosten maandtarief",E87*G87,D87="Reiskosten",E87*G87,D87="Loonkosten uurtarief",E87*G87,D87="Eigen arbeid",E87*G87,D87="Vrijwilligerswerk",E87*G87,D87="Communicatiekosten - duurzaam bord",E87*G87,D87="Communicatiekosten - poster",E87*G87)</f>
        <v>#N/A</v>
      </c>
    </row>
    <row r="88" spans="1:14" ht="15.75" thickBot="1" x14ac:dyDescent="0.3">
      <c r="A88" s="68">
        <v>61</v>
      </c>
      <c r="B88" s="128" t="s">
        <v>110</v>
      </c>
      <c r="C88" s="112" t="s">
        <v>48</v>
      </c>
      <c r="D88" s="90" t="s">
        <v>46</v>
      </c>
      <c r="E88" s="97" cm="1">
        <f t="array" ref="E88">_xlfn.IFS(D88="Kies kostencategorie...",0,D88="Reiskosten",0.23,D88="Communicatiekosten - duurzaam bord",40,D88="Communicatiekosten - poster",20,D88= "Loonkosten uurtarief",60,D88= "Loonkosten maandtarief",8600,D88="Eigen arbeid",60,D88="Loonkosten IKS", "nvt",D88="Vrijwilligerswerk",157)</f>
        <v>0</v>
      </c>
      <c r="F88" s="88"/>
      <c r="G88" s="85"/>
      <c r="H88" s="130" t="str" cm="1">
        <f t="array" ref="H88">_xlfn.IFS(D88="Kies kostencategorie...","-",D88="Reiskosten","kilometers",D88="Communicatiekosten - duurzaam bord","borden",D88="Communicatiekosten - poster","posters",D88= "Loonkosten uurtarief","uren",D88= "Loonkosten maandtarief","maanden",D88="Eigen arbeid","uren",D88="Loonkosten IKS","uren",D88="Vrijwilligerswerk","dagen van 8 uur")</f>
        <v>-</v>
      </c>
      <c r="I88" s="92"/>
      <c r="J88" s="103"/>
      <c r="K88" s="103"/>
      <c r="L88" s="85"/>
      <c r="M88" s="90" t="s">
        <v>47</v>
      </c>
      <c r="N88" s="127" t="e" cm="1">
        <f t="array" ref="N88" xml:space="preserve"> _xlfn.IFS(D88="Loonkosten IKS",F88*G88,D88="Loonkosten maandtarief",E88*G88,D88="Reiskosten",E88*G88,D88="Loonkosten uurtarief",E88*G88,D88="Eigen arbeid",E88*G88,D88="Vrijwilligerswerk",E88*G88,D88="Communicatiekosten - duurzaam bord",E88*G88,D88="Communicatiekosten - poster",E88*G88)</f>
        <v>#N/A</v>
      </c>
    </row>
    <row r="89" spans="1:14" ht="15.75" thickBot="1" x14ac:dyDescent="0.3">
      <c r="A89" s="68">
        <v>62</v>
      </c>
      <c r="B89" s="128" t="s">
        <v>110</v>
      </c>
      <c r="C89" s="112" t="s">
        <v>48</v>
      </c>
      <c r="D89" s="90" t="s">
        <v>46</v>
      </c>
      <c r="E89" s="97" cm="1">
        <f t="array" ref="E89">_xlfn.IFS(D89="Kies kostencategorie...",0,D89="Reiskosten",0.23,D89="Communicatiekosten - duurzaam bord",40,D89="Communicatiekosten - poster",20,D89= "Loonkosten uurtarief",60,D89= "Loonkosten maandtarief",8600,D89="Eigen arbeid",60,D89="Loonkosten IKS", "nvt",D89="Vrijwilligerswerk",157)</f>
        <v>0</v>
      </c>
      <c r="F89" s="88"/>
      <c r="G89" s="85"/>
      <c r="H89" s="130" t="str" cm="1">
        <f t="array" ref="H89">_xlfn.IFS(D89="Kies kostencategorie...","-",D89="Reiskosten","kilometers",D89="Communicatiekosten - duurzaam bord","borden",D89="Communicatiekosten - poster","posters",D89= "Loonkosten uurtarief","uren",D89= "Loonkosten maandtarief","maanden",D89="Eigen arbeid","uren",D89="Loonkosten IKS","uren",D89="Vrijwilligerswerk","dagen van 8 uur")</f>
        <v>-</v>
      </c>
      <c r="I89" s="92"/>
      <c r="J89" s="103"/>
      <c r="K89" s="103"/>
      <c r="L89" s="85"/>
      <c r="M89" s="90" t="s">
        <v>47</v>
      </c>
      <c r="N89" s="127" t="e" cm="1">
        <f t="array" ref="N89" xml:space="preserve"> _xlfn.IFS(D89="Loonkosten IKS",F89*G89,D89="Loonkosten maandtarief",E89*G89,D89="Reiskosten",E89*G89,D89="Loonkosten uurtarief",E89*G89,D89="Eigen arbeid",E89*G89,D89="Vrijwilligerswerk",E89*G89,D89="Communicatiekosten - duurzaam bord",E89*G89,D89="Communicatiekosten - poster",E89*G89)</f>
        <v>#N/A</v>
      </c>
    </row>
    <row r="90" spans="1:14" ht="15.75" thickBot="1" x14ac:dyDescent="0.3">
      <c r="A90" s="68">
        <v>63</v>
      </c>
      <c r="B90" s="128" t="s">
        <v>110</v>
      </c>
      <c r="C90" s="112" t="s">
        <v>48</v>
      </c>
      <c r="D90" s="90" t="s">
        <v>46</v>
      </c>
      <c r="E90" s="97" cm="1">
        <f t="array" ref="E90">_xlfn.IFS(D90="Kies kostencategorie...",0,D90="Reiskosten",0.23,D90="Communicatiekosten - duurzaam bord",40,D90="Communicatiekosten - poster",20,D90= "Loonkosten uurtarief",60,D90= "Loonkosten maandtarief",8600,D90="Eigen arbeid",60,D90="Loonkosten IKS", "nvt",D90="Vrijwilligerswerk",157)</f>
        <v>0</v>
      </c>
      <c r="F90" s="88"/>
      <c r="G90" s="85"/>
      <c r="H90" s="130" t="str" cm="1">
        <f t="array" ref="H90">_xlfn.IFS(D90="Kies kostencategorie...","-",D90="Reiskosten","kilometers",D90="Communicatiekosten - duurzaam bord","borden",D90="Communicatiekosten - poster","posters",D90= "Loonkosten uurtarief","uren",D90= "Loonkosten maandtarief","maanden",D90="Eigen arbeid","uren",D90="Loonkosten IKS","uren",D90="Vrijwilligerswerk","dagen van 8 uur")</f>
        <v>-</v>
      </c>
      <c r="I90" s="92"/>
      <c r="J90" s="103"/>
      <c r="K90" s="103"/>
      <c r="L90" s="85"/>
      <c r="M90" s="90" t="s">
        <v>47</v>
      </c>
      <c r="N90" s="127" t="e" cm="1">
        <f t="array" ref="N90" xml:space="preserve"> _xlfn.IFS(D90="Loonkosten IKS",F90*G90,D90="Loonkosten maandtarief",E90*G90,D90="Reiskosten",E90*G90,D90="Loonkosten uurtarief",E90*G90,D90="Eigen arbeid",E90*G90,D90="Vrijwilligerswerk",E90*G90,D90="Communicatiekosten - duurzaam bord",E90*G90,D90="Communicatiekosten - poster",E90*G90)</f>
        <v>#N/A</v>
      </c>
    </row>
    <row r="91" spans="1:14" ht="15.75" thickBot="1" x14ac:dyDescent="0.3">
      <c r="A91" s="68">
        <v>64</v>
      </c>
      <c r="B91" s="128" t="s">
        <v>110</v>
      </c>
      <c r="C91" s="112" t="s">
        <v>48</v>
      </c>
      <c r="D91" s="90" t="s">
        <v>46</v>
      </c>
      <c r="E91" s="97" cm="1">
        <f t="array" ref="E91">_xlfn.IFS(D91="Kies kostencategorie...",0,D91="Reiskosten",0.23,D91="Communicatiekosten - duurzaam bord",40,D91="Communicatiekosten - poster",20,D91= "Loonkosten uurtarief",60,D91= "Loonkosten maandtarief",8600,D91="Eigen arbeid",60,D91="Loonkosten IKS", "nvt",D91="Vrijwilligerswerk",157)</f>
        <v>0</v>
      </c>
      <c r="F91" s="88"/>
      <c r="G91" s="85"/>
      <c r="H91" s="130" t="str" cm="1">
        <f t="array" ref="H91">_xlfn.IFS(D91="Kies kostencategorie...","-",D91="Reiskosten","kilometers",D91="Communicatiekosten - duurzaam bord","borden",D91="Communicatiekosten - poster","posters",D91= "Loonkosten uurtarief","uren",D91= "Loonkosten maandtarief","maanden",D91="Eigen arbeid","uren",D91="Loonkosten IKS","uren",D91="Vrijwilligerswerk","dagen van 8 uur")</f>
        <v>-</v>
      </c>
      <c r="I91" s="92"/>
      <c r="J91" s="103"/>
      <c r="K91" s="103"/>
      <c r="L91" s="85"/>
      <c r="M91" s="90" t="s">
        <v>47</v>
      </c>
      <c r="N91" s="127" t="e" cm="1">
        <f t="array" ref="N91" xml:space="preserve"> _xlfn.IFS(D91="Loonkosten IKS",F91*G91,D91="Loonkosten maandtarief",E91*G91,D91="Reiskosten",E91*G91,D91="Loonkosten uurtarief",E91*G91,D91="Eigen arbeid",E91*G91,D91="Vrijwilligerswerk",E91*G91,D91="Communicatiekosten - duurzaam bord",E91*G91,D91="Communicatiekosten - poster",E91*G91)</f>
        <v>#N/A</v>
      </c>
    </row>
    <row r="92" spans="1:14" ht="15.75" thickBot="1" x14ac:dyDescent="0.3">
      <c r="A92" s="68">
        <v>65</v>
      </c>
      <c r="B92" s="128" t="s">
        <v>110</v>
      </c>
      <c r="C92" s="112" t="s">
        <v>48</v>
      </c>
      <c r="D92" s="90" t="s">
        <v>46</v>
      </c>
      <c r="E92" s="97" cm="1">
        <f t="array" ref="E92">_xlfn.IFS(D92="Kies kostencategorie...",0,D92="Reiskosten",0.23,D92="Communicatiekosten - duurzaam bord",40,D92="Communicatiekosten - poster",20,D92= "Loonkosten uurtarief",60,D92= "Loonkosten maandtarief",8600,D92="Eigen arbeid",60,D92="Loonkosten IKS", "nvt",D92="Vrijwilligerswerk",157)</f>
        <v>0</v>
      </c>
      <c r="F92" s="88"/>
      <c r="G92" s="85"/>
      <c r="H92" s="130" t="str" cm="1">
        <f t="array" ref="H92">_xlfn.IFS(D92="Kies kostencategorie...","-",D92="Reiskosten","kilometers",D92="Communicatiekosten - duurzaam bord","borden",D92="Communicatiekosten - poster","posters",D92= "Loonkosten uurtarief","uren",D92= "Loonkosten maandtarief","maanden",D92="Eigen arbeid","uren",D92="Loonkosten IKS","uren",D92="Vrijwilligerswerk","dagen van 8 uur")</f>
        <v>-</v>
      </c>
      <c r="I92" s="92"/>
      <c r="J92" s="103"/>
      <c r="K92" s="103"/>
      <c r="L92" s="85"/>
      <c r="M92" s="90" t="s">
        <v>47</v>
      </c>
      <c r="N92" s="127" t="e" cm="1">
        <f t="array" ref="N92" xml:space="preserve"> _xlfn.IFS(D92="Loonkosten IKS",F92*G92,D92="Loonkosten maandtarief",E92*G92,D92="Reiskosten",E92*G92,D92="Loonkosten uurtarief",E92*G92,D92="Eigen arbeid",E92*G92,D92="Vrijwilligerswerk",E92*G92,D92="Communicatiekosten - duurzaam bord",E92*G92,D92="Communicatiekosten - poster",E92*G92)</f>
        <v>#N/A</v>
      </c>
    </row>
    <row r="93" spans="1:14" ht="15.75" thickBot="1" x14ac:dyDescent="0.3">
      <c r="A93" s="68">
        <v>66</v>
      </c>
      <c r="B93" s="128" t="s">
        <v>110</v>
      </c>
      <c r="C93" s="112" t="s">
        <v>48</v>
      </c>
      <c r="D93" s="90" t="s">
        <v>46</v>
      </c>
      <c r="E93" s="97" cm="1">
        <f t="array" ref="E93">_xlfn.IFS(D93="Kies kostencategorie...",0,D93="Reiskosten",0.23,D93="Communicatiekosten - duurzaam bord",40,D93="Communicatiekosten - poster",20,D93= "Loonkosten uurtarief",60,D93= "Loonkosten maandtarief",8600,D93="Eigen arbeid",60,D93="Loonkosten IKS", "nvt",D93="Vrijwilligerswerk",157)</f>
        <v>0</v>
      </c>
      <c r="F93" s="88"/>
      <c r="G93" s="85"/>
      <c r="H93" s="130" t="str" cm="1">
        <f t="array" ref="H93">_xlfn.IFS(D93="Kies kostencategorie...","-",D93="Reiskosten","kilometers",D93="Communicatiekosten - duurzaam bord","borden",D93="Communicatiekosten - poster","posters",D93= "Loonkosten uurtarief","uren",D93= "Loonkosten maandtarief","maanden",D93="Eigen arbeid","uren",D93="Loonkosten IKS","uren",D93="Vrijwilligerswerk","dagen van 8 uur")</f>
        <v>-</v>
      </c>
      <c r="I93" s="92"/>
      <c r="J93" s="103"/>
      <c r="K93" s="103"/>
      <c r="L93" s="85"/>
      <c r="M93" s="90" t="s">
        <v>47</v>
      </c>
      <c r="N93" s="127" t="e" cm="1">
        <f t="array" ref="N93" xml:space="preserve"> _xlfn.IFS(D93="Loonkosten IKS",F93*G93,D93="Loonkosten maandtarief",E93*G93,D93="Reiskosten",E93*G93,D93="Loonkosten uurtarief",E93*G93,D93="Eigen arbeid",E93*G93,D93="Vrijwilligerswerk",E93*G93,D93="Communicatiekosten - duurzaam bord",E93*G93,D93="Communicatiekosten - poster",E93*G93)</f>
        <v>#N/A</v>
      </c>
    </row>
    <row r="94" spans="1:14" ht="15.75" thickBot="1" x14ac:dyDescent="0.3">
      <c r="A94" s="68">
        <v>67</v>
      </c>
      <c r="B94" s="128" t="s">
        <v>110</v>
      </c>
      <c r="C94" s="112" t="s">
        <v>48</v>
      </c>
      <c r="D94" s="90" t="s">
        <v>46</v>
      </c>
      <c r="E94" s="97" cm="1">
        <f t="array" ref="E94">_xlfn.IFS(D94="Kies kostencategorie...",0,D94="Reiskosten",0.23,D94="Communicatiekosten - duurzaam bord",40,D94="Communicatiekosten - poster",20,D94= "Loonkosten uurtarief",60,D94= "Loonkosten maandtarief",8600,D94="Eigen arbeid",60,D94="Loonkosten IKS", "nvt",D94="Vrijwilligerswerk",157)</f>
        <v>0</v>
      </c>
      <c r="F94" s="85"/>
      <c r="G94" s="85"/>
      <c r="H94" s="130" t="str" cm="1">
        <f t="array" ref="H94">_xlfn.IFS(D94="Kies kostencategorie...","-",D94="Reiskosten","kilometers",D94="Communicatiekosten - duurzaam bord","borden",D94="Communicatiekosten - poster","posters",D94= "Loonkosten uurtarief","uren",D94= "Loonkosten maandtarief","maanden",D94="Eigen arbeid","uren",D94="Loonkosten IKS","uren",D94="Vrijwilligerswerk","dagen van 8 uur")</f>
        <v>-</v>
      </c>
      <c r="I94" s="92"/>
      <c r="J94" s="103"/>
      <c r="K94" s="103"/>
      <c r="L94" s="85"/>
      <c r="M94" s="90" t="s">
        <v>47</v>
      </c>
      <c r="N94" s="127" t="e" cm="1">
        <f t="array" ref="N94" xml:space="preserve"> _xlfn.IFS(D94="Loonkosten IKS",F94*G94,D94="Loonkosten maandtarief",E94*G94,D94="Reiskosten",E94*G94,D94="Loonkosten uurtarief",E94*G94,D94="Eigen arbeid",E94*G94,D94="Vrijwilligerswerk",E94*G94,D94="Communicatiekosten - duurzaam bord",E94*G94,D94="Communicatiekosten - poster",E94*G94)</f>
        <v>#N/A</v>
      </c>
    </row>
    <row r="95" spans="1:14" ht="15.75" thickBot="1" x14ac:dyDescent="0.3">
      <c r="A95" s="68">
        <v>68</v>
      </c>
      <c r="B95" s="128" t="s">
        <v>110</v>
      </c>
      <c r="C95" s="112" t="s">
        <v>48</v>
      </c>
      <c r="D95" s="90" t="s">
        <v>46</v>
      </c>
      <c r="E95" s="97" cm="1">
        <f t="array" ref="E95">_xlfn.IFS(D95="Kies kostencategorie...",0,D95="Reiskosten",0.23,D95="Communicatiekosten - duurzaam bord",40,D95="Communicatiekosten - poster",20,D95= "Loonkosten uurtarief",60,D95= "Loonkosten maandtarief",8600,D95="Eigen arbeid",60,D95="Loonkosten IKS", "nvt",D95="Vrijwilligerswerk",157)</f>
        <v>0</v>
      </c>
      <c r="F95" s="85"/>
      <c r="G95" s="85"/>
      <c r="H95" s="130" t="str" cm="1">
        <f t="array" ref="H95">_xlfn.IFS(D95="Kies kostencategorie...","-",D95="Reiskosten","kilometers",D95="Communicatiekosten - duurzaam bord","borden",D95="Communicatiekosten - poster","posters",D95= "Loonkosten uurtarief","uren",D95= "Loonkosten maandtarief","maanden",D95="Eigen arbeid","uren",D95="Loonkosten IKS","uren",D95="Vrijwilligerswerk","dagen van 8 uur")</f>
        <v>-</v>
      </c>
      <c r="I95" s="92"/>
      <c r="J95" s="103"/>
      <c r="K95" s="103"/>
      <c r="L95" s="85"/>
      <c r="M95" s="90" t="s">
        <v>47</v>
      </c>
      <c r="N95" s="127" t="e" cm="1">
        <f t="array" ref="N95" xml:space="preserve"> _xlfn.IFS(D95="Loonkosten IKS",F95*G95,D95="Loonkosten maandtarief",E95*G95,D95="Reiskosten",E95*G95,D95="Loonkosten uurtarief",E95*G95,D95="Eigen arbeid",E95*G95,D95="Vrijwilligerswerk",E95*G95,D95="Communicatiekosten - duurzaam bord",E95*G95,D95="Communicatiekosten - poster",E95*G95)</f>
        <v>#N/A</v>
      </c>
    </row>
    <row r="96" spans="1:14" ht="15.75" thickBot="1" x14ac:dyDescent="0.3">
      <c r="A96" s="68">
        <v>69</v>
      </c>
      <c r="B96" s="128" t="s">
        <v>110</v>
      </c>
      <c r="C96" s="112" t="s">
        <v>48</v>
      </c>
      <c r="D96" s="90" t="s">
        <v>46</v>
      </c>
      <c r="E96" s="97" cm="1">
        <f t="array" ref="E96">_xlfn.IFS(D96="Kies kostencategorie...",0,D96="Reiskosten",0.23,D96="Communicatiekosten - duurzaam bord",40,D96="Communicatiekosten - poster",20,D96= "Loonkosten uurtarief",60,D96= "Loonkosten maandtarief",8600,D96="Eigen arbeid",60,D96="Loonkosten IKS", "nvt",D96="Vrijwilligerswerk",157)</f>
        <v>0</v>
      </c>
      <c r="F96" s="85"/>
      <c r="G96" s="85"/>
      <c r="H96" s="130" t="str" cm="1">
        <f t="array" ref="H96">_xlfn.IFS(D96="Kies kostencategorie...","-",D96="Reiskosten","kilometers",D96="Communicatiekosten - duurzaam bord","borden",D96="Communicatiekosten - poster","posters",D96= "Loonkosten uurtarief","uren",D96= "Loonkosten maandtarief","maanden",D96="Eigen arbeid","uren",D96="Loonkosten IKS","uren",D96="Vrijwilligerswerk","dagen van 8 uur")</f>
        <v>-</v>
      </c>
      <c r="I96" s="92"/>
      <c r="J96" s="103"/>
      <c r="K96" s="103"/>
      <c r="L96" s="85"/>
      <c r="M96" s="90" t="s">
        <v>47</v>
      </c>
      <c r="N96" s="127" t="e" cm="1">
        <f t="array" ref="N96" xml:space="preserve"> _xlfn.IFS(D96="Loonkosten IKS",F96*G96,D96="Loonkosten maandtarief",E96*G96,D96="Reiskosten",E96*G96,D96="Loonkosten uurtarief",E96*G96,D96="Eigen arbeid",E96*G96,D96="Vrijwilligerswerk",E96*G96,D96="Communicatiekosten - duurzaam bord",E96*G96,D96="Communicatiekosten - poster",E96*G96)</f>
        <v>#N/A</v>
      </c>
    </row>
    <row r="97" spans="1:14" ht="15.75" thickBot="1" x14ac:dyDescent="0.3">
      <c r="A97" s="68">
        <v>70</v>
      </c>
      <c r="B97" s="128" t="s">
        <v>110</v>
      </c>
      <c r="C97" s="112" t="s">
        <v>48</v>
      </c>
      <c r="D97" s="90" t="s">
        <v>46</v>
      </c>
      <c r="E97" s="97" cm="1">
        <f t="array" ref="E97">_xlfn.IFS(D97="Kies kostencategorie...",0,D97="Reiskosten",0.23,D97="Communicatiekosten - duurzaam bord",40,D97="Communicatiekosten - poster",20,D97= "Loonkosten uurtarief",60,D97= "Loonkosten maandtarief",8600,D97="Eigen arbeid",60,D97="Loonkosten IKS", "nvt",D97="Vrijwilligerswerk",157)</f>
        <v>0</v>
      </c>
      <c r="F97" s="85"/>
      <c r="G97" s="85"/>
      <c r="H97" s="130" t="str" cm="1">
        <f t="array" ref="H97">_xlfn.IFS(D97="Kies kostencategorie...","-",D97="Reiskosten","kilometers",D97="Communicatiekosten - duurzaam bord","borden",D97="Communicatiekosten - poster","posters",D97= "Loonkosten uurtarief","uren",D97= "Loonkosten maandtarief","maanden",D97="Eigen arbeid","uren",D97="Loonkosten IKS","uren",D97="Vrijwilligerswerk","dagen van 8 uur")</f>
        <v>-</v>
      </c>
      <c r="I97" s="92"/>
      <c r="J97" s="103"/>
      <c r="K97" s="103"/>
      <c r="L97" s="85"/>
      <c r="M97" s="90" t="s">
        <v>47</v>
      </c>
      <c r="N97" s="127" t="e" cm="1">
        <f t="array" ref="N97" xml:space="preserve"> _xlfn.IFS(D97="Loonkosten IKS",F97*G97,D97="Loonkosten maandtarief",E97*G97,D97="Reiskosten",E97*G97,D97="Loonkosten uurtarief",E97*G97,D97="Eigen arbeid",E97*G97,D97="Vrijwilligerswerk",E97*G97,D97="Communicatiekosten - duurzaam bord",E97*G97,D97="Communicatiekosten - poster",E97*G97)</f>
        <v>#N/A</v>
      </c>
    </row>
    <row r="98" spans="1:14" ht="15.75" thickBot="1" x14ac:dyDescent="0.3">
      <c r="A98" s="68">
        <v>71</v>
      </c>
      <c r="B98" s="128" t="s">
        <v>110</v>
      </c>
      <c r="C98" s="112" t="s">
        <v>48</v>
      </c>
      <c r="D98" s="90" t="s">
        <v>46</v>
      </c>
      <c r="E98" s="97" cm="1">
        <f t="array" ref="E98">_xlfn.IFS(D98="Kies kostencategorie...",0,D98="Reiskosten",0.23,D98="Communicatiekosten - duurzaam bord",40,D98="Communicatiekosten - poster",20,D98= "Loonkosten uurtarief",60,D98= "Loonkosten maandtarief",8600,D98="Eigen arbeid",60,D98="Loonkosten IKS", "nvt",D98="Vrijwilligerswerk",157)</f>
        <v>0</v>
      </c>
      <c r="F98" s="85"/>
      <c r="G98" s="85"/>
      <c r="H98" s="130" t="str" cm="1">
        <f t="array" ref="H98">_xlfn.IFS(D98="Kies kostencategorie...","-",D98="Reiskosten","kilometers",D98="Communicatiekosten - duurzaam bord","borden",D98="Communicatiekosten - poster","posters",D98= "Loonkosten uurtarief","uren",D98= "Loonkosten maandtarief","maanden",D98="Eigen arbeid","uren",D98="Loonkosten IKS","uren",D98="Vrijwilligerswerk","dagen van 8 uur")</f>
        <v>-</v>
      </c>
      <c r="I98" s="92"/>
      <c r="J98" s="103"/>
      <c r="K98" s="103"/>
      <c r="L98" s="85"/>
      <c r="M98" s="90" t="s">
        <v>47</v>
      </c>
      <c r="N98" s="127" t="e" cm="1">
        <f t="array" ref="N98" xml:space="preserve"> _xlfn.IFS(D98="Loonkosten IKS",F98*G98,D98="Loonkosten maandtarief",E98*G98,D98="Reiskosten",E98*G98,D98="Loonkosten uurtarief",E98*G98,D98="Eigen arbeid",E98*G98,D98="Vrijwilligerswerk",E98*G98,D98="Communicatiekosten - duurzaam bord",E98*G98,D98="Communicatiekosten - poster",E98*G98)</f>
        <v>#N/A</v>
      </c>
    </row>
    <row r="99" spans="1:14" ht="15.75" thickBot="1" x14ac:dyDescent="0.3">
      <c r="A99" s="68">
        <v>72</v>
      </c>
      <c r="B99" s="128" t="s">
        <v>110</v>
      </c>
      <c r="C99" s="112" t="s">
        <v>48</v>
      </c>
      <c r="D99" s="90" t="s">
        <v>46</v>
      </c>
      <c r="E99" s="97" cm="1">
        <f t="array" ref="E99">_xlfn.IFS(D99="Kies kostencategorie...",0,D99="Reiskosten",0.23,D99="Communicatiekosten - duurzaam bord",40,D99="Communicatiekosten - poster",20,D99= "Loonkosten uurtarief",60,D99= "Loonkosten maandtarief",8600,D99="Eigen arbeid",60,D99="Loonkosten IKS", "nvt",D99="Vrijwilligerswerk",157)</f>
        <v>0</v>
      </c>
      <c r="F99" s="85"/>
      <c r="G99" s="85"/>
      <c r="H99" s="130" t="str" cm="1">
        <f t="array" ref="H99">_xlfn.IFS(D99="Kies kostencategorie...","-",D99="Reiskosten","kilometers",D99="Communicatiekosten - duurzaam bord","borden",D99="Communicatiekosten - poster","posters",D99= "Loonkosten uurtarief","uren",D99= "Loonkosten maandtarief","maanden",D99="Eigen arbeid","uren",D99="Loonkosten IKS","uren",D99="Vrijwilligerswerk","dagen van 8 uur")</f>
        <v>-</v>
      </c>
      <c r="I99" s="92"/>
      <c r="J99" s="103"/>
      <c r="K99" s="103"/>
      <c r="L99" s="85"/>
      <c r="M99" s="90" t="s">
        <v>47</v>
      </c>
      <c r="N99" s="127" t="e" cm="1">
        <f t="array" ref="N99" xml:space="preserve"> _xlfn.IFS(D99="Loonkosten IKS",F99*G99,D99="Loonkosten maandtarief",E99*G99,D99="Reiskosten",E99*G99,D99="Loonkosten uurtarief",E99*G99,D99="Eigen arbeid",E99*G99,D99="Vrijwilligerswerk",E99*G99,D99="Communicatiekosten - duurzaam bord",E99*G99,D99="Communicatiekosten - poster",E99*G99)</f>
        <v>#N/A</v>
      </c>
    </row>
    <row r="100" spans="1:14" ht="15.75" thickBot="1" x14ac:dyDescent="0.3">
      <c r="A100" s="68">
        <v>73</v>
      </c>
      <c r="B100" s="128" t="s">
        <v>110</v>
      </c>
      <c r="C100" s="112" t="s">
        <v>48</v>
      </c>
      <c r="D100" s="90" t="s">
        <v>46</v>
      </c>
      <c r="E100" s="97" cm="1">
        <f t="array" ref="E100">_xlfn.IFS(D100="Kies kostencategorie...",0,D100="Reiskosten",0.23,D100="Communicatiekosten - duurzaam bord",40,D100="Communicatiekosten - poster",20,D100= "Loonkosten uurtarief",60,D100= "Loonkosten maandtarief",8600,D100="Eigen arbeid",60,D100="Loonkosten IKS", "nvt",D100="Vrijwilligerswerk",157)</f>
        <v>0</v>
      </c>
      <c r="F100" s="85"/>
      <c r="G100" s="85"/>
      <c r="H100" s="130" t="str" cm="1">
        <f t="array" ref="H100">_xlfn.IFS(D100="Kies kostencategorie...","-",D100="Reiskosten","kilometers",D100="Communicatiekosten - duurzaam bord","borden",D100="Communicatiekosten - poster","posters",D100= "Loonkosten uurtarief","uren",D100= "Loonkosten maandtarief","maanden",D100="Eigen arbeid","uren",D100="Loonkosten IKS","uren",D100="Vrijwilligerswerk","dagen van 8 uur")</f>
        <v>-</v>
      </c>
      <c r="I100" s="92"/>
      <c r="J100" s="103"/>
      <c r="K100" s="103"/>
      <c r="L100" s="85"/>
      <c r="M100" s="90" t="s">
        <v>47</v>
      </c>
      <c r="N100" s="127" t="e" cm="1">
        <f t="array" ref="N100" xml:space="preserve"> _xlfn.IFS(D100="Loonkosten IKS",F100*G100,D100="Loonkosten maandtarief",E100*G100,D100="Reiskosten",E100*G100,D100="Loonkosten uurtarief",E100*G100,D100="Eigen arbeid",E100*G100,D100="Vrijwilligerswerk",E100*G100,D100="Communicatiekosten - duurzaam bord",E100*G100,D100="Communicatiekosten - poster",E100*G100)</f>
        <v>#N/A</v>
      </c>
    </row>
    <row r="101" spans="1:14" ht="15.75" thickBot="1" x14ac:dyDescent="0.3">
      <c r="A101" s="68">
        <v>74</v>
      </c>
      <c r="B101" s="128" t="s">
        <v>110</v>
      </c>
      <c r="C101" s="112" t="s">
        <v>48</v>
      </c>
      <c r="D101" s="90" t="s">
        <v>46</v>
      </c>
      <c r="E101" s="97" cm="1">
        <f t="array" ref="E101">_xlfn.IFS(D101="Kies kostencategorie...",0,D101="Reiskosten",0.23,D101="Communicatiekosten - duurzaam bord",40,D101="Communicatiekosten - poster",20,D101= "Loonkosten uurtarief",60,D101= "Loonkosten maandtarief",8600,D101="Eigen arbeid",60,D101="Loonkosten IKS", "nvt",D101="Vrijwilligerswerk",157)</f>
        <v>0</v>
      </c>
      <c r="F101" s="85"/>
      <c r="G101" s="85"/>
      <c r="H101" s="130" t="str" cm="1">
        <f t="array" ref="H101">_xlfn.IFS(D101="Kies kostencategorie...","-",D101="Reiskosten","kilometers",D101="Communicatiekosten - duurzaam bord","borden",D101="Communicatiekosten - poster","posters",D101= "Loonkosten uurtarief","uren",D101= "Loonkosten maandtarief","maanden",D101="Eigen arbeid","uren",D101="Loonkosten IKS","uren",D101="Vrijwilligerswerk","dagen van 8 uur")</f>
        <v>-</v>
      </c>
      <c r="I101" s="92"/>
      <c r="J101" s="103"/>
      <c r="K101" s="103"/>
      <c r="L101" s="85"/>
      <c r="M101" s="90" t="s">
        <v>47</v>
      </c>
      <c r="N101" s="127" t="e" cm="1">
        <f t="array" ref="N101" xml:space="preserve"> _xlfn.IFS(D101="Loonkosten IKS",F101*G101,D101="Loonkosten maandtarief",E101*G101,D101="Reiskosten",E101*G101,D101="Loonkosten uurtarief",E101*G101,D101="Eigen arbeid",E101*G101,D101="Vrijwilligerswerk",E101*G101,D101="Communicatiekosten - duurzaam bord",E101*G101,D101="Communicatiekosten - poster",E101*G101)</f>
        <v>#N/A</v>
      </c>
    </row>
    <row r="102" spans="1:14" ht="15.75" thickBot="1" x14ac:dyDescent="0.3">
      <c r="A102" s="68">
        <v>75</v>
      </c>
      <c r="B102" s="128" t="s">
        <v>110</v>
      </c>
      <c r="C102" s="112" t="s">
        <v>48</v>
      </c>
      <c r="D102" s="90" t="s">
        <v>46</v>
      </c>
      <c r="E102" s="97" cm="1">
        <f t="array" ref="E102">_xlfn.IFS(D102="Kies kostencategorie...",0,D102="Reiskosten",0.23,D102="Communicatiekosten - duurzaam bord",40,D102="Communicatiekosten - poster",20,D102= "Loonkosten uurtarief",60,D102= "Loonkosten maandtarief",8600,D102="Eigen arbeid",60,D102="Loonkosten IKS", "nvt",D102="Vrijwilligerswerk",157)</f>
        <v>0</v>
      </c>
      <c r="F102" s="85"/>
      <c r="G102" s="85"/>
      <c r="H102" s="130" t="str" cm="1">
        <f t="array" ref="H102">_xlfn.IFS(D102="Kies kostencategorie...","-",D102="Reiskosten","kilometers",D102="Communicatiekosten - duurzaam bord","borden",D102="Communicatiekosten - poster","posters",D102= "Loonkosten uurtarief","uren",D102= "Loonkosten maandtarief","maanden",D102="Eigen arbeid","uren",D102="Loonkosten IKS","uren",D102="Vrijwilligerswerk","dagen van 8 uur")</f>
        <v>-</v>
      </c>
      <c r="I102" s="92"/>
      <c r="J102" s="103"/>
      <c r="K102" s="103"/>
      <c r="L102" s="85"/>
      <c r="M102" s="90" t="s">
        <v>47</v>
      </c>
      <c r="N102" s="127" t="e" cm="1">
        <f t="array" ref="N102" xml:space="preserve"> _xlfn.IFS(D102="Loonkosten IKS",F102*G102,D102="Loonkosten maandtarief",E102*G102,D102="Reiskosten",E102*G102,D102="Loonkosten uurtarief",E102*G102,D102="Eigen arbeid",E102*G102,D102="Vrijwilligerswerk",E102*G102,D102="Communicatiekosten - duurzaam bord",E102*G102,D102="Communicatiekosten - poster",E102*G102)</f>
        <v>#N/A</v>
      </c>
    </row>
    <row r="103" spans="1:14" ht="15.75" thickBot="1" x14ac:dyDescent="0.3">
      <c r="A103" s="68">
        <v>76</v>
      </c>
      <c r="B103" s="128" t="s">
        <v>110</v>
      </c>
      <c r="C103" s="112" t="s">
        <v>48</v>
      </c>
      <c r="D103" s="90" t="s">
        <v>46</v>
      </c>
      <c r="E103" s="97" cm="1">
        <f t="array" ref="E103">_xlfn.IFS(D103="Kies kostencategorie...",0,D103="Reiskosten",0.23,D103="Communicatiekosten - duurzaam bord",40,D103="Communicatiekosten - poster",20,D103= "Loonkosten uurtarief",60,D103= "Loonkosten maandtarief",8600,D103="Eigen arbeid",60,D103="Loonkosten IKS", "nvt",D103="Vrijwilligerswerk",157)</f>
        <v>0</v>
      </c>
      <c r="F103" s="85"/>
      <c r="G103" s="85"/>
      <c r="H103" s="130" t="str" cm="1">
        <f t="array" ref="H103">_xlfn.IFS(D103="Kies kostencategorie...","-",D103="Reiskosten","kilometers",D103="Communicatiekosten - duurzaam bord","borden",D103="Communicatiekosten - poster","posters",D103= "Loonkosten uurtarief","uren",D103= "Loonkosten maandtarief","maanden",D103="Eigen arbeid","uren",D103="Loonkosten IKS","uren",D103="Vrijwilligerswerk","dagen van 8 uur")</f>
        <v>-</v>
      </c>
      <c r="I103" s="92"/>
      <c r="J103" s="103"/>
      <c r="K103" s="103"/>
      <c r="L103" s="85"/>
      <c r="M103" s="90" t="s">
        <v>47</v>
      </c>
      <c r="N103" s="127" t="e" cm="1">
        <f t="array" ref="N103" xml:space="preserve"> _xlfn.IFS(D103="Loonkosten IKS",F103*G103,D103="Loonkosten maandtarief",E103*G103,D103="Reiskosten",E103*G103,D103="Loonkosten uurtarief",E103*G103,D103="Eigen arbeid",E103*G103,D103="Vrijwilligerswerk",E103*G103,D103="Communicatiekosten - duurzaam bord",E103*G103,D103="Communicatiekosten - poster",E103*G103)</f>
        <v>#N/A</v>
      </c>
    </row>
    <row r="104" spans="1:14" ht="15.75" thickBot="1" x14ac:dyDescent="0.3">
      <c r="A104" s="68">
        <v>77</v>
      </c>
      <c r="B104" s="128" t="s">
        <v>110</v>
      </c>
      <c r="C104" s="112" t="s">
        <v>48</v>
      </c>
      <c r="D104" s="90" t="s">
        <v>46</v>
      </c>
      <c r="E104" s="97" cm="1">
        <f t="array" ref="E104">_xlfn.IFS(D104="Kies kostencategorie...",0,D104="Reiskosten",0.23,D104="Communicatiekosten - duurzaam bord",40,D104="Communicatiekosten - poster",20,D104= "Loonkosten uurtarief",60,D104= "Loonkosten maandtarief",8600,D104="Eigen arbeid",60,D104="Loonkosten IKS", "nvt",D104="Vrijwilligerswerk",157)</f>
        <v>0</v>
      </c>
      <c r="F104" s="85"/>
      <c r="G104" s="85"/>
      <c r="H104" s="130" t="str" cm="1">
        <f t="array" ref="H104">_xlfn.IFS(D104="Kies kostencategorie...","-",D104="Reiskosten","kilometers",D104="Communicatiekosten - duurzaam bord","borden",D104="Communicatiekosten - poster","posters",D104= "Loonkosten uurtarief","uren",D104= "Loonkosten maandtarief","maanden",D104="Eigen arbeid","uren",D104="Loonkosten IKS","uren",D104="Vrijwilligerswerk","dagen van 8 uur")</f>
        <v>-</v>
      </c>
      <c r="I104" s="92"/>
      <c r="J104" s="103"/>
      <c r="K104" s="103"/>
      <c r="L104" s="85"/>
      <c r="M104" s="90" t="s">
        <v>47</v>
      </c>
      <c r="N104" s="127" t="e" cm="1">
        <f t="array" ref="N104" xml:space="preserve"> _xlfn.IFS(D104="Loonkosten IKS",F104*G104,D104="Loonkosten maandtarief",E104*G104,D104="Reiskosten",E104*G104,D104="Loonkosten uurtarief",E104*G104,D104="Eigen arbeid",E104*G104,D104="Vrijwilligerswerk",E104*G104,D104="Communicatiekosten - duurzaam bord",E104*G104,D104="Communicatiekosten - poster",E104*G104)</f>
        <v>#N/A</v>
      </c>
    </row>
    <row r="105" spans="1:14" ht="15.75" thickBot="1" x14ac:dyDescent="0.3">
      <c r="A105" s="68">
        <v>78</v>
      </c>
      <c r="B105" s="128" t="s">
        <v>110</v>
      </c>
      <c r="C105" s="112" t="s">
        <v>48</v>
      </c>
      <c r="D105" s="90" t="s">
        <v>46</v>
      </c>
      <c r="E105" s="97" cm="1">
        <f t="array" ref="E105">_xlfn.IFS(D105="Kies kostencategorie...",0,D105="Reiskosten",0.23,D105="Communicatiekosten - duurzaam bord",40,D105="Communicatiekosten - poster",20,D105= "Loonkosten uurtarief",60,D105= "Loonkosten maandtarief",8600,D105="Eigen arbeid",60,D105="Loonkosten IKS", "nvt",D105="Vrijwilligerswerk",157)</f>
        <v>0</v>
      </c>
      <c r="F105" s="85"/>
      <c r="G105" s="85"/>
      <c r="H105" s="130" t="str" cm="1">
        <f t="array" ref="H105">_xlfn.IFS(D105="Kies kostencategorie...","-",D105="Reiskosten","kilometers",D105="Communicatiekosten - duurzaam bord","borden",D105="Communicatiekosten - poster","posters",D105= "Loonkosten uurtarief","uren",D105= "Loonkosten maandtarief","maanden",D105="Eigen arbeid","uren",D105="Loonkosten IKS","uren",D105="Vrijwilligerswerk","dagen van 8 uur")</f>
        <v>-</v>
      </c>
      <c r="I105" s="92"/>
      <c r="J105" s="103"/>
      <c r="K105" s="103"/>
      <c r="L105" s="85"/>
      <c r="M105" s="90" t="s">
        <v>47</v>
      </c>
      <c r="N105" s="127" t="e" cm="1">
        <f t="array" ref="N105" xml:space="preserve"> _xlfn.IFS(D105="Loonkosten IKS",F105*G105,D105="Loonkosten maandtarief",E105*G105,D105="Reiskosten",E105*G105,D105="Loonkosten uurtarief",E105*G105,D105="Eigen arbeid",E105*G105,D105="Vrijwilligerswerk",E105*G105,D105="Communicatiekosten - duurzaam bord",E105*G105,D105="Communicatiekosten - poster",E105*G105)</f>
        <v>#N/A</v>
      </c>
    </row>
    <row r="106" spans="1:14" ht="15.75" thickBot="1" x14ac:dyDescent="0.3">
      <c r="A106" s="68">
        <v>79</v>
      </c>
      <c r="B106" s="128" t="s">
        <v>110</v>
      </c>
      <c r="C106" s="112" t="s">
        <v>48</v>
      </c>
      <c r="D106" s="90" t="s">
        <v>46</v>
      </c>
      <c r="E106" s="97" cm="1">
        <f t="array" ref="E106">_xlfn.IFS(D106="Kies kostencategorie...",0,D106="Reiskosten",0.23,D106="Communicatiekosten - duurzaam bord",40,D106="Communicatiekosten - poster",20,D106= "Loonkosten uurtarief",60,D106= "Loonkosten maandtarief",8600,D106="Eigen arbeid",60,D106="Loonkosten IKS", "nvt",D106="Vrijwilligerswerk",157)</f>
        <v>0</v>
      </c>
      <c r="F106" s="85"/>
      <c r="G106" s="85"/>
      <c r="H106" s="130" t="str" cm="1">
        <f t="array" ref="H106">_xlfn.IFS(D106="Kies kostencategorie...","-",D106="Reiskosten","kilometers",D106="Communicatiekosten - duurzaam bord","borden",D106="Communicatiekosten - poster","posters",D106= "Loonkosten uurtarief","uren",D106= "Loonkosten maandtarief","maanden",D106="Eigen arbeid","uren",D106="Loonkosten IKS","uren",D106="Vrijwilligerswerk","dagen van 8 uur")</f>
        <v>-</v>
      </c>
      <c r="I106" s="92"/>
      <c r="J106" s="103"/>
      <c r="K106" s="103"/>
      <c r="L106" s="85"/>
      <c r="M106" s="90" t="s">
        <v>47</v>
      </c>
      <c r="N106" s="127" t="e" cm="1">
        <f t="array" ref="N106" xml:space="preserve"> _xlfn.IFS(D106="Loonkosten IKS",F106*G106,D106="Loonkosten maandtarief",E106*G106,D106="Reiskosten",E106*G106,D106="Loonkosten uurtarief",E106*G106,D106="Eigen arbeid",E106*G106,D106="Vrijwilligerswerk",E106*G106,D106="Communicatiekosten - duurzaam bord",E106*G106,D106="Communicatiekosten - poster",E106*G106)</f>
        <v>#N/A</v>
      </c>
    </row>
    <row r="107" spans="1:14" ht="15.75" thickBot="1" x14ac:dyDescent="0.3">
      <c r="A107" s="68">
        <v>80</v>
      </c>
      <c r="B107" s="128" t="s">
        <v>110</v>
      </c>
      <c r="C107" s="112" t="s">
        <v>48</v>
      </c>
      <c r="D107" s="90" t="s">
        <v>46</v>
      </c>
      <c r="E107" s="97" cm="1">
        <f t="array" ref="E107">_xlfn.IFS(D107="Kies kostencategorie...",0,D107="Reiskosten",0.23,D107="Communicatiekosten - duurzaam bord",40,D107="Communicatiekosten - poster",20,D107= "Loonkosten uurtarief",60,D107= "Loonkosten maandtarief",8600,D107="Eigen arbeid",60,D107="Loonkosten IKS", "nvt",D107="Vrijwilligerswerk",157)</f>
        <v>0</v>
      </c>
      <c r="F107" s="85"/>
      <c r="G107" s="85"/>
      <c r="H107" s="130" t="str" cm="1">
        <f t="array" ref="H107">_xlfn.IFS(D107="Kies kostencategorie...","-",D107="Reiskosten","kilometers",D107="Communicatiekosten - duurzaam bord","borden",D107="Communicatiekosten - poster","posters",D107= "Loonkosten uurtarief","uren",D107= "Loonkosten maandtarief","maanden",D107="Eigen arbeid","uren",D107="Loonkosten IKS","uren",D107="Vrijwilligerswerk","dagen van 8 uur")</f>
        <v>-</v>
      </c>
      <c r="I107" s="92"/>
      <c r="J107" s="103"/>
      <c r="K107" s="103"/>
      <c r="L107" s="85"/>
      <c r="M107" s="90" t="s">
        <v>47</v>
      </c>
      <c r="N107" s="127" t="e" cm="1">
        <f t="array" ref="N107" xml:space="preserve"> _xlfn.IFS(D107="Loonkosten IKS",F107*G107,D107="Loonkosten maandtarief",E107*G107,D107="Reiskosten",E107*G107,D107="Loonkosten uurtarief",E107*G107,D107="Eigen arbeid",E107*G107,D107="Vrijwilligerswerk",E107*G107,D107="Communicatiekosten - duurzaam bord",E107*G107,D107="Communicatiekosten - poster",E107*G107)</f>
        <v>#N/A</v>
      </c>
    </row>
    <row r="108" spans="1:14" ht="15.75" thickBot="1" x14ac:dyDescent="0.3">
      <c r="A108" s="68">
        <v>81</v>
      </c>
      <c r="B108" s="128" t="s">
        <v>110</v>
      </c>
      <c r="C108" s="112" t="s">
        <v>48</v>
      </c>
      <c r="D108" s="90" t="s">
        <v>46</v>
      </c>
      <c r="E108" s="97" cm="1">
        <f t="array" ref="E108">_xlfn.IFS(D108="Kies kostencategorie...",0,D108="Reiskosten",0.23,D108="Communicatiekosten - duurzaam bord",40,D108="Communicatiekosten - poster",20,D108= "Loonkosten uurtarief",60,D108= "Loonkosten maandtarief",8600,D108="Eigen arbeid",60,D108="Loonkosten IKS", "nvt",D108="Vrijwilligerswerk",157)</f>
        <v>0</v>
      </c>
      <c r="F108" s="85"/>
      <c r="G108" s="85"/>
      <c r="H108" s="130" t="str" cm="1">
        <f t="array" ref="H108">_xlfn.IFS(D108="Kies kostencategorie...","-",D108="Reiskosten","kilometers",D108="Communicatiekosten - duurzaam bord","borden",D108="Communicatiekosten - poster","posters",D108= "Loonkosten uurtarief","uren",D108= "Loonkosten maandtarief","maanden",D108="Eigen arbeid","uren",D108="Loonkosten IKS","uren",D108="Vrijwilligerswerk","dagen van 8 uur")</f>
        <v>-</v>
      </c>
      <c r="I108" s="92"/>
      <c r="J108" s="103"/>
      <c r="K108" s="103"/>
      <c r="L108" s="85"/>
      <c r="M108" s="90" t="s">
        <v>47</v>
      </c>
      <c r="N108" s="127" t="e" cm="1">
        <f t="array" ref="N108" xml:space="preserve"> _xlfn.IFS(D108="Loonkosten IKS",F108*G108,D108="Loonkosten maandtarief",E108*G108,D108="Reiskosten",E108*G108,D108="Loonkosten uurtarief",E108*G108,D108="Eigen arbeid",E108*G108,D108="Vrijwilligerswerk",E108*G108,D108="Communicatiekosten - duurzaam bord",E108*G108,D108="Communicatiekosten - poster",E108*G108)</f>
        <v>#N/A</v>
      </c>
    </row>
    <row r="109" spans="1:14" ht="15.75" thickBot="1" x14ac:dyDescent="0.3">
      <c r="A109" s="68">
        <v>82</v>
      </c>
      <c r="B109" s="128" t="s">
        <v>110</v>
      </c>
      <c r="C109" s="112" t="s">
        <v>48</v>
      </c>
      <c r="D109" s="90" t="s">
        <v>46</v>
      </c>
      <c r="E109" s="97" cm="1">
        <f t="array" ref="E109">_xlfn.IFS(D109="Kies kostencategorie...",0,D109="Reiskosten",0.23,D109="Communicatiekosten - duurzaam bord",40,D109="Communicatiekosten - poster",20,D109= "Loonkosten uurtarief",60,D109= "Loonkosten maandtarief",8600,D109="Eigen arbeid",60,D109="Loonkosten IKS", "nvt",D109="Vrijwilligerswerk",157)</f>
        <v>0</v>
      </c>
      <c r="F109" s="85"/>
      <c r="G109" s="85"/>
      <c r="H109" s="130" t="str" cm="1">
        <f t="array" ref="H109">_xlfn.IFS(D109="Kies kostencategorie...","-",D109="Reiskosten","kilometers",D109="Communicatiekosten - duurzaam bord","borden",D109="Communicatiekosten - poster","posters",D109= "Loonkosten uurtarief","uren",D109= "Loonkosten maandtarief","maanden",D109="Eigen arbeid","uren",D109="Loonkosten IKS","uren",D109="Vrijwilligerswerk","dagen van 8 uur")</f>
        <v>-</v>
      </c>
      <c r="I109" s="92"/>
      <c r="J109" s="103"/>
      <c r="K109" s="103"/>
      <c r="L109" s="85"/>
      <c r="M109" s="90" t="s">
        <v>47</v>
      </c>
      <c r="N109" s="127" t="e" cm="1">
        <f t="array" ref="N109" xml:space="preserve"> _xlfn.IFS(D109="Loonkosten IKS",F109*G109,D109="Loonkosten maandtarief",E109*G109,D109="Reiskosten",E109*G109,D109="Loonkosten uurtarief",E109*G109,D109="Eigen arbeid",E109*G109,D109="Vrijwilligerswerk",E109*G109,D109="Communicatiekosten - duurzaam bord",E109*G109,D109="Communicatiekosten - poster",E109*G109)</f>
        <v>#N/A</v>
      </c>
    </row>
    <row r="110" spans="1:14" ht="15.75" thickBot="1" x14ac:dyDescent="0.3">
      <c r="A110" s="68">
        <v>83</v>
      </c>
      <c r="B110" s="128" t="s">
        <v>110</v>
      </c>
      <c r="C110" s="112" t="s">
        <v>48</v>
      </c>
      <c r="D110" s="90" t="s">
        <v>46</v>
      </c>
      <c r="E110" s="97" cm="1">
        <f t="array" ref="E110">_xlfn.IFS(D110="Kies kostencategorie...",0,D110="Reiskosten",0.23,D110="Communicatiekosten - duurzaam bord",40,D110="Communicatiekosten - poster",20,D110= "Loonkosten uurtarief",60,D110= "Loonkosten maandtarief",8600,D110="Eigen arbeid",60,D110="Loonkosten IKS", "nvt",D110="Vrijwilligerswerk",157)</f>
        <v>0</v>
      </c>
      <c r="F110" s="85"/>
      <c r="G110" s="85"/>
      <c r="H110" s="130" t="str" cm="1">
        <f t="array" ref="H110">_xlfn.IFS(D110="Kies kostencategorie...","-",D110="Reiskosten","kilometers",D110="Communicatiekosten - duurzaam bord","borden",D110="Communicatiekosten - poster","posters",D110= "Loonkosten uurtarief","uren",D110= "Loonkosten maandtarief","maanden",D110="Eigen arbeid","uren",D110="Loonkosten IKS","uren",D110="Vrijwilligerswerk","dagen van 8 uur")</f>
        <v>-</v>
      </c>
      <c r="I110" s="92"/>
      <c r="J110" s="103"/>
      <c r="K110" s="103"/>
      <c r="L110" s="85"/>
      <c r="M110" s="90" t="s">
        <v>47</v>
      </c>
      <c r="N110" s="127" t="e" cm="1">
        <f t="array" ref="N110" xml:space="preserve"> _xlfn.IFS(D110="Loonkosten IKS",F110*G110,D110="Loonkosten maandtarief",E110*G110,D110="Reiskosten",E110*G110,D110="Loonkosten uurtarief",E110*G110,D110="Eigen arbeid",E110*G110,D110="Vrijwilligerswerk",E110*G110,D110="Communicatiekosten - duurzaam bord",E110*G110,D110="Communicatiekosten - poster",E110*G110)</f>
        <v>#N/A</v>
      </c>
    </row>
    <row r="111" spans="1:14" ht="15.75" thickBot="1" x14ac:dyDescent="0.3">
      <c r="A111" s="68">
        <v>84</v>
      </c>
      <c r="B111" s="128" t="s">
        <v>110</v>
      </c>
      <c r="C111" s="112" t="s">
        <v>48</v>
      </c>
      <c r="D111" s="90" t="s">
        <v>46</v>
      </c>
      <c r="E111" s="97" cm="1">
        <f t="array" ref="E111">_xlfn.IFS(D111="Kies kostencategorie...",0,D111="Reiskosten",0.23,D111="Communicatiekosten - duurzaam bord",40,D111="Communicatiekosten - poster",20,D111= "Loonkosten uurtarief",60,D111= "Loonkosten maandtarief",8600,D111="Eigen arbeid",60,D111="Loonkosten IKS", "nvt",D111="Vrijwilligerswerk",157)</f>
        <v>0</v>
      </c>
      <c r="F111" s="85"/>
      <c r="G111" s="85"/>
      <c r="H111" s="130" t="str" cm="1">
        <f t="array" ref="H111">_xlfn.IFS(D111="Kies kostencategorie...","-",D111="Reiskosten","kilometers",D111="Communicatiekosten - duurzaam bord","borden",D111="Communicatiekosten - poster","posters",D111= "Loonkosten uurtarief","uren",D111= "Loonkosten maandtarief","maanden",D111="Eigen arbeid","uren",D111="Loonkosten IKS","uren",D111="Vrijwilligerswerk","dagen van 8 uur")</f>
        <v>-</v>
      </c>
      <c r="I111" s="92"/>
      <c r="J111" s="103"/>
      <c r="K111" s="103"/>
      <c r="L111" s="85"/>
      <c r="M111" s="90" t="s">
        <v>47</v>
      </c>
      <c r="N111" s="127" t="e" cm="1">
        <f t="array" ref="N111" xml:space="preserve"> _xlfn.IFS(D111="Loonkosten IKS",F111*G111,D111="Loonkosten maandtarief",E111*G111,D111="Reiskosten",E111*G111,D111="Loonkosten uurtarief",E111*G111,D111="Eigen arbeid",E111*G111,D111="Vrijwilligerswerk",E111*G111,D111="Communicatiekosten - duurzaam bord",E111*G111,D111="Communicatiekosten - poster",E111*G111)</f>
        <v>#N/A</v>
      </c>
    </row>
    <row r="112" spans="1:14" ht="15.75" thickBot="1" x14ac:dyDescent="0.3">
      <c r="A112" s="68">
        <v>85</v>
      </c>
      <c r="B112" s="128" t="s">
        <v>110</v>
      </c>
      <c r="C112" s="112" t="s">
        <v>48</v>
      </c>
      <c r="D112" s="90" t="s">
        <v>46</v>
      </c>
      <c r="E112" s="97" cm="1">
        <f t="array" ref="E112">_xlfn.IFS(D112="Kies kostencategorie...",0,D112="Reiskosten",0.23,D112="Communicatiekosten - duurzaam bord",40,D112="Communicatiekosten - poster",20,D112= "Loonkosten uurtarief",60,D112= "Loonkosten maandtarief",8600,D112="Eigen arbeid",60,D112="Loonkosten IKS", "nvt",D112="Vrijwilligerswerk",157)</f>
        <v>0</v>
      </c>
      <c r="F112" s="85"/>
      <c r="G112" s="85"/>
      <c r="H112" s="130" t="str" cm="1">
        <f t="array" ref="H112">_xlfn.IFS(D112="Kies kostencategorie...","-",D112="Reiskosten","kilometers",D112="Communicatiekosten - duurzaam bord","borden",D112="Communicatiekosten - poster","posters",D112= "Loonkosten uurtarief","uren",D112= "Loonkosten maandtarief","maanden",D112="Eigen arbeid","uren",D112="Loonkosten IKS","uren",D112="Vrijwilligerswerk","dagen van 8 uur")</f>
        <v>-</v>
      </c>
      <c r="I112" s="92"/>
      <c r="J112" s="103"/>
      <c r="K112" s="103"/>
      <c r="L112" s="85"/>
      <c r="M112" s="90" t="s">
        <v>47</v>
      </c>
      <c r="N112" s="127" t="e" cm="1">
        <f t="array" ref="N112" xml:space="preserve"> _xlfn.IFS(D112="Loonkosten IKS",F112*G112,D112="Loonkosten maandtarief",E112*G112,D112="Reiskosten",E112*G112,D112="Loonkosten uurtarief",E112*G112,D112="Eigen arbeid",E112*G112,D112="Vrijwilligerswerk",E112*G112,D112="Communicatiekosten - duurzaam bord",E112*G112,D112="Communicatiekosten - poster",E112*G112)</f>
        <v>#N/A</v>
      </c>
    </row>
    <row r="113" spans="1:14" ht="15.75" thickBot="1" x14ac:dyDescent="0.3">
      <c r="A113" s="68">
        <v>86</v>
      </c>
      <c r="B113" s="128" t="s">
        <v>110</v>
      </c>
      <c r="C113" s="112" t="s">
        <v>48</v>
      </c>
      <c r="D113" s="90" t="s">
        <v>46</v>
      </c>
      <c r="E113" s="97" cm="1">
        <f t="array" ref="E113">_xlfn.IFS(D113="Kies kostencategorie...",0,D113="Reiskosten",0.23,D113="Communicatiekosten - duurzaam bord",40,D113="Communicatiekosten - poster",20,D113= "Loonkosten uurtarief",60,D113= "Loonkosten maandtarief",8600,D113="Eigen arbeid",60,D113="Loonkosten IKS", "nvt",D113="Vrijwilligerswerk",157)</f>
        <v>0</v>
      </c>
      <c r="F113" s="85"/>
      <c r="G113" s="85"/>
      <c r="H113" s="130" t="str" cm="1">
        <f t="array" ref="H113">_xlfn.IFS(D113="Kies kostencategorie...","-",D113="Reiskosten","kilometers",D113="Communicatiekosten - duurzaam bord","borden",D113="Communicatiekosten - poster","posters",D113= "Loonkosten uurtarief","uren",D113= "Loonkosten maandtarief","maanden",D113="Eigen arbeid","uren",D113="Loonkosten IKS","uren",D113="Vrijwilligerswerk","dagen van 8 uur")</f>
        <v>-</v>
      </c>
      <c r="I113" s="92"/>
      <c r="J113" s="103"/>
      <c r="K113" s="103"/>
      <c r="L113" s="85"/>
      <c r="M113" s="90" t="s">
        <v>47</v>
      </c>
      <c r="N113" s="127" t="e" cm="1">
        <f t="array" ref="N113" xml:space="preserve"> _xlfn.IFS(D113="Loonkosten IKS",F113*G113,D113="Loonkosten maandtarief",E113*G113,D113="Reiskosten",E113*G113,D113="Loonkosten uurtarief",E113*G113,D113="Eigen arbeid",E113*G113,D113="Vrijwilligerswerk",E113*G113,D113="Communicatiekosten - duurzaam bord",E113*G113,D113="Communicatiekosten - poster",E113*G113)</f>
        <v>#N/A</v>
      </c>
    </row>
    <row r="114" spans="1:14" ht="15.75" thickBot="1" x14ac:dyDescent="0.3">
      <c r="A114" s="68">
        <v>87</v>
      </c>
      <c r="B114" s="128" t="s">
        <v>110</v>
      </c>
      <c r="C114" s="112" t="s">
        <v>48</v>
      </c>
      <c r="D114" s="90" t="s">
        <v>46</v>
      </c>
      <c r="E114" s="97" cm="1">
        <f t="array" ref="E114">_xlfn.IFS(D114="Kies kostencategorie...",0,D114="Reiskosten",0.23,D114="Communicatiekosten - duurzaam bord",40,D114="Communicatiekosten - poster",20,D114= "Loonkosten uurtarief",60,D114= "Loonkosten maandtarief",8600,D114="Eigen arbeid",60,D114="Loonkosten IKS", "nvt",D114="Vrijwilligerswerk",157)</f>
        <v>0</v>
      </c>
      <c r="F114" s="85"/>
      <c r="G114" s="85"/>
      <c r="H114" s="130" t="str" cm="1">
        <f t="array" ref="H114">_xlfn.IFS(D114="Kies kostencategorie...","-",D114="Reiskosten","kilometers",D114="Communicatiekosten - duurzaam bord","borden",D114="Communicatiekosten - poster","posters",D114= "Loonkosten uurtarief","uren",D114= "Loonkosten maandtarief","maanden",D114="Eigen arbeid","uren",D114="Loonkosten IKS","uren",D114="Vrijwilligerswerk","dagen van 8 uur")</f>
        <v>-</v>
      </c>
      <c r="I114" s="92"/>
      <c r="J114" s="103"/>
      <c r="K114" s="103"/>
      <c r="L114" s="85"/>
      <c r="M114" s="90" t="s">
        <v>47</v>
      </c>
      <c r="N114" s="127" t="e" cm="1">
        <f t="array" ref="N114" xml:space="preserve"> _xlfn.IFS(D114="Loonkosten IKS",F114*G114,D114="Loonkosten maandtarief",E114*G114,D114="Reiskosten",E114*G114,D114="Loonkosten uurtarief",E114*G114,D114="Eigen arbeid",E114*G114,D114="Vrijwilligerswerk",E114*G114,D114="Communicatiekosten - duurzaam bord",E114*G114,D114="Communicatiekosten - poster",E114*G114)</f>
        <v>#N/A</v>
      </c>
    </row>
    <row r="115" spans="1:14" ht="15.75" thickBot="1" x14ac:dyDescent="0.3">
      <c r="A115" s="68">
        <v>88</v>
      </c>
      <c r="B115" s="128" t="s">
        <v>110</v>
      </c>
      <c r="C115" s="112" t="s">
        <v>48</v>
      </c>
      <c r="D115" s="90" t="s">
        <v>46</v>
      </c>
      <c r="E115" s="97" cm="1">
        <f t="array" ref="E115">_xlfn.IFS(D115="Kies kostencategorie...",0,D115="Reiskosten",0.23,D115="Communicatiekosten - duurzaam bord",40,D115="Communicatiekosten - poster",20,D115= "Loonkosten uurtarief",60,D115= "Loonkosten maandtarief",8600,D115="Eigen arbeid",60,D115="Loonkosten IKS", "nvt",D115="Vrijwilligerswerk",157)</f>
        <v>0</v>
      </c>
      <c r="F115" s="91"/>
      <c r="G115" s="92"/>
      <c r="H115" s="130" t="str" cm="1">
        <f t="array" ref="H115">_xlfn.IFS(D115="Kies kostencategorie...","-",D115="Reiskosten","kilometers",D115="Communicatiekosten - duurzaam bord","borden",D115="Communicatiekosten - poster","posters",D115= "Loonkosten uurtarief","uren",D115= "Loonkosten maandtarief","maanden",D115="Eigen arbeid","uren",D115="Loonkosten IKS","uren",D115="Vrijwilligerswerk","dagen van 8 uur")</f>
        <v>-</v>
      </c>
      <c r="I115" s="92"/>
      <c r="J115" s="103"/>
      <c r="K115" s="103"/>
      <c r="L115" s="92"/>
      <c r="M115" s="90" t="s">
        <v>47</v>
      </c>
      <c r="N115" s="127" t="e" cm="1">
        <f t="array" ref="N115" xml:space="preserve"> _xlfn.IFS(D115="Loonkosten IKS",F115*G115,D115="Loonkosten maandtarief",E115*G115,D115="Reiskosten",E115*G115,D115="Loonkosten uurtarief",E115*G115,D115="Eigen arbeid",E115*G115,D115="Vrijwilligerswerk",E115*G115,D115="Communicatiekosten - duurzaam bord",E115*G115,D115="Communicatiekosten - poster",E115*G115)</f>
        <v>#N/A</v>
      </c>
    </row>
    <row r="116" spans="1:14" ht="15.75" thickBot="1" x14ac:dyDescent="0.3">
      <c r="A116" s="68">
        <v>89</v>
      </c>
      <c r="B116" s="128" t="s">
        <v>110</v>
      </c>
      <c r="C116" s="112" t="s">
        <v>48</v>
      </c>
      <c r="D116" s="90" t="s">
        <v>46</v>
      </c>
      <c r="E116" s="97" cm="1">
        <f t="array" ref="E116">_xlfn.IFS(D116="Kies kostencategorie...",0,D116="Reiskosten",0.23,D116="Communicatiekosten - duurzaam bord",40,D116="Communicatiekosten - poster",20,D116= "Loonkosten uurtarief",60,D116= "Loonkosten maandtarief",8600,D116="Eigen arbeid",60,D116="Loonkosten IKS", "nvt",D116="Vrijwilligerswerk",157)</f>
        <v>0</v>
      </c>
      <c r="F116" s="88"/>
      <c r="G116" s="85"/>
      <c r="H116" s="130" t="str" cm="1">
        <f t="array" ref="H116">_xlfn.IFS(D116="Kies kostencategorie...","-",D116="Reiskosten","kilometers",D116="Communicatiekosten - duurzaam bord","borden",D116="Communicatiekosten - poster","posters",D116= "Loonkosten uurtarief","uren",D116= "Loonkosten maandtarief","maanden",D116="Eigen arbeid","uren",D116="Loonkosten IKS","uren",D116="Vrijwilligerswerk","dagen van 8 uur")</f>
        <v>-</v>
      </c>
      <c r="I116" s="92"/>
      <c r="J116" s="103"/>
      <c r="K116" s="103"/>
      <c r="L116" s="85"/>
      <c r="M116" s="90" t="s">
        <v>47</v>
      </c>
      <c r="N116" s="127" t="e" cm="1">
        <f t="array" ref="N116" xml:space="preserve"> _xlfn.IFS(D116="Loonkosten IKS",F116*G116,D116="Loonkosten maandtarief",E116*G116,D116="Reiskosten",E116*G116,D116="Loonkosten uurtarief",E116*G116,D116="Eigen arbeid",E116*G116,D116="Vrijwilligerswerk",E116*G116,D116="Communicatiekosten - duurzaam bord",E116*G116,D116="Communicatiekosten - poster",E116*G116)</f>
        <v>#N/A</v>
      </c>
    </row>
    <row r="117" spans="1:14" ht="15.75" thickBot="1" x14ac:dyDescent="0.3">
      <c r="A117" s="68">
        <v>90</v>
      </c>
      <c r="B117" s="128" t="s">
        <v>110</v>
      </c>
      <c r="C117" s="112" t="s">
        <v>48</v>
      </c>
      <c r="D117" s="90" t="s">
        <v>46</v>
      </c>
      <c r="E117" s="97" cm="1">
        <f t="array" ref="E117">_xlfn.IFS(D117="Kies kostencategorie...",0,D117="Reiskosten",0.23,D117="Communicatiekosten - duurzaam bord",40,D117="Communicatiekosten - poster",20,D117= "Loonkosten uurtarief",60,D117= "Loonkosten maandtarief",8600,D117="Eigen arbeid",60,D117="Loonkosten IKS", "nvt",D117="Vrijwilligerswerk",157)</f>
        <v>0</v>
      </c>
      <c r="F117" s="88"/>
      <c r="G117" s="85"/>
      <c r="H117" s="130" t="str" cm="1">
        <f t="array" ref="H117">_xlfn.IFS(D117="Kies kostencategorie...","-",D117="Reiskosten","kilometers",D117="Communicatiekosten - duurzaam bord","borden",D117="Communicatiekosten - poster","posters",D117= "Loonkosten uurtarief","uren",D117= "Loonkosten maandtarief","maanden",D117="Eigen arbeid","uren",D117="Loonkosten IKS","uren",D117="Vrijwilligerswerk","dagen van 8 uur")</f>
        <v>-</v>
      </c>
      <c r="I117" s="92"/>
      <c r="J117" s="103"/>
      <c r="K117" s="103"/>
      <c r="L117" s="85"/>
      <c r="M117" s="90" t="s">
        <v>47</v>
      </c>
      <c r="N117" s="127" t="e" cm="1">
        <f t="array" ref="N117" xml:space="preserve"> _xlfn.IFS(D117="Loonkosten IKS",F117*G117,D117="Loonkosten maandtarief",E117*G117,D117="Reiskosten",E117*G117,D117="Loonkosten uurtarief",E117*G117,D117="Eigen arbeid",E117*G117,D117="Vrijwilligerswerk",E117*G117,D117="Communicatiekosten - duurzaam bord",E117*G117,D117="Communicatiekosten - poster",E117*G117)</f>
        <v>#N/A</v>
      </c>
    </row>
    <row r="118" spans="1:14" ht="15.75" thickBot="1" x14ac:dyDescent="0.3">
      <c r="A118" s="68">
        <v>91</v>
      </c>
      <c r="B118" s="128" t="s">
        <v>110</v>
      </c>
      <c r="C118" s="112" t="s">
        <v>48</v>
      </c>
      <c r="D118" s="90" t="s">
        <v>46</v>
      </c>
      <c r="E118" s="97" cm="1">
        <f t="array" ref="E118">_xlfn.IFS(D118="Kies kostencategorie...",0,D118="Reiskosten",0.23,D118="Communicatiekosten - duurzaam bord",40,D118="Communicatiekosten - poster",20,D118= "Loonkosten uurtarief",60,D118= "Loonkosten maandtarief",8600,D118="Eigen arbeid",60,D118="Loonkosten IKS", "nvt",D118="Vrijwilligerswerk",157)</f>
        <v>0</v>
      </c>
      <c r="F118" s="88"/>
      <c r="G118" s="85"/>
      <c r="H118" s="130" t="str" cm="1">
        <f t="array" ref="H118">_xlfn.IFS(D118="Kies kostencategorie...","-",D118="Reiskosten","kilometers",D118="Communicatiekosten - duurzaam bord","borden",D118="Communicatiekosten - poster","posters",D118= "Loonkosten uurtarief","uren",D118= "Loonkosten maandtarief","maanden",D118="Eigen arbeid","uren",D118="Loonkosten IKS","uren",D118="Vrijwilligerswerk","dagen van 8 uur")</f>
        <v>-</v>
      </c>
      <c r="I118" s="92"/>
      <c r="J118" s="103"/>
      <c r="K118" s="103"/>
      <c r="L118" s="85"/>
      <c r="M118" s="90" t="s">
        <v>47</v>
      </c>
      <c r="N118" s="127" t="e" cm="1">
        <f t="array" ref="N118" xml:space="preserve"> _xlfn.IFS(D118="Loonkosten IKS",F118*G118,D118="Loonkosten maandtarief",E118*G118,D118="Reiskosten",E118*G118,D118="Loonkosten uurtarief",E118*G118,D118="Eigen arbeid",E118*G118,D118="Vrijwilligerswerk",E118*G118,D118="Communicatiekosten - duurzaam bord",E118*G118,D118="Communicatiekosten - poster",E118*G118)</f>
        <v>#N/A</v>
      </c>
    </row>
    <row r="119" spans="1:14" ht="15.75" thickBot="1" x14ac:dyDescent="0.3">
      <c r="A119" s="68">
        <v>92</v>
      </c>
      <c r="B119" s="128" t="s">
        <v>110</v>
      </c>
      <c r="C119" s="112" t="s">
        <v>48</v>
      </c>
      <c r="D119" s="90" t="s">
        <v>46</v>
      </c>
      <c r="E119" s="97" cm="1">
        <f t="array" ref="E119">_xlfn.IFS(D119="Kies kostencategorie...",0,D119="Reiskosten",0.23,D119="Communicatiekosten - duurzaam bord",40,D119="Communicatiekosten - poster",20,D119= "Loonkosten uurtarief",60,D119= "Loonkosten maandtarief",8600,D119="Eigen arbeid",60,D119="Loonkosten IKS", "nvt",D119="Vrijwilligerswerk",157)</f>
        <v>0</v>
      </c>
      <c r="F119" s="88"/>
      <c r="G119" s="85"/>
      <c r="H119" s="130" t="str" cm="1">
        <f t="array" ref="H119">_xlfn.IFS(D119="Kies kostencategorie...","-",D119="Reiskosten","kilometers",D119="Communicatiekosten - duurzaam bord","borden",D119="Communicatiekosten - poster","posters",D119= "Loonkosten uurtarief","uren",D119= "Loonkosten maandtarief","maanden",D119="Eigen arbeid","uren",D119="Loonkosten IKS","uren",D119="Vrijwilligerswerk","dagen van 8 uur")</f>
        <v>-</v>
      </c>
      <c r="I119" s="92"/>
      <c r="J119" s="103"/>
      <c r="K119" s="103"/>
      <c r="L119" s="85"/>
      <c r="M119" s="90" t="s">
        <v>47</v>
      </c>
      <c r="N119" s="127" t="e" cm="1">
        <f t="array" ref="N119" xml:space="preserve"> _xlfn.IFS(D119="Loonkosten IKS",F119*G119,D119="Loonkosten maandtarief",E119*G119,D119="Reiskosten",E119*G119,D119="Loonkosten uurtarief",E119*G119,D119="Eigen arbeid",E119*G119,D119="Vrijwilligerswerk",E119*G119,D119="Communicatiekosten - duurzaam bord",E119*G119,D119="Communicatiekosten - poster",E119*G119)</f>
        <v>#N/A</v>
      </c>
    </row>
    <row r="120" spans="1:14" ht="15.75" thickBot="1" x14ac:dyDescent="0.3">
      <c r="A120" s="68">
        <v>93</v>
      </c>
      <c r="B120" s="128" t="s">
        <v>110</v>
      </c>
      <c r="C120" s="112" t="s">
        <v>48</v>
      </c>
      <c r="D120" s="90" t="s">
        <v>46</v>
      </c>
      <c r="E120" s="97" cm="1">
        <f t="array" ref="E120">_xlfn.IFS(D120="Kies kostencategorie...",0,D120="Reiskosten",0.23,D120="Communicatiekosten - duurzaam bord",40,D120="Communicatiekosten - poster",20,D120= "Loonkosten uurtarief",60,D120= "Loonkosten maandtarief",8600,D120="Eigen arbeid",60,D120="Loonkosten IKS", "nvt",D120="Vrijwilligerswerk",157)</f>
        <v>0</v>
      </c>
      <c r="F120" s="88"/>
      <c r="G120" s="85"/>
      <c r="H120" s="130" t="str" cm="1">
        <f t="array" ref="H120">_xlfn.IFS(D120="Kies kostencategorie...","-",D120="Reiskosten","kilometers",D120="Communicatiekosten - duurzaam bord","borden",D120="Communicatiekosten - poster","posters",D120= "Loonkosten uurtarief","uren",D120= "Loonkosten maandtarief","maanden",D120="Eigen arbeid","uren",D120="Loonkosten IKS","uren",D120="Vrijwilligerswerk","dagen van 8 uur")</f>
        <v>-</v>
      </c>
      <c r="I120" s="92"/>
      <c r="J120" s="103"/>
      <c r="K120" s="103"/>
      <c r="L120" s="85"/>
      <c r="M120" s="90" t="s">
        <v>47</v>
      </c>
      <c r="N120" s="127" t="e" cm="1">
        <f t="array" ref="N120" xml:space="preserve"> _xlfn.IFS(D120="Loonkosten IKS",F120*G120,D120="Loonkosten maandtarief",E120*G120,D120="Reiskosten",E120*G120,D120="Loonkosten uurtarief",E120*G120,D120="Eigen arbeid",E120*G120,D120="Vrijwilligerswerk",E120*G120,D120="Communicatiekosten - duurzaam bord",E120*G120,D120="Communicatiekosten - poster",E120*G120)</f>
        <v>#N/A</v>
      </c>
    </row>
    <row r="121" spans="1:14" ht="15.75" thickBot="1" x14ac:dyDescent="0.3">
      <c r="A121" s="68">
        <v>94</v>
      </c>
      <c r="B121" s="128" t="s">
        <v>110</v>
      </c>
      <c r="C121" s="112" t="s">
        <v>48</v>
      </c>
      <c r="D121" s="90" t="s">
        <v>46</v>
      </c>
      <c r="E121" s="97" cm="1">
        <f t="array" ref="E121">_xlfn.IFS(D121="Kies kostencategorie...",0,D121="Reiskosten",0.23,D121="Communicatiekosten - duurzaam bord",40,D121="Communicatiekosten - poster",20,D121= "Loonkosten uurtarief",60,D121= "Loonkosten maandtarief",8600,D121="Eigen arbeid",60,D121="Loonkosten IKS", "nvt",D121="Vrijwilligerswerk",157)</f>
        <v>0</v>
      </c>
      <c r="F121" s="88"/>
      <c r="G121" s="85"/>
      <c r="H121" s="130" t="str" cm="1">
        <f t="array" ref="H121">_xlfn.IFS(D121="Kies kostencategorie...","-",D121="Reiskosten","kilometers",D121="Communicatiekosten - duurzaam bord","borden",D121="Communicatiekosten - poster","posters",D121= "Loonkosten uurtarief","uren",D121= "Loonkosten maandtarief","maanden",D121="Eigen arbeid","uren",D121="Loonkosten IKS","uren",D121="Vrijwilligerswerk","dagen van 8 uur")</f>
        <v>-</v>
      </c>
      <c r="I121" s="92"/>
      <c r="J121" s="103"/>
      <c r="K121" s="103"/>
      <c r="L121" s="85"/>
      <c r="M121" s="90" t="s">
        <v>47</v>
      </c>
      <c r="N121" s="127" t="e" cm="1">
        <f t="array" ref="N121" xml:space="preserve"> _xlfn.IFS(D121="Loonkosten IKS",F121*G121,D121="Loonkosten maandtarief",E121*G121,D121="Reiskosten",E121*G121,D121="Loonkosten uurtarief",E121*G121,D121="Eigen arbeid",E121*G121,D121="Vrijwilligerswerk",E121*G121,D121="Communicatiekosten - duurzaam bord",E121*G121,D121="Communicatiekosten - poster",E121*G121)</f>
        <v>#N/A</v>
      </c>
    </row>
    <row r="122" spans="1:14" ht="15.75" thickBot="1" x14ac:dyDescent="0.3">
      <c r="A122" s="68">
        <v>95</v>
      </c>
      <c r="B122" s="128" t="s">
        <v>110</v>
      </c>
      <c r="C122" s="112" t="s">
        <v>48</v>
      </c>
      <c r="D122" s="90" t="s">
        <v>46</v>
      </c>
      <c r="E122" s="97" cm="1">
        <f t="array" ref="E122">_xlfn.IFS(D122="Kies kostencategorie...",0,D122="Reiskosten",0.23,D122="Communicatiekosten - duurzaam bord",40,D122="Communicatiekosten - poster",20,D122= "Loonkosten uurtarief",60,D122= "Loonkosten maandtarief",8600,D122="Eigen arbeid",60,D122="Loonkosten IKS", "nvt",D122="Vrijwilligerswerk",157)</f>
        <v>0</v>
      </c>
      <c r="F122" s="88"/>
      <c r="G122" s="85"/>
      <c r="H122" s="130" t="str" cm="1">
        <f t="array" ref="H122">_xlfn.IFS(D122="Kies kostencategorie...","-",D122="Reiskosten","kilometers",D122="Communicatiekosten - duurzaam bord","borden",D122="Communicatiekosten - poster","posters",D122= "Loonkosten uurtarief","uren",D122= "Loonkosten maandtarief","maanden",D122="Eigen arbeid","uren",D122="Loonkosten IKS","uren",D122="Vrijwilligerswerk","dagen van 8 uur")</f>
        <v>-</v>
      </c>
      <c r="I122" s="92"/>
      <c r="J122" s="103"/>
      <c r="K122" s="103"/>
      <c r="L122" s="85"/>
      <c r="M122" s="90" t="s">
        <v>47</v>
      </c>
      <c r="N122" s="127" t="e" cm="1">
        <f t="array" ref="N122" xml:space="preserve"> _xlfn.IFS(D122="Loonkosten IKS",F122*G122,D122="Loonkosten maandtarief",E122*G122,D122="Reiskosten",E122*G122,D122="Loonkosten uurtarief",E122*G122,D122="Eigen arbeid",E122*G122,D122="Vrijwilligerswerk",E122*G122,D122="Communicatiekosten - duurzaam bord",E122*G122,D122="Communicatiekosten - poster",E122*G122)</f>
        <v>#N/A</v>
      </c>
    </row>
    <row r="123" spans="1:14" ht="15.75" thickBot="1" x14ac:dyDescent="0.3">
      <c r="A123" s="68">
        <v>96</v>
      </c>
      <c r="B123" s="128" t="s">
        <v>110</v>
      </c>
      <c r="C123" s="112" t="s">
        <v>48</v>
      </c>
      <c r="D123" s="90" t="s">
        <v>46</v>
      </c>
      <c r="E123" s="97" cm="1">
        <f t="array" ref="E123">_xlfn.IFS(D123="Kies kostencategorie...",0,D123="Reiskosten",0.23,D123="Communicatiekosten - duurzaam bord",40,D123="Communicatiekosten - poster",20,D123= "Loonkosten uurtarief",60,D123= "Loonkosten maandtarief",8600,D123="Eigen arbeid",60,D123="Loonkosten IKS", "nvt",D123="Vrijwilligerswerk",157)</f>
        <v>0</v>
      </c>
      <c r="F123" s="85"/>
      <c r="G123" s="85"/>
      <c r="H123" s="130" t="str" cm="1">
        <f t="array" ref="H123">_xlfn.IFS(D123="Kies kostencategorie...","-",D123="Reiskosten","kilometers",D123="Communicatiekosten - duurzaam bord","borden",D123="Communicatiekosten - poster","posters",D123= "Loonkosten uurtarief","uren",D123= "Loonkosten maandtarief","maanden",D123="Eigen arbeid","uren",D123="Loonkosten IKS","uren",D123="Vrijwilligerswerk","dagen van 8 uur")</f>
        <v>-</v>
      </c>
      <c r="I123" s="92"/>
      <c r="J123" s="103"/>
      <c r="K123" s="103"/>
      <c r="L123" s="85"/>
      <c r="M123" s="90" t="s">
        <v>47</v>
      </c>
      <c r="N123" s="127" t="e" cm="1">
        <f t="array" ref="N123" xml:space="preserve"> _xlfn.IFS(D123="Loonkosten IKS",F123*G123,D123="Loonkosten maandtarief",E123*G123,D123="Reiskosten",E123*G123,D123="Loonkosten uurtarief",E123*G123,D123="Eigen arbeid",E123*G123,D123="Vrijwilligerswerk",E123*G123,D123="Communicatiekosten - duurzaam bord",E123*G123,D123="Communicatiekosten - poster",E123*G123)</f>
        <v>#N/A</v>
      </c>
    </row>
    <row r="124" spans="1:14" ht="15.75" thickBot="1" x14ac:dyDescent="0.3">
      <c r="A124" s="68">
        <v>97</v>
      </c>
      <c r="B124" s="128" t="s">
        <v>110</v>
      </c>
      <c r="C124" s="112" t="s">
        <v>48</v>
      </c>
      <c r="D124" s="90" t="s">
        <v>46</v>
      </c>
      <c r="E124" s="97" cm="1">
        <f t="array" ref="E124">_xlfn.IFS(D124="Kies kostencategorie...",0,D124="Reiskosten",0.23,D124="Communicatiekosten - duurzaam bord",40,D124="Communicatiekosten - poster",20,D124= "Loonkosten uurtarief",60,D124= "Loonkosten maandtarief",8600,D124="Eigen arbeid",60,D124="Loonkosten IKS", "nvt",D124="Vrijwilligerswerk",157)</f>
        <v>0</v>
      </c>
      <c r="F124" s="85"/>
      <c r="G124" s="85"/>
      <c r="H124" s="130" t="str" cm="1">
        <f t="array" ref="H124">_xlfn.IFS(D124="Kies kostencategorie...","-",D124="Reiskosten","kilometers",D124="Communicatiekosten - duurzaam bord","borden",D124="Communicatiekosten - poster","posters",D124= "Loonkosten uurtarief","uren",D124= "Loonkosten maandtarief","maanden",D124="Eigen arbeid","uren",D124="Loonkosten IKS","uren",D124="Vrijwilligerswerk","dagen van 8 uur")</f>
        <v>-</v>
      </c>
      <c r="I124" s="92"/>
      <c r="J124" s="103"/>
      <c r="K124" s="103"/>
      <c r="L124" s="85"/>
      <c r="M124" s="90" t="s">
        <v>47</v>
      </c>
      <c r="N124" s="127" t="e" cm="1">
        <f t="array" ref="N124" xml:space="preserve"> _xlfn.IFS(D124="Loonkosten IKS",F124*G124,D124="Loonkosten maandtarief",E124*G124,D124="Reiskosten",E124*G124,D124="Loonkosten uurtarief",E124*G124,D124="Eigen arbeid",E124*G124,D124="Vrijwilligerswerk",E124*G124,D124="Communicatiekosten - duurzaam bord",E124*G124,D124="Communicatiekosten - poster",E124*G124)</f>
        <v>#N/A</v>
      </c>
    </row>
    <row r="125" spans="1:14" ht="15.75" thickBot="1" x14ac:dyDescent="0.3">
      <c r="A125" s="68">
        <v>98</v>
      </c>
      <c r="B125" s="128" t="s">
        <v>110</v>
      </c>
      <c r="C125" s="112" t="s">
        <v>48</v>
      </c>
      <c r="D125" s="90" t="s">
        <v>46</v>
      </c>
      <c r="E125" s="97" cm="1">
        <f t="array" ref="E125">_xlfn.IFS(D125="Kies kostencategorie...",0,D125="Reiskosten",0.23,D125="Communicatiekosten - duurzaam bord",40,D125="Communicatiekosten - poster",20,D125= "Loonkosten uurtarief",60,D125= "Loonkosten maandtarief",8600,D125="Eigen arbeid",60,D125="Loonkosten IKS", "nvt",D125="Vrijwilligerswerk",157)</f>
        <v>0</v>
      </c>
      <c r="F125" s="85"/>
      <c r="G125" s="85"/>
      <c r="H125" s="130" t="str" cm="1">
        <f t="array" ref="H125">_xlfn.IFS(D125="Kies kostencategorie...","-",D125="Reiskosten","kilometers",D125="Communicatiekosten - duurzaam bord","borden",D125="Communicatiekosten - poster","posters",D125= "Loonkosten uurtarief","uren",D125= "Loonkosten maandtarief","maanden",D125="Eigen arbeid","uren",D125="Loonkosten IKS","uren",D125="Vrijwilligerswerk","dagen van 8 uur")</f>
        <v>-</v>
      </c>
      <c r="I125" s="92"/>
      <c r="J125" s="103"/>
      <c r="K125" s="103"/>
      <c r="L125" s="85"/>
      <c r="M125" s="90" t="s">
        <v>47</v>
      </c>
      <c r="N125" s="127" t="e" cm="1">
        <f t="array" ref="N125" xml:space="preserve"> _xlfn.IFS(D125="Loonkosten IKS",F125*G125,D125="Loonkosten maandtarief",E125*G125,D125="Reiskosten",E125*G125,D125="Loonkosten uurtarief",E125*G125,D125="Eigen arbeid",E125*G125,D125="Vrijwilligerswerk",E125*G125,D125="Communicatiekosten - duurzaam bord",E125*G125,D125="Communicatiekosten - poster",E125*G125)</f>
        <v>#N/A</v>
      </c>
    </row>
    <row r="126" spans="1:14" ht="15.75" thickBot="1" x14ac:dyDescent="0.3">
      <c r="A126" s="68">
        <v>99</v>
      </c>
      <c r="B126" s="128" t="s">
        <v>110</v>
      </c>
      <c r="C126" s="112" t="s">
        <v>48</v>
      </c>
      <c r="D126" s="90" t="s">
        <v>46</v>
      </c>
      <c r="E126" s="97" cm="1">
        <f t="array" ref="E126">_xlfn.IFS(D126="Kies kostencategorie...",0,D126="Reiskosten",0.23,D126="Communicatiekosten - duurzaam bord",40,D126="Communicatiekosten - poster",20,D126= "Loonkosten uurtarief",60,D126= "Loonkosten maandtarief",8600,D126="Eigen arbeid",60,D126="Loonkosten IKS", "nvt",D126="Vrijwilligerswerk",157)</f>
        <v>0</v>
      </c>
      <c r="F126" s="85"/>
      <c r="G126" s="85"/>
      <c r="H126" s="130" t="str" cm="1">
        <f t="array" ref="H126">_xlfn.IFS(D126="Kies kostencategorie...","-",D126="Reiskosten","kilometers",D126="Communicatiekosten - duurzaam bord","borden",D126="Communicatiekosten - poster","posters",D126= "Loonkosten uurtarief","uren",D126= "Loonkosten maandtarief","maanden",D126="Eigen arbeid","uren",D126="Loonkosten IKS","uren",D126="Vrijwilligerswerk","dagen van 8 uur")</f>
        <v>-</v>
      </c>
      <c r="I126" s="92"/>
      <c r="J126" s="103"/>
      <c r="K126" s="103"/>
      <c r="L126" s="85"/>
      <c r="M126" s="90" t="s">
        <v>47</v>
      </c>
      <c r="N126" s="127" t="e" cm="1">
        <f t="array" ref="N126" xml:space="preserve"> _xlfn.IFS(D126="Loonkosten IKS",F126*G126,D126="Loonkosten maandtarief",E126*G126,D126="Reiskosten",E126*G126,D126="Loonkosten uurtarief",E126*G126,D126="Eigen arbeid",E126*G126,D126="Vrijwilligerswerk",E126*G126,D126="Communicatiekosten - duurzaam bord",E126*G126,D126="Communicatiekosten - poster",E126*G126)</f>
        <v>#N/A</v>
      </c>
    </row>
    <row r="127" spans="1:14" ht="15.75" thickBot="1" x14ac:dyDescent="0.3">
      <c r="A127" s="68">
        <v>100</v>
      </c>
      <c r="B127" s="128" t="s">
        <v>110</v>
      </c>
      <c r="C127" s="112" t="s">
        <v>48</v>
      </c>
      <c r="D127" s="90" t="s">
        <v>46</v>
      </c>
      <c r="E127" s="97" cm="1">
        <f t="array" ref="E127">_xlfn.IFS(D127="Kies kostencategorie...",0,D127="Reiskosten",0.23,D127="Communicatiekosten - duurzaam bord",40,D127="Communicatiekosten - poster",20,D127= "Loonkosten uurtarief",60,D127= "Loonkosten maandtarief",8600,D127="Eigen arbeid",60,D127="Loonkosten IKS", "nvt",D127="Vrijwilligerswerk",157)</f>
        <v>0</v>
      </c>
      <c r="F127" s="85"/>
      <c r="G127" s="85"/>
      <c r="H127" s="130" t="str" cm="1">
        <f t="array" ref="H127">_xlfn.IFS(D127="Kies kostencategorie...","-",D127="Reiskosten","kilometers",D127="Communicatiekosten - duurzaam bord","borden",D127="Communicatiekosten - poster","posters",D127= "Loonkosten uurtarief","uren",D127= "Loonkosten maandtarief","maanden",D127="Eigen arbeid","uren",D127="Loonkosten IKS","uren",D127="Vrijwilligerswerk","dagen van 8 uur")</f>
        <v>-</v>
      </c>
      <c r="I127" s="92"/>
      <c r="J127" s="103"/>
      <c r="K127" s="103"/>
      <c r="L127" s="85"/>
      <c r="M127" s="90" t="s">
        <v>47</v>
      </c>
      <c r="N127" s="127" t="e" cm="1">
        <f t="array" ref="N127" xml:space="preserve"> _xlfn.IFS(D127="Loonkosten IKS",F127*G127,D127="Loonkosten maandtarief",E127*G127,D127="Reiskosten",E127*G127,D127="Loonkosten uurtarief",E127*G127,D127="Eigen arbeid",E127*G127,D127="Vrijwilligerswerk",E127*G127,D127="Communicatiekosten - duurzaam bord",E127*G127,D127="Communicatiekosten - poster",E127*G127)</f>
        <v>#N/A</v>
      </c>
    </row>
    <row r="128" spans="1:14" ht="15.75" thickBot="1" x14ac:dyDescent="0.3">
      <c r="A128" s="68">
        <v>101</v>
      </c>
      <c r="B128" s="128" t="s">
        <v>110</v>
      </c>
      <c r="C128" s="112" t="s">
        <v>48</v>
      </c>
      <c r="D128" s="90" t="s">
        <v>46</v>
      </c>
      <c r="E128" s="97" cm="1">
        <f t="array" ref="E128">_xlfn.IFS(D128="Kies kostencategorie...",0,D128="Reiskosten",0.23,D128="Communicatiekosten - duurzaam bord",40,D128="Communicatiekosten - poster",20,D128= "Loonkosten uurtarief",60,D128= "Loonkosten maandtarief",8600,D128="Eigen arbeid",60,D128="Loonkosten IKS", "nvt",D128="Vrijwilligerswerk",157)</f>
        <v>0</v>
      </c>
      <c r="F128" s="85"/>
      <c r="G128" s="85"/>
      <c r="H128" s="130" t="str" cm="1">
        <f t="array" ref="H128">_xlfn.IFS(D128="Kies kostencategorie...","-",D128="Reiskosten","kilometers",D128="Communicatiekosten - duurzaam bord","borden",D128="Communicatiekosten - poster","posters",D128= "Loonkosten uurtarief","uren",D128= "Loonkosten maandtarief","maanden",D128="Eigen arbeid","uren",D128="Loonkosten IKS","uren",D128="Vrijwilligerswerk","dagen van 8 uur")</f>
        <v>-</v>
      </c>
      <c r="I128" s="92"/>
      <c r="J128" s="103"/>
      <c r="K128" s="103"/>
      <c r="L128" s="85"/>
      <c r="M128" s="90" t="s">
        <v>47</v>
      </c>
      <c r="N128" s="127" t="e" cm="1">
        <f t="array" ref="N128" xml:space="preserve"> _xlfn.IFS(D128="Loonkosten IKS",F128*G128,D128="Loonkosten maandtarief",E128*G128,D128="Reiskosten",E128*G128,D128="Loonkosten uurtarief",E128*G128,D128="Eigen arbeid",E128*G128,D128="Vrijwilligerswerk",E128*G128,D128="Communicatiekosten - duurzaam bord",E128*G128,D128="Communicatiekosten - poster",E128*G128)</f>
        <v>#N/A</v>
      </c>
    </row>
    <row r="129" spans="1:14" ht="15.75" thickBot="1" x14ac:dyDescent="0.3">
      <c r="A129" s="68">
        <v>102</v>
      </c>
      <c r="B129" s="128" t="s">
        <v>110</v>
      </c>
      <c r="C129" s="112" t="s">
        <v>48</v>
      </c>
      <c r="D129" s="90" t="s">
        <v>46</v>
      </c>
      <c r="E129" s="97" cm="1">
        <f t="array" ref="E129">_xlfn.IFS(D129="Kies kostencategorie...",0,D129="Reiskosten",0.23,D129="Communicatiekosten - duurzaam bord",40,D129="Communicatiekosten - poster",20,D129= "Loonkosten uurtarief",60,D129= "Loonkosten maandtarief",8600,D129="Eigen arbeid",60,D129="Loonkosten IKS", "nvt",D129="Vrijwilligerswerk",157)</f>
        <v>0</v>
      </c>
      <c r="F129" s="85"/>
      <c r="G129" s="85"/>
      <c r="H129" s="130" t="str" cm="1">
        <f t="array" ref="H129">_xlfn.IFS(D129="Kies kostencategorie...","-",D129="Reiskosten","kilometers",D129="Communicatiekosten - duurzaam bord","borden",D129="Communicatiekosten - poster","posters",D129= "Loonkosten uurtarief","uren",D129= "Loonkosten maandtarief","maanden",D129="Eigen arbeid","uren",D129="Loonkosten IKS","uren",D129="Vrijwilligerswerk","dagen van 8 uur")</f>
        <v>-</v>
      </c>
      <c r="I129" s="92"/>
      <c r="J129" s="103"/>
      <c r="K129" s="103"/>
      <c r="L129" s="85"/>
      <c r="M129" s="90" t="s">
        <v>47</v>
      </c>
      <c r="N129" s="127" t="e" cm="1">
        <f t="array" ref="N129" xml:space="preserve"> _xlfn.IFS(D129="Loonkosten IKS",F129*G129,D129="Loonkosten maandtarief",E129*G129,D129="Reiskosten",E129*G129,D129="Loonkosten uurtarief",E129*G129,D129="Eigen arbeid",E129*G129,D129="Vrijwilligerswerk",E129*G129,D129="Communicatiekosten - duurzaam bord",E129*G129,D129="Communicatiekosten - poster",E129*G129)</f>
        <v>#N/A</v>
      </c>
    </row>
    <row r="130" spans="1:14" ht="15.75" thickBot="1" x14ac:dyDescent="0.3">
      <c r="A130" s="68">
        <v>103</v>
      </c>
      <c r="B130" s="128" t="s">
        <v>110</v>
      </c>
      <c r="C130" s="112" t="s">
        <v>48</v>
      </c>
      <c r="D130" s="90" t="s">
        <v>46</v>
      </c>
      <c r="E130" s="97" cm="1">
        <f t="array" ref="E130">_xlfn.IFS(D130="Kies kostencategorie...",0,D130="Reiskosten",0.23,D130="Communicatiekosten - duurzaam bord",40,D130="Communicatiekosten - poster",20,D130= "Loonkosten uurtarief",60,D130= "Loonkosten maandtarief",8600,D130="Eigen arbeid",60,D130="Loonkosten IKS", "nvt",D130="Vrijwilligerswerk",157)</f>
        <v>0</v>
      </c>
      <c r="F130" s="85"/>
      <c r="G130" s="85"/>
      <c r="H130" s="130" t="str" cm="1">
        <f t="array" ref="H130">_xlfn.IFS(D130="Kies kostencategorie...","-",D130="Reiskosten","kilometers",D130="Communicatiekosten - duurzaam bord","borden",D130="Communicatiekosten - poster","posters",D130= "Loonkosten uurtarief","uren",D130= "Loonkosten maandtarief","maanden",D130="Eigen arbeid","uren",D130="Loonkosten IKS","uren",D130="Vrijwilligerswerk","dagen van 8 uur")</f>
        <v>-</v>
      </c>
      <c r="I130" s="92"/>
      <c r="J130" s="103"/>
      <c r="K130" s="103"/>
      <c r="L130" s="85"/>
      <c r="M130" s="90" t="s">
        <v>47</v>
      </c>
      <c r="N130" s="127" t="e" cm="1">
        <f t="array" ref="N130" xml:space="preserve"> _xlfn.IFS(D130="Loonkosten IKS",F130*G130,D130="Loonkosten maandtarief",E130*G130,D130="Reiskosten",E130*G130,D130="Loonkosten uurtarief",E130*G130,D130="Eigen arbeid",E130*G130,D130="Vrijwilligerswerk",E130*G130,D130="Communicatiekosten - duurzaam bord",E130*G130,D130="Communicatiekosten - poster",E130*G130)</f>
        <v>#N/A</v>
      </c>
    </row>
    <row r="131" spans="1:14" ht="15.75" thickBot="1" x14ac:dyDescent="0.3">
      <c r="A131" s="68">
        <v>104</v>
      </c>
      <c r="B131" s="128" t="s">
        <v>110</v>
      </c>
      <c r="C131" s="112" t="s">
        <v>48</v>
      </c>
      <c r="D131" s="90" t="s">
        <v>46</v>
      </c>
      <c r="E131" s="97" cm="1">
        <f t="array" ref="E131">_xlfn.IFS(D131="Kies kostencategorie...",0,D131="Reiskosten",0.23,D131="Communicatiekosten - duurzaam bord",40,D131="Communicatiekosten - poster",20,D131= "Loonkosten uurtarief",60,D131= "Loonkosten maandtarief",8600,D131="Eigen arbeid",60,D131="Loonkosten IKS", "nvt",D131="Vrijwilligerswerk",157)</f>
        <v>0</v>
      </c>
      <c r="F131" s="85"/>
      <c r="G131" s="85"/>
      <c r="H131" s="130" t="str" cm="1">
        <f t="array" ref="H131">_xlfn.IFS(D131="Kies kostencategorie...","-",D131="Reiskosten","kilometers",D131="Communicatiekosten - duurzaam bord","borden",D131="Communicatiekosten - poster","posters",D131= "Loonkosten uurtarief","uren",D131= "Loonkosten maandtarief","maanden",D131="Eigen arbeid","uren",D131="Loonkosten IKS","uren",D131="Vrijwilligerswerk","dagen van 8 uur")</f>
        <v>-</v>
      </c>
      <c r="I131" s="92"/>
      <c r="J131" s="103"/>
      <c r="K131" s="103"/>
      <c r="L131" s="85"/>
      <c r="M131" s="90" t="s">
        <v>47</v>
      </c>
      <c r="N131" s="127" t="e" cm="1">
        <f t="array" ref="N131" xml:space="preserve"> _xlfn.IFS(D131="Loonkosten IKS",F131*G131,D131="Loonkosten maandtarief",E131*G131,D131="Reiskosten",E131*G131,D131="Loonkosten uurtarief",E131*G131,D131="Eigen arbeid",E131*G131,D131="Vrijwilligerswerk",E131*G131,D131="Communicatiekosten - duurzaam bord",E131*G131,D131="Communicatiekosten - poster",E131*G131)</f>
        <v>#N/A</v>
      </c>
    </row>
    <row r="132" spans="1:14" ht="15.75" thickBot="1" x14ac:dyDescent="0.3">
      <c r="A132" s="68">
        <v>105</v>
      </c>
      <c r="B132" s="128" t="s">
        <v>110</v>
      </c>
      <c r="C132" s="112" t="s">
        <v>48</v>
      </c>
      <c r="D132" s="90" t="s">
        <v>46</v>
      </c>
      <c r="E132" s="97" cm="1">
        <f t="array" ref="E132">_xlfn.IFS(D132="Kies kostencategorie...",0,D132="Reiskosten",0.23,D132="Communicatiekosten - duurzaam bord",40,D132="Communicatiekosten - poster",20,D132= "Loonkosten uurtarief",60,D132= "Loonkosten maandtarief",8600,D132="Eigen arbeid",60,D132="Loonkosten IKS", "nvt",D132="Vrijwilligerswerk",157)</f>
        <v>0</v>
      </c>
      <c r="F132" s="85"/>
      <c r="G132" s="85"/>
      <c r="H132" s="130" t="str" cm="1">
        <f t="array" ref="H132">_xlfn.IFS(D132="Kies kostencategorie...","-",D132="Reiskosten","kilometers",D132="Communicatiekosten - duurzaam bord","borden",D132="Communicatiekosten - poster","posters",D132= "Loonkosten uurtarief","uren",D132= "Loonkosten maandtarief","maanden",D132="Eigen arbeid","uren",D132="Loonkosten IKS","uren",D132="Vrijwilligerswerk","dagen van 8 uur")</f>
        <v>-</v>
      </c>
      <c r="I132" s="92"/>
      <c r="J132" s="103"/>
      <c r="K132" s="103"/>
      <c r="L132" s="85"/>
      <c r="M132" s="90" t="s">
        <v>47</v>
      </c>
      <c r="N132" s="127" t="e" cm="1">
        <f t="array" ref="N132" xml:space="preserve"> _xlfn.IFS(D132="Loonkosten IKS",F132*G132,D132="Loonkosten maandtarief",E132*G132,D132="Reiskosten",E132*G132,D132="Loonkosten uurtarief",E132*G132,D132="Eigen arbeid",E132*G132,D132="Vrijwilligerswerk",E132*G132,D132="Communicatiekosten - duurzaam bord",E132*G132,D132="Communicatiekosten - poster",E132*G132)</f>
        <v>#N/A</v>
      </c>
    </row>
    <row r="133" spans="1:14" ht="15.75" thickBot="1" x14ac:dyDescent="0.3">
      <c r="A133" s="68">
        <v>106</v>
      </c>
      <c r="B133" s="128" t="s">
        <v>110</v>
      </c>
      <c r="C133" s="112" t="s">
        <v>48</v>
      </c>
      <c r="D133" s="90" t="s">
        <v>46</v>
      </c>
      <c r="E133" s="97" cm="1">
        <f t="array" ref="E133">_xlfn.IFS(D133="Kies kostencategorie...",0,D133="Reiskosten",0.23,D133="Communicatiekosten - duurzaam bord",40,D133="Communicatiekosten - poster",20,D133= "Loonkosten uurtarief",60,D133= "Loonkosten maandtarief",8600,D133="Eigen arbeid",60,D133="Loonkosten IKS", "nvt",D133="Vrijwilligerswerk",157)</f>
        <v>0</v>
      </c>
      <c r="F133" s="85"/>
      <c r="G133" s="85"/>
      <c r="H133" s="130" t="str" cm="1">
        <f t="array" ref="H133">_xlfn.IFS(D133="Kies kostencategorie...","-",D133="Reiskosten","kilometers",D133="Communicatiekosten - duurzaam bord","borden",D133="Communicatiekosten - poster","posters",D133= "Loonkosten uurtarief","uren",D133= "Loonkosten maandtarief","maanden",D133="Eigen arbeid","uren",D133="Loonkosten IKS","uren",D133="Vrijwilligerswerk","dagen van 8 uur")</f>
        <v>-</v>
      </c>
      <c r="I133" s="92"/>
      <c r="J133" s="103"/>
      <c r="K133" s="103"/>
      <c r="L133" s="85"/>
      <c r="M133" s="90" t="s">
        <v>47</v>
      </c>
      <c r="N133" s="127" t="e" cm="1">
        <f t="array" ref="N133" xml:space="preserve"> _xlfn.IFS(D133="Loonkosten IKS",F133*G133,D133="Loonkosten maandtarief",E133*G133,D133="Reiskosten",E133*G133,D133="Loonkosten uurtarief",E133*G133,D133="Eigen arbeid",E133*G133,D133="Vrijwilligerswerk",E133*G133,D133="Communicatiekosten - duurzaam bord",E133*G133,D133="Communicatiekosten - poster",E133*G133)</f>
        <v>#N/A</v>
      </c>
    </row>
    <row r="134" spans="1:14" ht="15.75" thickBot="1" x14ac:dyDescent="0.3">
      <c r="A134" s="68">
        <v>107</v>
      </c>
      <c r="B134" s="128" t="s">
        <v>110</v>
      </c>
      <c r="C134" s="112" t="s">
        <v>48</v>
      </c>
      <c r="D134" s="90" t="s">
        <v>46</v>
      </c>
      <c r="E134" s="97" cm="1">
        <f t="array" ref="E134">_xlfn.IFS(D134="Kies kostencategorie...",0,D134="Reiskosten",0.23,D134="Communicatiekosten - duurzaam bord",40,D134="Communicatiekosten - poster",20,D134= "Loonkosten uurtarief",60,D134= "Loonkosten maandtarief",8600,D134="Eigen arbeid",60,D134="Loonkosten IKS", "nvt",D134="Vrijwilligerswerk",157)</f>
        <v>0</v>
      </c>
      <c r="F134" s="85"/>
      <c r="G134" s="85"/>
      <c r="H134" s="130" t="str" cm="1">
        <f t="array" ref="H134">_xlfn.IFS(D134="Kies kostencategorie...","-",D134="Reiskosten","kilometers",D134="Communicatiekosten - duurzaam bord","borden",D134="Communicatiekosten - poster","posters",D134= "Loonkosten uurtarief","uren",D134= "Loonkosten maandtarief","maanden",D134="Eigen arbeid","uren",D134="Loonkosten IKS","uren",D134="Vrijwilligerswerk","dagen van 8 uur")</f>
        <v>-</v>
      </c>
      <c r="I134" s="92"/>
      <c r="J134" s="103"/>
      <c r="K134" s="103"/>
      <c r="L134" s="85"/>
      <c r="M134" s="90" t="s">
        <v>47</v>
      </c>
      <c r="N134" s="127" t="e" cm="1">
        <f t="array" ref="N134" xml:space="preserve"> _xlfn.IFS(D134="Loonkosten IKS",F134*G134,D134="Loonkosten maandtarief",E134*G134,D134="Reiskosten",E134*G134,D134="Loonkosten uurtarief",E134*G134,D134="Eigen arbeid",E134*G134,D134="Vrijwilligerswerk",E134*G134,D134="Communicatiekosten - duurzaam bord",E134*G134,D134="Communicatiekosten - poster",E134*G134)</f>
        <v>#N/A</v>
      </c>
    </row>
    <row r="135" spans="1:14" ht="15.75" thickBot="1" x14ac:dyDescent="0.3">
      <c r="A135" s="68">
        <v>108</v>
      </c>
      <c r="B135" s="128" t="s">
        <v>110</v>
      </c>
      <c r="C135" s="112" t="s">
        <v>48</v>
      </c>
      <c r="D135" s="90" t="s">
        <v>46</v>
      </c>
      <c r="E135" s="97" cm="1">
        <f t="array" ref="E135">_xlfn.IFS(D135="Kies kostencategorie...",0,D135="Reiskosten",0.23,D135="Communicatiekosten - duurzaam bord",40,D135="Communicatiekosten - poster",20,D135= "Loonkosten uurtarief",60,D135= "Loonkosten maandtarief",8600,D135="Eigen arbeid",60,D135="Loonkosten IKS", "nvt",D135="Vrijwilligerswerk",157)</f>
        <v>0</v>
      </c>
      <c r="F135" s="85"/>
      <c r="G135" s="85"/>
      <c r="H135" s="130" t="str" cm="1">
        <f t="array" ref="H135">_xlfn.IFS(D135="Kies kostencategorie...","-",D135="Reiskosten","kilometers",D135="Communicatiekosten - duurzaam bord","borden",D135="Communicatiekosten - poster","posters",D135= "Loonkosten uurtarief","uren",D135= "Loonkosten maandtarief","maanden",D135="Eigen arbeid","uren",D135="Loonkosten IKS","uren",D135="Vrijwilligerswerk","dagen van 8 uur")</f>
        <v>-</v>
      </c>
      <c r="I135" s="92"/>
      <c r="J135" s="103"/>
      <c r="K135" s="103"/>
      <c r="L135" s="85"/>
      <c r="M135" s="90" t="s">
        <v>47</v>
      </c>
      <c r="N135" s="127" t="e" cm="1">
        <f t="array" ref="N135" xml:space="preserve"> _xlfn.IFS(D135="Loonkosten IKS",F135*G135,D135="Loonkosten maandtarief",E135*G135,D135="Reiskosten",E135*G135,D135="Loonkosten uurtarief",E135*G135,D135="Eigen arbeid",E135*G135,D135="Vrijwilligerswerk",E135*G135,D135="Communicatiekosten - duurzaam bord",E135*G135,D135="Communicatiekosten - poster",E135*G135)</f>
        <v>#N/A</v>
      </c>
    </row>
    <row r="136" spans="1:14" ht="15.75" thickBot="1" x14ac:dyDescent="0.3">
      <c r="A136" s="68">
        <v>109</v>
      </c>
      <c r="B136" s="128" t="s">
        <v>110</v>
      </c>
      <c r="C136" s="112" t="s">
        <v>48</v>
      </c>
      <c r="D136" s="90" t="s">
        <v>46</v>
      </c>
      <c r="E136" s="97" cm="1">
        <f t="array" ref="E136">_xlfn.IFS(D136="Kies kostencategorie...",0,D136="Reiskosten",0.23,D136="Communicatiekosten - duurzaam bord",40,D136="Communicatiekosten - poster",20,D136= "Loonkosten uurtarief",60,D136= "Loonkosten maandtarief",8600,D136="Eigen arbeid",60,D136="Loonkosten IKS", "nvt",D136="Vrijwilligerswerk",157)</f>
        <v>0</v>
      </c>
      <c r="F136" s="85"/>
      <c r="G136" s="85"/>
      <c r="H136" s="130" t="str" cm="1">
        <f t="array" ref="H136">_xlfn.IFS(D136="Kies kostencategorie...","-",D136="Reiskosten","kilometers",D136="Communicatiekosten - duurzaam bord","borden",D136="Communicatiekosten - poster","posters",D136= "Loonkosten uurtarief","uren",D136= "Loonkosten maandtarief","maanden",D136="Eigen arbeid","uren",D136="Loonkosten IKS","uren",D136="Vrijwilligerswerk","dagen van 8 uur")</f>
        <v>-</v>
      </c>
      <c r="I136" s="92"/>
      <c r="J136" s="103"/>
      <c r="K136" s="103"/>
      <c r="L136" s="85"/>
      <c r="M136" s="90" t="s">
        <v>47</v>
      </c>
      <c r="N136" s="127" t="e" cm="1">
        <f t="array" ref="N136" xml:space="preserve"> _xlfn.IFS(D136="Loonkosten IKS",F136*G136,D136="Loonkosten maandtarief",E136*G136,D136="Reiskosten",E136*G136,D136="Loonkosten uurtarief",E136*G136,D136="Eigen arbeid",E136*G136,D136="Vrijwilligerswerk",E136*G136,D136="Communicatiekosten - duurzaam bord",E136*G136,D136="Communicatiekosten - poster",E136*G136)</f>
        <v>#N/A</v>
      </c>
    </row>
    <row r="137" spans="1:14" ht="15.75" thickBot="1" x14ac:dyDescent="0.3">
      <c r="A137" s="68">
        <v>110</v>
      </c>
      <c r="B137" s="128" t="s">
        <v>110</v>
      </c>
      <c r="C137" s="112" t="s">
        <v>48</v>
      </c>
      <c r="D137" s="90" t="s">
        <v>46</v>
      </c>
      <c r="E137" s="97" cm="1">
        <f t="array" ref="E137">_xlfn.IFS(D137="Kies kostencategorie...",0,D137="Reiskosten",0.23,D137="Communicatiekosten - duurzaam bord",40,D137="Communicatiekosten - poster",20,D137= "Loonkosten uurtarief",60,D137= "Loonkosten maandtarief",8600,D137="Eigen arbeid",60,D137="Loonkosten IKS", "nvt",D137="Vrijwilligerswerk",157)</f>
        <v>0</v>
      </c>
      <c r="F137" s="85"/>
      <c r="G137" s="85"/>
      <c r="H137" s="130" t="str" cm="1">
        <f t="array" ref="H137">_xlfn.IFS(D137="Kies kostencategorie...","-",D137="Reiskosten","kilometers",D137="Communicatiekosten - duurzaam bord","borden",D137="Communicatiekosten - poster","posters",D137= "Loonkosten uurtarief","uren",D137= "Loonkosten maandtarief","maanden",D137="Eigen arbeid","uren",D137="Loonkosten IKS","uren",D137="Vrijwilligerswerk","dagen van 8 uur")</f>
        <v>-</v>
      </c>
      <c r="I137" s="92"/>
      <c r="J137" s="103"/>
      <c r="K137" s="103"/>
      <c r="L137" s="85"/>
      <c r="M137" s="90" t="s">
        <v>47</v>
      </c>
      <c r="N137" s="127" t="e" cm="1">
        <f t="array" ref="N137" xml:space="preserve"> _xlfn.IFS(D137="Loonkosten IKS",F137*G137,D137="Loonkosten maandtarief",E137*G137,D137="Reiskosten",E137*G137,D137="Loonkosten uurtarief",E137*G137,D137="Eigen arbeid",E137*G137,D137="Vrijwilligerswerk",E137*G137,D137="Communicatiekosten - duurzaam bord",E137*G137,D137="Communicatiekosten - poster",E137*G137)</f>
        <v>#N/A</v>
      </c>
    </row>
    <row r="138" spans="1:14" ht="15.75" thickBot="1" x14ac:dyDescent="0.3">
      <c r="A138" s="68">
        <v>111</v>
      </c>
      <c r="B138" s="128" t="s">
        <v>110</v>
      </c>
      <c r="C138" s="112" t="s">
        <v>48</v>
      </c>
      <c r="D138" s="90" t="s">
        <v>46</v>
      </c>
      <c r="E138" s="97" cm="1">
        <f t="array" ref="E138">_xlfn.IFS(D138="Kies kostencategorie...",0,D138="Reiskosten",0.23,D138="Communicatiekosten - duurzaam bord",40,D138="Communicatiekosten - poster",20,D138= "Loonkosten uurtarief",60,D138= "Loonkosten maandtarief",8600,D138="Eigen arbeid",60,D138="Loonkosten IKS", "nvt",D138="Vrijwilligerswerk",157)</f>
        <v>0</v>
      </c>
      <c r="F138" s="85"/>
      <c r="G138" s="85"/>
      <c r="H138" s="130" t="str" cm="1">
        <f t="array" ref="H138">_xlfn.IFS(D138="Kies kostencategorie...","-",D138="Reiskosten","kilometers",D138="Communicatiekosten - duurzaam bord","borden",D138="Communicatiekosten - poster","posters",D138= "Loonkosten uurtarief","uren",D138= "Loonkosten maandtarief","maanden",D138="Eigen arbeid","uren",D138="Loonkosten IKS","uren",D138="Vrijwilligerswerk","dagen van 8 uur")</f>
        <v>-</v>
      </c>
      <c r="I138" s="92"/>
      <c r="J138" s="103"/>
      <c r="K138" s="103"/>
      <c r="L138" s="85"/>
      <c r="M138" s="90" t="s">
        <v>47</v>
      </c>
      <c r="N138" s="127" t="e" cm="1">
        <f t="array" ref="N138" xml:space="preserve"> _xlfn.IFS(D138="Loonkosten IKS",F138*G138,D138="Loonkosten maandtarief",E138*G138,D138="Reiskosten",E138*G138,D138="Loonkosten uurtarief",E138*G138,D138="Eigen arbeid",E138*G138,D138="Vrijwilligerswerk",E138*G138,D138="Communicatiekosten - duurzaam bord",E138*G138,D138="Communicatiekosten - poster",E138*G138)</f>
        <v>#N/A</v>
      </c>
    </row>
    <row r="139" spans="1:14" ht="15.75" thickBot="1" x14ac:dyDescent="0.3">
      <c r="A139" s="68">
        <v>112</v>
      </c>
      <c r="B139" s="128" t="s">
        <v>110</v>
      </c>
      <c r="C139" s="112" t="s">
        <v>48</v>
      </c>
      <c r="D139" s="90" t="s">
        <v>46</v>
      </c>
      <c r="E139" s="97" cm="1">
        <f t="array" ref="E139">_xlfn.IFS(D139="Kies kostencategorie...",0,D139="Reiskosten",0.23,D139="Communicatiekosten - duurzaam bord",40,D139="Communicatiekosten - poster",20,D139= "Loonkosten uurtarief",60,D139= "Loonkosten maandtarief",8600,D139="Eigen arbeid",60,D139="Loonkosten IKS", "nvt",D139="Vrijwilligerswerk",157)</f>
        <v>0</v>
      </c>
      <c r="F139" s="85"/>
      <c r="G139" s="85"/>
      <c r="H139" s="130" t="str" cm="1">
        <f t="array" ref="H139">_xlfn.IFS(D139="Kies kostencategorie...","-",D139="Reiskosten","kilometers",D139="Communicatiekosten - duurzaam bord","borden",D139="Communicatiekosten - poster","posters",D139= "Loonkosten uurtarief","uren",D139= "Loonkosten maandtarief","maanden",D139="Eigen arbeid","uren",D139="Loonkosten IKS","uren",D139="Vrijwilligerswerk","dagen van 8 uur")</f>
        <v>-</v>
      </c>
      <c r="I139" s="92"/>
      <c r="J139" s="103"/>
      <c r="K139" s="103"/>
      <c r="L139" s="85"/>
      <c r="M139" s="90" t="s">
        <v>47</v>
      </c>
      <c r="N139" s="127" t="e" cm="1">
        <f t="array" ref="N139" xml:space="preserve"> _xlfn.IFS(D139="Loonkosten IKS",F139*G139,D139="Loonkosten maandtarief",E139*G139,D139="Reiskosten",E139*G139,D139="Loonkosten uurtarief",E139*G139,D139="Eigen arbeid",E139*G139,D139="Vrijwilligerswerk",E139*G139,D139="Communicatiekosten - duurzaam bord",E139*G139,D139="Communicatiekosten - poster",E139*G139)</f>
        <v>#N/A</v>
      </c>
    </row>
    <row r="140" spans="1:14" ht="15.75" thickBot="1" x14ac:dyDescent="0.3">
      <c r="A140" s="68">
        <v>113</v>
      </c>
      <c r="B140" s="128" t="s">
        <v>110</v>
      </c>
      <c r="C140" s="112" t="s">
        <v>48</v>
      </c>
      <c r="D140" s="90" t="s">
        <v>46</v>
      </c>
      <c r="E140" s="97" cm="1">
        <f t="array" ref="E140">_xlfn.IFS(D140="Kies kostencategorie...",0,D140="Reiskosten",0.23,D140="Communicatiekosten - duurzaam bord",40,D140="Communicatiekosten - poster",20,D140= "Loonkosten uurtarief",60,D140= "Loonkosten maandtarief",8600,D140="Eigen arbeid",60,D140="Loonkosten IKS", "nvt",D140="Vrijwilligerswerk",157)</f>
        <v>0</v>
      </c>
      <c r="F140" s="85"/>
      <c r="G140" s="85"/>
      <c r="H140" s="130" t="str" cm="1">
        <f t="array" ref="H140">_xlfn.IFS(D140="Kies kostencategorie...","-",D140="Reiskosten","kilometers",D140="Communicatiekosten - duurzaam bord","borden",D140="Communicatiekosten - poster","posters",D140= "Loonkosten uurtarief","uren",D140= "Loonkosten maandtarief","maanden",D140="Eigen arbeid","uren",D140="Loonkosten IKS","uren",D140="Vrijwilligerswerk","dagen van 8 uur")</f>
        <v>-</v>
      </c>
      <c r="I140" s="92"/>
      <c r="J140" s="103"/>
      <c r="K140" s="103"/>
      <c r="L140" s="85"/>
      <c r="M140" s="90" t="s">
        <v>47</v>
      </c>
      <c r="N140" s="127" t="e" cm="1">
        <f t="array" ref="N140" xml:space="preserve"> _xlfn.IFS(D140="Loonkosten IKS",F140*G140,D140="Loonkosten maandtarief",E140*G140,D140="Reiskosten",E140*G140,D140="Loonkosten uurtarief",E140*G140,D140="Eigen arbeid",E140*G140,D140="Vrijwilligerswerk",E140*G140,D140="Communicatiekosten - duurzaam bord",E140*G140,D140="Communicatiekosten - poster",E140*G140)</f>
        <v>#N/A</v>
      </c>
    </row>
    <row r="141" spans="1:14" ht="15.75" thickBot="1" x14ac:dyDescent="0.3">
      <c r="A141" s="68">
        <v>114</v>
      </c>
      <c r="B141" s="128" t="s">
        <v>110</v>
      </c>
      <c r="C141" s="112" t="s">
        <v>48</v>
      </c>
      <c r="D141" s="90" t="s">
        <v>46</v>
      </c>
      <c r="E141" s="97" cm="1">
        <f t="array" ref="E141">_xlfn.IFS(D141="Kies kostencategorie...",0,D141="Reiskosten",0.23,D141="Communicatiekosten - duurzaam bord",40,D141="Communicatiekosten - poster",20,D141= "Loonkosten uurtarief",60,D141= "Loonkosten maandtarief",8600,D141="Eigen arbeid",60,D141="Loonkosten IKS", "nvt",D141="Vrijwilligerswerk",157)</f>
        <v>0</v>
      </c>
      <c r="F141" s="85"/>
      <c r="G141" s="85"/>
      <c r="H141" s="130" t="str" cm="1">
        <f t="array" ref="H141">_xlfn.IFS(D141="Kies kostencategorie...","-",D141="Reiskosten","kilometers",D141="Communicatiekosten - duurzaam bord","borden",D141="Communicatiekosten - poster","posters",D141= "Loonkosten uurtarief","uren",D141= "Loonkosten maandtarief","maanden",D141="Eigen arbeid","uren",D141="Loonkosten IKS","uren",D141="Vrijwilligerswerk","dagen van 8 uur")</f>
        <v>-</v>
      </c>
      <c r="I141" s="92"/>
      <c r="J141" s="103"/>
      <c r="K141" s="103"/>
      <c r="L141" s="85"/>
      <c r="M141" s="90" t="s">
        <v>47</v>
      </c>
      <c r="N141" s="127" t="e" cm="1">
        <f t="array" ref="N141" xml:space="preserve"> _xlfn.IFS(D141="Loonkosten IKS",F141*G141,D141="Loonkosten maandtarief",E141*G141,D141="Reiskosten",E141*G141,D141="Loonkosten uurtarief",E141*G141,D141="Eigen arbeid",E141*G141,D141="Vrijwilligerswerk",E141*G141,D141="Communicatiekosten - duurzaam bord",E141*G141,D141="Communicatiekosten - poster",E141*G141)</f>
        <v>#N/A</v>
      </c>
    </row>
    <row r="142" spans="1:14" ht="15.75" thickBot="1" x14ac:dyDescent="0.3">
      <c r="A142" s="68">
        <v>115</v>
      </c>
      <c r="B142" s="128" t="s">
        <v>110</v>
      </c>
      <c r="C142" s="112" t="s">
        <v>48</v>
      </c>
      <c r="D142" s="90" t="s">
        <v>46</v>
      </c>
      <c r="E142" s="97" cm="1">
        <f t="array" ref="E142">_xlfn.IFS(D142="Kies kostencategorie...",0,D142="Reiskosten",0.23,D142="Communicatiekosten - duurzaam bord",40,D142="Communicatiekosten - poster",20,D142= "Loonkosten uurtarief",60,D142= "Loonkosten maandtarief",8600,D142="Eigen arbeid",60,D142="Loonkosten IKS", "nvt",D142="Vrijwilligerswerk",157)</f>
        <v>0</v>
      </c>
      <c r="F142" s="85"/>
      <c r="G142" s="85"/>
      <c r="H142" s="130" t="str" cm="1">
        <f t="array" ref="H142">_xlfn.IFS(D142="Kies kostencategorie...","-",D142="Reiskosten","kilometers",D142="Communicatiekosten - duurzaam bord","borden",D142="Communicatiekosten - poster","posters",D142= "Loonkosten uurtarief","uren",D142= "Loonkosten maandtarief","maanden",D142="Eigen arbeid","uren",D142="Loonkosten IKS","uren",D142="Vrijwilligerswerk","dagen van 8 uur")</f>
        <v>-</v>
      </c>
      <c r="I142" s="92"/>
      <c r="J142" s="103"/>
      <c r="K142" s="103"/>
      <c r="L142" s="85"/>
      <c r="M142" s="90" t="s">
        <v>47</v>
      </c>
      <c r="N142" s="127" t="e" cm="1">
        <f t="array" ref="N142" xml:space="preserve"> _xlfn.IFS(D142="Loonkosten IKS",F142*G142,D142="Loonkosten maandtarief",E142*G142,D142="Reiskosten",E142*G142,D142="Loonkosten uurtarief",E142*G142,D142="Eigen arbeid",E142*G142,D142="Vrijwilligerswerk",E142*G142,D142="Communicatiekosten - duurzaam bord",E142*G142,D142="Communicatiekosten - poster",E142*G142)</f>
        <v>#N/A</v>
      </c>
    </row>
    <row r="143" spans="1:14" ht="15.75" thickBot="1" x14ac:dyDescent="0.3">
      <c r="A143" s="68">
        <v>116</v>
      </c>
      <c r="B143" s="128" t="s">
        <v>110</v>
      </c>
      <c r="C143" s="112" t="s">
        <v>48</v>
      </c>
      <c r="D143" s="90" t="s">
        <v>46</v>
      </c>
      <c r="E143" s="97" cm="1">
        <f t="array" ref="E143">_xlfn.IFS(D143="Kies kostencategorie...",0,D143="Reiskosten",0.23,D143="Communicatiekosten - duurzaam bord",40,D143="Communicatiekosten - poster",20,D143= "Loonkosten uurtarief",60,D143= "Loonkosten maandtarief",8600,D143="Eigen arbeid",60,D143="Loonkosten IKS", "nvt",D143="Vrijwilligerswerk",157)</f>
        <v>0</v>
      </c>
      <c r="F143" s="85"/>
      <c r="G143" s="85"/>
      <c r="H143" s="130" t="str" cm="1">
        <f t="array" ref="H143">_xlfn.IFS(D143="Kies kostencategorie...","-",D143="Reiskosten","kilometers",D143="Communicatiekosten - duurzaam bord","borden",D143="Communicatiekosten - poster","posters",D143= "Loonkosten uurtarief","uren",D143= "Loonkosten maandtarief","maanden",D143="Eigen arbeid","uren",D143="Loonkosten IKS","uren",D143="Vrijwilligerswerk","dagen van 8 uur")</f>
        <v>-</v>
      </c>
      <c r="I143" s="92"/>
      <c r="J143" s="103"/>
      <c r="K143" s="103"/>
      <c r="L143" s="85"/>
      <c r="M143" s="90" t="s">
        <v>47</v>
      </c>
      <c r="N143" s="127" t="e" cm="1">
        <f t="array" ref="N143" xml:space="preserve"> _xlfn.IFS(D143="Loonkosten IKS",F143*G143,D143="Loonkosten maandtarief",E143*G143,D143="Reiskosten",E143*G143,D143="Loonkosten uurtarief",E143*G143,D143="Eigen arbeid",E143*G143,D143="Vrijwilligerswerk",E143*G143,D143="Communicatiekosten - duurzaam bord",E143*G143,D143="Communicatiekosten - poster",E143*G143)</f>
        <v>#N/A</v>
      </c>
    </row>
    <row r="144" spans="1:14" ht="15.75" thickBot="1" x14ac:dyDescent="0.3">
      <c r="A144" s="68">
        <v>117</v>
      </c>
      <c r="B144" s="128" t="s">
        <v>110</v>
      </c>
      <c r="C144" s="112" t="s">
        <v>48</v>
      </c>
      <c r="D144" s="90" t="s">
        <v>46</v>
      </c>
      <c r="E144" s="97" cm="1">
        <f t="array" ref="E144">_xlfn.IFS(D144="Kies kostencategorie...",0,D144="Reiskosten",0.23,D144="Communicatiekosten - duurzaam bord",40,D144="Communicatiekosten - poster",20,D144= "Loonkosten uurtarief",60,D144= "Loonkosten maandtarief",8600,D144="Eigen arbeid",60,D144="Loonkosten IKS", "nvt",D144="Vrijwilligerswerk",157)</f>
        <v>0</v>
      </c>
      <c r="F144" s="91"/>
      <c r="G144" s="92"/>
      <c r="H144" s="130" t="str" cm="1">
        <f t="array" ref="H144">_xlfn.IFS(D144="Kies kostencategorie...","-",D144="Reiskosten","kilometers",D144="Communicatiekosten - duurzaam bord","borden",D144="Communicatiekosten - poster","posters",D144= "Loonkosten uurtarief","uren",D144= "Loonkosten maandtarief","maanden",D144="Eigen arbeid","uren",D144="Loonkosten IKS","uren",D144="Vrijwilligerswerk","dagen van 8 uur")</f>
        <v>-</v>
      </c>
      <c r="I144" s="92"/>
      <c r="J144" s="103"/>
      <c r="K144" s="103"/>
      <c r="L144" s="92"/>
      <c r="M144" s="90" t="s">
        <v>47</v>
      </c>
      <c r="N144" s="127" t="e" cm="1">
        <f t="array" ref="N144" xml:space="preserve"> _xlfn.IFS(D144="Loonkosten IKS",F144*G144,D144="Loonkosten maandtarief",E144*G144,D144="Reiskosten",E144*G144,D144="Loonkosten uurtarief",E144*G144,D144="Eigen arbeid",E144*G144,D144="Vrijwilligerswerk",E144*G144,D144="Communicatiekosten - duurzaam bord",E144*G144,D144="Communicatiekosten - poster",E144*G144)</f>
        <v>#N/A</v>
      </c>
    </row>
    <row r="145" spans="1:14" ht="15.75" thickBot="1" x14ac:dyDescent="0.3">
      <c r="A145" s="68">
        <v>118</v>
      </c>
      <c r="B145" s="128" t="s">
        <v>110</v>
      </c>
      <c r="C145" s="112" t="s">
        <v>48</v>
      </c>
      <c r="D145" s="90" t="s">
        <v>46</v>
      </c>
      <c r="E145" s="97" cm="1">
        <f t="array" ref="E145">_xlfn.IFS(D145="Kies kostencategorie...",0,D145="Reiskosten",0.23,D145="Communicatiekosten - duurzaam bord",40,D145="Communicatiekosten - poster",20,D145= "Loonkosten uurtarief",60,D145= "Loonkosten maandtarief",8600,D145="Eigen arbeid",60,D145="Loonkosten IKS", "nvt",D145="Vrijwilligerswerk",157)</f>
        <v>0</v>
      </c>
      <c r="F145" s="88"/>
      <c r="G145" s="85"/>
      <c r="H145" s="130" t="str" cm="1">
        <f t="array" ref="H145">_xlfn.IFS(D145="Kies kostencategorie...","-",D145="Reiskosten","kilometers",D145="Communicatiekosten - duurzaam bord","borden",D145="Communicatiekosten - poster","posters",D145= "Loonkosten uurtarief","uren",D145= "Loonkosten maandtarief","maanden",D145="Eigen arbeid","uren",D145="Loonkosten IKS","uren",D145="Vrijwilligerswerk","dagen van 8 uur")</f>
        <v>-</v>
      </c>
      <c r="I145" s="92"/>
      <c r="J145" s="103"/>
      <c r="K145" s="103"/>
      <c r="L145" s="85"/>
      <c r="M145" s="90" t="s">
        <v>47</v>
      </c>
      <c r="N145" s="127" t="e" cm="1">
        <f t="array" ref="N145" xml:space="preserve"> _xlfn.IFS(D145="Loonkosten IKS",F145*G145,D145="Loonkosten maandtarief",E145*G145,D145="Reiskosten",E145*G145,D145="Loonkosten uurtarief",E145*G145,D145="Eigen arbeid",E145*G145,D145="Vrijwilligerswerk",E145*G145,D145="Communicatiekosten - duurzaam bord",E145*G145,D145="Communicatiekosten - poster",E145*G145)</f>
        <v>#N/A</v>
      </c>
    </row>
    <row r="146" spans="1:14" ht="15.75" thickBot="1" x14ac:dyDescent="0.3">
      <c r="A146" s="68">
        <v>119</v>
      </c>
      <c r="B146" s="128" t="s">
        <v>110</v>
      </c>
      <c r="C146" s="112" t="s">
        <v>48</v>
      </c>
      <c r="D146" s="90" t="s">
        <v>46</v>
      </c>
      <c r="E146" s="97" cm="1">
        <f t="array" ref="E146">_xlfn.IFS(D146="Kies kostencategorie...",0,D146="Reiskosten",0.23,D146="Communicatiekosten - duurzaam bord",40,D146="Communicatiekosten - poster",20,D146= "Loonkosten uurtarief",60,D146= "Loonkosten maandtarief",8600,D146="Eigen arbeid",60,D146="Loonkosten IKS", "nvt",D146="Vrijwilligerswerk",157)</f>
        <v>0</v>
      </c>
      <c r="F146" s="88"/>
      <c r="G146" s="85"/>
      <c r="H146" s="130" t="str" cm="1">
        <f t="array" ref="H146">_xlfn.IFS(D146="Kies kostencategorie...","-",D146="Reiskosten","kilometers",D146="Communicatiekosten - duurzaam bord","borden",D146="Communicatiekosten - poster","posters",D146= "Loonkosten uurtarief","uren",D146= "Loonkosten maandtarief","maanden",D146="Eigen arbeid","uren",D146="Loonkosten IKS","uren",D146="Vrijwilligerswerk","dagen van 8 uur")</f>
        <v>-</v>
      </c>
      <c r="I146" s="92"/>
      <c r="J146" s="103"/>
      <c r="K146" s="103"/>
      <c r="L146" s="85"/>
      <c r="M146" s="90" t="s">
        <v>47</v>
      </c>
      <c r="N146" s="127" t="e" cm="1">
        <f t="array" ref="N146" xml:space="preserve"> _xlfn.IFS(D146="Loonkosten IKS",F146*G146,D146="Loonkosten maandtarief",E146*G146,D146="Reiskosten",E146*G146,D146="Loonkosten uurtarief",E146*G146,D146="Eigen arbeid",E146*G146,D146="Vrijwilligerswerk",E146*G146,D146="Communicatiekosten - duurzaam bord",E146*G146,D146="Communicatiekosten - poster",E146*G146)</f>
        <v>#N/A</v>
      </c>
    </row>
    <row r="147" spans="1:14" ht="15.75" thickBot="1" x14ac:dyDescent="0.3">
      <c r="A147" s="68">
        <v>120</v>
      </c>
      <c r="B147" s="128" t="s">
        <v>110</v>
      </c>
      <c r="C147" s="112" t="s">
        <v>48</v>
      </c>
      <c r="D147" s="90" t="s">
        <v>46</v>
      </c>
      <c r="E147" s="97" cm="1">
        <f t="array" ref="E147">_xlfn.IFS(D147="Kies kostencategorie...",0,D147="Reiskosten",0.23,D147="Communicatiekosten - duurzaam bord",40,D147="Communicatiekosten - poster",20,D147= "Loonkosten uurtarief",60,D147= "Loonkosten maandtarief",8600,D147="Eigen arbeid",60,D147="Loonkosten IKS", "nvt",D147="Vrijwilligerswerk",157)</f>
        <v>0</v>
      </c>
      <c r="F147" s="88"/>
      <c r="G147" s="85"/>
      <c r="H147" s="130" t="str" cm="1">
        <f t="array" ref="H147">_xlfn.IFS(D147="Kies kostencategorie...","-",D147="Reiskosten","kilometers",D147="Communicatiekosten - duurzaam bord","borden",D147="Communicatiekosten - poster","posters",D147= "Loonkosten uurtarief","uren",D147= "Loonkosten maandtarief","maanden",D147="Eigen arbeid","uren",D147="Loonkosten IKS","uren",D147="Vrijwilligerswerk","dagen van 8 uur")</f>
        <v>-</v>
      </c>
      <c r="I147" s="92"/>
      <c r="J147" s="103"/>
      <c r="K147" s="103"/>
      <c r="L147" s="85"/>
      <c r="M147" s="90" t="s">
        <v>47</v>
      </c>
      <c r="N147" s="127" t="e" cm="1">
        <f t="array" ref="N147" xml:space="preserve"> _xlfn.IFS(D147="Loonkosten IKS",F147*G147,D147="Loonkosten maandtarief",E147*G147,D147="Reiskosten",E147*G147,D147="Loonkosten uurtarief",E147*G147,D147="Eigen arbeid",E147*G147,D147="Vrijwilligerswerk",E147*G147,D147="Communicatiekosten - duurzaam bord",E147*G147,D147="Communicatiekosten - poster",E147*G147)</f>
        <v>#N/A</v>
      </c>
    </row>
    <row r="148" spans="1:14" ht="15.75" thickBot="1" x14ac:dyDescent="0.3">
      <c r="A148" s="68">
        <v>121</v>
      </c>
      <c r="B148" s="128" t="s">
        <v>110</v>
      </c>
      <c r="C148" s="112" t="s">
        <v>48</v>
      </c>
      <c r="D148" s="90" t="s">
        <v>46</v>
      </c>
      <c r="E148" s="97" cm="1">
        <f t="array" ref="E148">_xlfn.IFS(D148="Kies kostencategorie...",0,D148="Reiskosten",0.23,D148="Communicatiekosten - duurzaam bord",40,D148="Communicatiekosten - poster",20,D148= "Loonkosten uurtarief",60,D148= "Loonkosten maandtarief",8600,D148="Eigen arbeid",60,D148="Loonkosten IKS", "nvt",D148="Vrijwilligerswerk",157)</f>
        <v>0</v>
      </c>
      <c r="F148" s="88"/>
      <c r="G148" s="85"/>
      <c r="H148" s="130" t="str" cm="1">
        <f t="array" ref="H148">_xlfn.IFS(D148="Kies kostencategorie...","-",D148="Reiskosten","kilometers",D148="Communicatiekosten - duurzaam bord","borden",D148="Communicatiekosten - poster","posters",D148= "Loonkosten uurtarief","uren",D148= "Loonkosten maandtarief","maanden",D148="Eigen arbeid","uren",D148="Loonkosten IKS","uren",D148="Vrijwilligerswerk","dagen van 8 uur")</f>
        <v>-</v>
      </c>
      <c r="I148" s="92"/>
      <c r="J148" s="103"/>
      <c r="K148" s="103"/>
      <c r="L148" s="85"/>
      <c r="M148" s="90" t="s">
        <v>47</v>
      </c>
      <c r="N148" s="127" t="e" cm="1">
        <f t="array" ref="N148" xml:space="preserve"> _xlfn.IFS(D148="Loonkosten IKS",F148*G148,D148="Loonkosten maandtarief",E148*G148,D148="Reiskosten",E148*G148,D148="Loonkosten uurtarief",E148*G148,D148="Eigen arbeid",E148*G148,D148="Vrijwilligerswerk",E148*G148,D148="Communicatiekosten - duurzaam bord",E148*G148,D148="Communicatiekosten - poster",E148*G148)</f>
        <v>#N/A</v>
      </c>
    </row>
    <row r="149" spans="1:14" ht="15.75" thickBot="1" x14ac:dyDescent="0.3">
      <c r="A149" s="68">
        <v>122</v>
      </c>
      <c r="B149" s="128" t="s">
        <v>110</v>
      </c>
      <c r="C149" s="112" t="s">
        <v>48</v>
      </c>
      <c r="D149" s="90" t="s">
        <v>46</v>
      </c>
      <c r="E149" s="97" cm="1">
        <f t="array" ref="E149">_xlfn.IFS(D149="Kies kostencategorie...",0,D149="Reiskosten",0.23,D149="Communicatiekosten - duurzaam bord",40,D149="Communicatiekosten - poster",20,D149= "Loonkosten uurtarief",60,D149= "Loonkosten maandtarief",8600,D149="Eigen arbeid",60,D149="Loonkosten IKS", "nvt",D149="Vrijwilligerswerk",157)</f>
        <v>0</v>
      </c>
      <c r="F149" s="88"/>
      <c r="G149" s="85"/>
      <c r="H149" s="130" t="str" cm="1">
        <f t="array" ref="H149">_xlfn.IFS(D149="Kies kostencategorie...","-",D149="Reiskosten","kilometers",D149="Communicatiekosten - duurzaam bord","borden",D149="Communicatiekosten - poster","posters",D149= "Loonkosten uurtarief","uren",D149= "Loonkosten maandtarief","maanden",D149="Eigen arbeid","uren",D149="Loonkosten IKS","uren",D149="Vrijwilligerswerk","dagen van 8 uur")</f>
        <v>-</v>
      </c>
      <c r="I149" s="92"/>
      <c r="J149" s="103"/>
      <c r="K149" s="103"/>
      <c r="L149" s="85"/>
      <c r="M149" s="90" t="s">
        <v>47</v>
      </c>
      <c r="N149" s="127" t="e" cm="1">
        <f t="array" ref="N149" xml:space="preserve"> _xlfn.IFS(D149="Loonkosten IKS",F149*G149,D149="Loonkosten maandtarief",E149*G149,D149="Reiskosten",E149*G149,D149="Loonkosten uurtarief",E149*G149,D149="Eigen arbeid",E149*G149,D149="Vrijwilligerswerk",E149*G149,D149="Communicatiekosten - duurzaam bord",E149*G149,D149="Communicatiekosten - poster",E149*G149)</f>
        <v>#N/A</v>
      </c>
    </row>
    <row r="150" spans="1:14" ht="15.75" thickBot="1" x14ac:dyDescent="0.3">
      <c r="A150" s="68">
        <v>123</v>
      </c>
      <c r="B150" s="128" t="s">
        <v>110</v>
      </c>
      <c r="C150" s="112" t="s">
        <v>48</v>
      </c>
      <c r="D150" s="90" t="s">
        <v>46</v>
      </c>
      <c r="E150" s="97" cm="1">
        <f t="array" ref="E150">_xlfn.IFS(D150="Kies kostencategorie...",0,D150="Reiskosten",0.23,D150="Communicatiekosten - duurzaam bord",40,D150="Communicatiekosten - poster",20,D150= "Loonkosten uurtarief",60,D150= "Loonkosten maandtarief",8600,D150="Eigen arbeid",60,D150="Loonkosten IKS", "nvt",D150="Vrijwilligerswerk",157)</f>
        <v>0</v>
      </c>
      <c r="F150" s="88"/>
      <c r="G150" s="85"/>
      <c r="H150" s="130" t="str" cm="1">
        <f t="array" ref="H150">_xlfn.IFS(D150="Kies kostencategorie...","-",D150="Reiskosten","kilometers",D150="Communicatiekosten - duurzaam bord","borden",D150="Communicatiekosten - poster","posters",D150= "Loonkosten uurtarief","uren",D150= "Loonkosten maandtarief","maanden",D150="Eigen arbeid","uren",D150="Loonkosten IKS","uren",D150="Vrijwilligerswerk","dagen van 8 uur")</f>
        <v>-</v>
      </c>
      <c r="I150" s="92"/>
      <c r="J150" s="103"/>
      <c r="K150" s="103"/>
      <c r="L150" s="85"/>
      <c r="M150" s="90" t="s">
        <v>47</v>
      </c>
      <c r="N150" s="127" t="e" cm="1">
        <f t="array" ref="N150" xml:space="preserve"> _xlfn.IFS(D150="Loonkosten IKS",F150*G150,D150="Loonkosten maandtarief",E150*G150,D150="Reiskosten",E150*G150,D150="Loonkosten uurtarief",E150*G150,D150="Eigen arbeid",E150*G150,D150="Vrijwilligerswerk",E150*G150,D150="Communicatiekosten - duurzaam bord",E150*G150,D150="Communicatiekosten - poster",E150*G150)</f>
        <v>#N/A</v>
      </c>
    </row>
    <row r="151" spans="1:14" ht="15.75" thickBot="1" x14ac:dyDescent="0.3">
      <c r="A151" s="68">
        <v>124</v>
      </c>
      <c r="B151" s="128" t="s">
        <v>110</v>
      </c>
      <c r="C151" s="112" t="s">
        <v>48</v>
      </c>
      <c r="D151" s="90" t="s">
        <v>46</v>
      </c>
      <c r="E151" s="97" cm="1">
        <f t="array" ref="E151">_xlfn.IFS(D151="Kies kostencategorie...",0,D151="Reiskosten",0.23,D151="Communicatiekosten - duurzaam bord",40,D151="Communicatiekosten - poster",20,D151= "Loonkosten uurtarief",60,D151= "Loonkosten maandtarief",8600,D151="Eigen arbeid",60,D151="Loonkosten IKS", "nvt",D151="Vrijwilligerswerk",157)</f>
        <v>0</v>
      </c>
      <c r="F151" s="88"/>
      <c r="G151" s="85"/>
      <c r="H151" s="130" t="str" cm="1">
        <f t="array" ref="H151">_xlfn.IFS(D151="Kies kostencategorie...","-",D151="Reiskosten","kilometers",D151="Communicatiekosten - duurzaam bord","borden",D151="Communicatiekosten - poster","posters",D151= "Loonkosten uurtarief","uren",D151= "Loonkosten maandtarief","maanden",D151="Eigen arbeid","uren",D151="Loonkosten IKS","uren",D151="Vrijwilligerswerk","dagen van 8 uur")</f>
        <v>-</v>
      </c>
      <c r="I151" s="92"/>
      <c r="J151" s="103"/>
      <c r="K151" s="103"/>
      <c r="L151" s="85"/>
      <c r="M151" s="90" t="s">
        <v>47</v>
      </c>
      <c r="N151" s="127" t="e" cm="1">
        <f t="array" ref="N151" xml:space="preserve"> _xlfn.IFS(D151="Loonkosten IKS",F151*G151,D151="Loonkosten maandtarief",E151*G151,D151="Reiskosten",E151*G151,D151="Loonkosten uurtarief",E151*G151,D151="Eigen arbeid",E151*G151,D151="Vrijwilligerswerk",E151*G151,D151="Communicatiekosten - duurzaam bord",E151*G151,D151="Communicatiekosten - poster",E151*G151)</f>
        <v>#N/A</v>
      </c>
    </row>
    <row r="152" spans="1:14" ht="15.75" thickBot="1" x14ac:dyDescent="0.3">
      <c r="A152" s="68">
        <v>125</v>
      </c>
      <c r="B152" s="128" t="s">
        <v>110</v>
      </c>
      <c r="C152" s="112" t="s">
        <v>48</v>
      </c>
      <c r="D152" s="90" t="s">
        <v>46</v>
      </c>
      <c r="E152" s="97" cm="1">
        <f t="array" ref="E152">_xlfn.IFS(D152="Kies kostencategorie...",0,D152="Reiskosten",0.23,D152="Communicatiekosten - duurzaam bord",40,D152="Communicatiekosten - poster",20,D152= "Loonkosten uurtarief",60,D152= "Loonkosten maandtarief",8600,D152="Eigen arbeid",60,D152="Loonkosten IKS", "nvt",D152="Vrijwilligerswerk",157)</f>
        <v>0</v>
      </c>
      <c r="F152" s="85"/>
      <c r="G152" s="85"/>
      <c r="H152" s="130" t="str" cm="1">
        <f t="array" ref="H152">_xlfn.IFS(D152="Kies kostencategorie...","-",D152="Reiskosten","kilometers",D152="Communicatiekosten - duurzaam bord","borden",D152="Communicatiekosten - poster","posters",D152= "Loonkosten uurtarief","uren",D152= "Loonkosten maandtarief","maanden",D152="Eigen arbeid","uren",D152="Loonkosten IKS","uren",D152="Vrijwilligerswerk","dagen van 8 uur")</f>
        <v>-</v>
      </c>
      <c r="I152" s="92"/>
      <c r="J152" s="103"/>
      <c r="K152" s="103"/>
      <c r="L152" s="85"/>
      <c r="M152" s="90" t="s">
        <v>47</v>
      </c>
      <c r="N152" s="127" t="e" cm="1">
        <f t="array" ref="N152" xml:space="preserve"> _xlfn.IFS(D152="Loonkosten IKS",F152*G152,D152="Loonkosten maandtarief",E152*G152,D152="Reiskosten",E152*G152,D152="Loonkosten uurtarief",E152*G152,D152="Eigen arbeid",E152*G152,D152="Vrijwilligerswerk",E152*G152,D152="Communicatiekosten - duurzaam bord",E152*G152,D152="Communicatiekosten - poster",E152*G152)</f>
        <v>#N/A</v>
      </c>
    </row>
    <row r="153" spans="1:14" ht="15.75" thickBot="1" x14ac:dyDescent="0.3">
      <c r="A153" s="68">
        <v>126</v>
      </c>
      <c r="B153" s="128" t="s">
        <v>110</v>
      </c>
      <c r="C153" s="112" t="s">
        <v>48</v>
      </c>
      <c r="D153" s="90" t="s">
        <v>46</v>
      </c>
      <c r="E153" s="97" cm="1">
        <f t="array" ref="E153">_xlfn.IFS(D153="Kies kostencategorie...",0,D153="Reiskosten",0.23,D153="Communicatiekosten - duurzaam bord",40,D153="Communicatiekosten - poster",20,D153= "Loonkosten uurtarief",60,D153= "Loonkosten maandtarief",8600,D153="Eigen arbeid",60,D153="Loonkosten IKS", "nvt",D153="Vrijwilligerswerk",157)</f>
        <v>0</v>
      </c>
      <c r="F153" s="85"/>
      <c r="G153" s="85"/>
      <c r="H153" s="130" t="str" cm="1">
        <f t="array" ref="H153">_xlfn.IFS(D153="Kies kostencategorie...","-",D153="Reiskosten","kilometers",D153="Communicatiekosten - duurzaam bord","borden",D153="Communicatiekosten - poster","posters",D153= "Loonkosten uurtarief","uren",D153= "Loonkosten maandtarief","maanden",D153="Eigen arbeid","uren",D153="Loonkosten IKS","uren",D153="Vrijwilligerswerk","dagen van 8 uur")</f>
        <v>-</v>
      </c>
      <c r="I153" s="92"/>
      <c r="J153" s="103"/>
      <c r="K153" s="103"/>
      <c r="L153" s="85"/>
      <c r="M153" s="90" t="s">
        <v>47</v>
      </c>
      <c r="N153" s="127" t="e" cm="1">
        <f t="array" ref="N153" xml:space="preserve"> _xlfn.IFS(D153="Loonkosten IKS",F153*G153,D153="Loonkosten maandtarief",E153*G153,D153="Reiskosten",E153*G153,D153="Loonkosten uurtarief",E153*G153,D153="Eigen arbeid",E153*G153,D153="Vrijwilligerswerk",E153*G153,D153="Communicatiekosten - duurzaam bord",E153*G153,D153="Communicatiekosten - poster",E153*G153)</f>
        <v>#N/A</v>
      </c>
    </row>
    <row r="154" spans="1:14" ht="15.75" thickBot="1" x14ac:dyDescent="0.3">
      <c r="A154" s="68">
        <v>127</v>
      </c>
      <c r="B154" s="128" t="s">
        <v>110</v>
      </c>
      <c r="C154" s="112" t="s">
        <v>48</v>
      </c>
      <c r="D154" s="90" t="s">
        <v>46</v>
      </c>
      <c r="E154" s="97" cm="1">
        <f t="array" ref="E154">_xlfn.IFS(D154="Kies kostencategorie...",0,D154="Reiskosten",0.23,D154="Communicatiekosten - duurzaam bord",40,D154="Communicatiekosten - poster",20,D154= "Loonkosten uurtarief",60,D154= "Loonkosten maandtarief",8600,D154="Eigen arbeid",60,D154="Loonkosten IKS", "nvt",D154="Vrijwilligerswerk",157)</f>
        <v>0</v>
      </c>
      <c r="F154" s="85"/>
      <c r="G154" s="85"/>
      <c r="H154" s="130" t="str" cm="1">
        <f t="array" ref="H154">_xlfn.IFS(D154="Kies kostencategorie...","-",D154="Reiskosten","kilometers",D154="Communicatiekosten - duurzaam bord","borden",D154="Communicatiekosten - poster","posters",D154= "Loonkosten uurtarief","uren",D154= "Loonkosten maandtarief","maanden",D154="Eigen arbeid","uren",D154="Loonkosten IKS","uren",D154="Vrijwilligerswerk","dagen van 8 uur")</f>
        <v>-</v>
      </c>
      <c r="I154" s="92"/>
      <c r="J154" s="103"/>
      <c r="K154" s="103"/>
      <c r="L154" s="85"/>
      <c r="M154" s="90" t="s">
        <v>47</v>
      </c>
      <c r="N154" s="127" t="e" cm="1">
        <f t="array" ref="N154" xml:space="preserve"> _xlfn.IFS(D154="Loonkosten IKS",F154*G154,D154="Loonkosten maandtarief",E154*G154,D154="Reiskosten",E154*G154,D154="Loonkosten uurtarief",E154*G154,D154="Eigen arbeid",E154*G154,D154="Vrijwilligerswerk",E154*G154,D154="Communicatiekosten - duurzaam bord",E154*G154,D154="Communicatiekosten - poster",E154*G154)</f>
        <v>#N/A</v>
      </c>
    </row>
    <row r="155" spans="1:14" ht="15.75" thickBot="1" x14ac:dyDescent="0.3">
      <c r="A155" s="68">
        <v>128</v>
      </c>
      <c r="B155" s="128" t="s">
        <v>110</v>
      </c>
      <c r="C155" s="112" t="s">
        <v>48</v>
      </c>
      <c r="D155" s="90" t="s">
        <v>46</v>
      </c>
      <c r="E155" s="97" cm="1">
        <f t="array" ref="E155">_xlfn.IFS(D155="Kies kostencategorie...",0,D155="Reiskosten",0.23,D155="Communicatiekosten - duurzaam bord",40,D155="Communicatiekosten - poster",20,D155= "Loonkosten uurtarief",60,D155= "Loonkosten maandtarief",8600,D155="Eigen arbeid",60,D155="Loonkosten IKS", "nvt",D155="Vrijwilligerswerk",157)</f>
        <v>0</v>
      </c>
      <c r="F155" s="85"/>
      <c r="G155" s="85"/>
      <c r="H155" s="130" t="str" cm="1">
        <f t="array" ref="H155">_xlfn.IFS(D155="Kies kostencategorie...","-",D155="Reiskosten","kilometers",D155="Communicatiekosten - duurzaam bord","borden",D155="Communicatiekosten - poster","posters",D155= "Loonkosten uurtarief","uren",D155= "Loonkosten maandtarief","maanden",D155="Eigen arbeid","uren",D155="Loonkosten IKS","uren",D155="Vrijwilligerswerk","dagen van 8 uur")</f>
        <v>-</v>
      </c>
      <c r="I155" s="92"/>
      <c r="J155" s="103"/>
      <c r="K155" s="103"/>
      <c r="L155" s="85"/>
      <c r="M155" s="90" t="s">
        <v>47</v>
      </c>
      <c r="N155" s="127" t="e" cm="1">
        <f t="array" ref="N155" xml:space="preserve"> _xlfn.IFS(D155="Loonkosten IKS",F155*G155,D155="Loonkosten maandtarief",E155*G155,D155="Reiskosten",E155*G155,D155="Loonkosten uurtarief",E155*G155,D155="Eigen arbeid",E155*G155,D155="Vrijwilligerswerk",E155*G155,D155="Communicatiekosten - duurzaam bord",E155*G155,D155="Communicatiekosten - poster",E155*G155)</f>
        <v>#N/A</v>
      </c>
    </row>
    <row r="156" spans="1:14" ht="15.75" thickBot="1" x14ac:dyDescent="0.3">
      <c r="A156" s="68">
        <v>129</v>
      </c>
      <c r="B156" s="128" t="s">
        <v>110</v>
      </c>
      <c r="C156" s="112" t="s">
        <v>48</v>
      </c>
      <c r="D156" s="90" t="s">
        <v>46</v>
      </c>
      <c r="E156" s="97" cm="1">
        <f t="array" ref="E156">_xlfn.IFS(D156="Kies kostencategorie...",0,D156="Reiskosten",0.23,D156="Communicatiekosten - duurzaam bord",40,D156="Communicatiekosten - poster",20,D156= "Loonkosten uurtarief",60,D156= "Loonkosten maandtarief",8600,D156="Eigen arbeid",60,D156="Loonkosten IKS", "nvt",D156="Vrijwilligerswerk",157)</f>
        <v>0</v>
      </c>
      <c r="F156" s="85"/>
      <c r="G156" s="85"/>
      <c r="H156" s="130" t="str" cm="1">
        <f t="array" ref="H156">_xlfn.IFS(D156="Kies kostencategorie...","-",D156="Reiskosten","kilometers",D156="Communicatiekosten - duurzaam bord","borden",D156="Communicatiekosten - poster","posters",D156= "Loonkosten uurtarief","uren",D156= "Loonkosten maandtarief","maanden",D156="Eigen arbeid","uren",D156="Loonkosten IKS","uren",D156="Vrijwilligerswerk","dagen van 8 uur")</f>
        <v>-</v>
      </c>
      <c r="I156" s="92"/>
      <c r="J156" s="103"/>
      <c r="K156" s="103"/>
      <c r="L156" s="85"/>
      <c r="M156" s="90" t="s">
        <v>47</v>
      </c>
      <c r="N156" s="127" t="e" cm="1">
        <f t="array" ref="N156" xml:space="preserve"> _xlfn.IFS(D156="Loonkosten IKS",F156*G156,D156="Loonkosten maandtarief",E156*G156,D156="Reiskosten",E156*G156,D156="Loonkosten uurtarief",E156*G156,D156="Eigen arbeid",E156*G156,D156="Vrijwilligerswerk",E156*G156,D156="Communicatiekosten - duurzaam bord",E156*G156,D156="Communicatiekosten - poster",E156*G156)</f>
        <v>#N/A</v>
      </c>
    </row>
    <row r="157" spans="1:14" ht="15.75" thickBot="1" x14ac:dyDescent="0.3">
      <c r="A157" s="68">
        <v>130</v>
      </c>
      <c r="B157" s="128" t="s">
        <v>110</v>
      </c>
      <c r="C157" s="112" t="s">
        <v>48</v>
      </c>
      <c r="D157" s="90" t="s">
        <v>46</v>
      </c>
      <c r="E157" s="97" cm="1">
        <f t="array" ref="E157">_xlfn.IFS(D157="Kies kostencategorie...",0,D157="Reiskosten",0.23,D157="Communicatiekosten - duurzaam bord",40,D157="Communicatiekosten - poster",20,D157= "Loonkosten uurtarief",60,D157= "Loonkosten maandtarief",8600,D157="Eigen arbeid",60,D157="Loonkosten IKS", "nvt",D157="Vrijwilligerswerk",157)</f>
        <v>0</v>
      </c>
      <c r="F157" s="85"/>
      <c r="G157" s="85"/>
      <c r="H157" s="130" t="str" cm="1">
        <f t="array" ref="H157">_xlfn.IFS(D157="Kies kostencategorie...","-",D157="Reiskosten","kilometers",D157="Communicatiekosten - duurzaam bord","borden",D157="Communicatiekosten - poster","posters",D157= "Loonkosten uurtarief","uren",D157= "Loonkosten maandtarief","maanden",D157="Eigen arbeid","uren",D157="Loonkosten IKS","uren",D157="Vrijwilligerswerk","dagen van 8 uur")</f>
        <v>-</v>
      </c>
      <c r="I157" s="92"/>
      <c r="J157" s="103"/>
      <c r="K157" s="103"/>
      <c r="L157" s="85"/>
      <c r="M157" s="90" t="s">
        <v>47</v>
      </c>
      <c r="N157" s="127" t="e" cm="1">
        <f t="array" ref="N157" xml:space="preserve"> _xlfn.IFS(D157="Loonkosten IKS",F157*G157,D157="Loonkosten maandtarief",E157*G157,D157="Reiskosten",E157*G157,D157="Loonkosten uurtarief",E157*G157,D157="Eigen arbeid",E157*G157,D157="Vrijwilligerswerk",E157*G157,D157="Communicatiekosten - duurzaam bord",E157*G157,D157="Communicatiekosten - poster",E157*G157)</f>
        <v>#N/A</v>
      </c>
    </row>
    <row r="158" spans="1:14" ht="15.75" thickBot="1" x14ac:dyDescent="0.3">
      <c r="A158" s="68">
        <v>131</v>
      </c>
      <c r="B158" s="128" t="s">
        <v>110</v>
      </c>
      <c r="C158" s="112" t="s">
        <v>48</v>
      </c>
      <c r="D158" s="90" t="s">
        <v>46</v>
      </c>
      <c r="E158" s="97" cm="1">
        <f t="array" ref="E158">_xlfn.IFS(D158="Kies kostencategorie...",0,D158="Reiskosten",0.23,D158="Communicatiekosten - duurzaam bord",40,D158="Communicatiekosten - poster",20,D158= "Loonkosten uurtarief",60,D158= "Loonkosten maandtarief",8600,D158="Eigen arbeid",60,D158="Loonkosten IKS", "nvt",D158="Vrijwilligerswerk",157)</f>
        <v>0</v>
      </c>
      <c r="F158" s="85"/>
      <c r="G158" s="85"/>
      <c r="H158" s="130" t="str" cm="1">
        <f t="array" ref="H158">_xlfn.IFS(D158="Kies kostencategorie...","-",D158="Reiskosten","kilometers",D158="Communicatiekosten - duurzaam bord","borden",D158="Communicatiekosten - poster","posters",D158= "Loonkosten uurtarief","uren",D158= "Loonkosten maandtarief","maanden",D158="Eigen arbeid","uren",D158="Loonkosten IKS","uren",D158="Vrijwilligerswerk","dagen van 8 uur")</f>
        <v>-</v>
      </c>
      <c r="I158" s="92"/>
      <c r="J158" s="103"/>
      <c r="K158" s="103"/>
      <c r="L158" s="85"/>
      <c r="M158" s="90" t="s">
        <v>47</v>
      </c>
      <c r="N158" s="127" t="e" cm="1">
        <f t="array" ref="N158" xml:space="preserve"> _xlfn.IFS(D158="Loonkosten IKS",F158*G158,D158="Loonkosten maandtarief",E158*G158,D158="Reiskosten",E158*G158,D158="Loonkosten uurtarief",E158*G158,D158="Eigen arbeid",E158*G158,D158="Vrijwilligerswerk",E158*G158,D158="Communicatiekosten - duurzaam bord",E158*G158,D158="Communicatiekosten - poster",E158*G158)</f>
        <v>#N/A</v>
      </c>
    </row>
    <row r="159" spans="1:14" ht="15.75" thickBot="1" x14ac:dyDescent="0.3">
      <c r="A159" s="68">
        <v>132</v>
      </c>
      <c r="B159" s="128" t="s">
        <v>110</v>
      </c>
      <c r="C159" s="112" t="s">
        <v>48</v>
      </c>
      <c r="D159" s="90" t="s">
        <v>46</v>
      </c>
      <c r="E159" s="97" cm="1">
        <f t="array" ref="E159">_xlfn.IFS(D159="Kies kostencategorie...",0,D159="Reiskosten",0.23,D159="Communicatiekosten - duurzaam bord",40,D159="Communicatiekosten - poster",20,D159= "Loonkosten uurtarief",60,D159= "Loonkosten maandtarief",8600,D159="Eigen arbeid",60,D159="Loonkosten IKS", "nvt",D159="Vrijwilligerswerk",157)</f>
        <v>0</v>
      </c>
      <c r="F159" s="85"/>
      <c r="G159" s="85"/>
      <c r="H159" s="130" t="str" cm="1">
        <f t="array" ref="H159">_xlfn.IFS(D159="Kies kostencategorie...","-",D159="Reiskosten","kilometers",D159="Communicatiekosten - duurzaam bord","borden",D159="Communicatiekosten - poster","posters",D159= "Loonkosten uurtarief","uren",D159= "Loonkosten maandtarief","maanden",D159="Eigen arbeid","uren",D159="Loonkosten IKS","uren",D159="Vrijwilligerswerk","dagen van 8 uur")</f>
        <v>-</v>
      </c>
      <c r="I159" s="92"/>
      <c r="J159" s="103"/>
      <c r="K159" s="103"/>
      <c r="L159" s="85"/>
      <c r="M159" s="90" t="s">
        <v>47</v>
      </c>
      <c r="N159" s="127" t="e" cm="1">
        <f t="array" ref="N159" xml:space="preserve"> _xlfn.IFS(D159="Loonkosten IKS",F159*G159,D159="Loonkosten maandtarief",E159*G159,D159="Reiskosten",E159*G159,D159="Loonkosten uurtarief",E159*G159,D159="Eigen arbeid",E159*G159,D159="Vrijwilligerswerk",E159*G159,D159="Communicatiekosten - duurzaam bord",E159*G159,D159="Communicatiekosten - poster",E159*G159)</f>
        <v>#N/A</v>
      </c>
    </row>
    <row r="160" spans="1:14" ht="15.75" thickBot="1" x14ac:dyDescent="0.3">
      <c r="A160" s="68">
        <v>133</v>
      </c>
      <c r="B160" s="128" t="s">
        <v>110</v>
      </c>
      <c r="C160" s="112" t="s">
        <v>48</v>
      </c>
      <c r="D160" s="90" t="s">
        <v>46</v>
      </c>
      <c r="E160" s="97" cm="1">
        <f t="array" ref="E160">_xlfn.IFS(D160="Kies kostencategorie...",0,D160="Reiskosten",0.23,D160="Communicatiekosten - duurzaam bord",40,D160="Communicatiekosten - poster",20,D160= "Loonkosten uurtarief",60,D160= "Loonkosten maandtarief",8600,D160="Eigen arbeid",60,D160="Loonkosten IKS", "nvt",D160="Vrijwilligerswerk",157)</f>
        <v>0</v>
      </c>
      <c r="F160" s="85"/>
      <c r="G160" s="85"/>
      <c r="H160" s="130" t="str" cm="1">
        <f t="array" ref="H160">_xlfn.IFS(D160="Kies kostencategorie...","-",D160="Reiskosten","kilometers",D160="Communicatiekosten - duurzaam bord","borden",D160="Communicatiekosten - poster","posters",D160= "Loonkosten uurtarief","uren",D160= "Loonkosten maandtarief","maanden",D160="Eigen arbeid","uren",D160="Loonkosten IKS","uren",D160="Vrijwilligerswerk","dagen van 8 uur")</f>
        <v>-</v>
      </c>
      <c r="I160" s="92"/>
      <c r="J160" s="103"/>
      <c r="K160" s="103"/>
      <c r="L160" s="85"/>
      <c r="M160" s="90" t="s">
        <v>47</v>
      </c>
      <c r="N160" s="127" t="e" cm="1">
        <f t="array" ref="N160" xml:space="preserve"> _xlfn.IFS(D160="Loonkosten IKS",F160*G160,D160="Loonkosten maandtarief",E160*G160,D160="Reiskosten",E160*G160,D160="Loonkosten uurtarief",E160*G160,D160="Eigen arbeid",E160*G160,D160="Vrijwilligerswerk",E160*G160,D160="Communicatiekosten - duurzaam bord",E160*G160,D160="Communicatiekosten - poster",E160*G160)</f>
        <v>#N/A</v>
      </c>
    </row>
    <row r="161" spans="1:14" ht="15.75" thickBot="1" x14ac:dyDescent="0.3">
      <c r="A161" s="68">
        <v>134</v>
      </c>
      <c r="B161" s="128" t="s">
        <v>110</v>
      </c>
      <c r="C161" s="112" t="s">
        <v>48</v>
      </c>
      <c r="D161" s="90" t="s">
        <v>46</v>
      </c>
      <c r="E161" s="97" cm="1">
        <f t="array" ref="E161">_xlfn.IFS(D161="Kies kostencategorie...",0,D161="Reiskosten",0.23,D161="Communicatiekosten - duurzaam bord",40,D161="Communicatiekosten - poster",20,D161= "Loonkosten uurtarief",60,D161= "Loonkosten maandtarief",8600,D161="Eigen arbeid",60,D161="Loonkosten IKS", "nvt",D161="Vrijwilligerswerk",157)</f>
        <v>0</v>
      </c>
      <c r="F161" s="85"/>
      <c r="G161" s="85"/>
      <c r="H161" s="130" t="str" cm="1">
        <f t="array" ref="H161">_xlfn.IFS(D161="Kies kostencategorie...","-",D161="Reiskosten","kilometers",D161="Communicatiekosten - duurzaam bord","borden",D161="Communicatiekosten - poster","posters",D161= "Loonkosten uurtarief","uren",D161= "Loonkosten maandtarief","maanden",D161="Eigen arbeid","uren",D161="Loonkosten IKS","uren",D161="Vrijwilligerswerk","dagen van 8 uur")</f>
        <v>-</v>
      </c>
      <c r="I161" s="92"/>
      <c r="J161" s="103"/>
      <c r="K161" s="103"/>
      <c r="L161" s="85"/>
      <c r="M161" s="90" t="s">
        <v>47</v>
      </c>
      <c r="N161" s="127" t="e" cm="1">
        <f t="array" ref="N161" xml:space="preserve"> _xlfn.IFS(D161="Loonkosten IKS",F161*G161,D161="Loonkosten maandtarief",E161*G161,D161="Reiskosten",E161*G161,D161="Loonkosten uurtarief",E161*G161,D161="Eigen arbeid",E161*G161,D161="Vrijwilligerswerk",E161*G161,D161="Communicatiekosten - duurzaam bord",E161*G161,D161="Communicatiekosten - poster",E161*G161)</f>
        <v>#N/A</v>
      </c>
    </row>
    <row r="162" spans="1:14" ht="15.75" thickBot="1" x14ac:dyDescent="0.3">
      <c r="A162" s="68">
        <v>135</v>
      </c>
      <c r="B162" s="128" t="s">
        <v>110</v>
      </c>
      <c r="C162" s="112" t="s">
        <v>48</v>
      </c>
      <c r="D162" s="90" t="s">
        <v>46</v>
      </c>
      <c r="E162" s="97" cm="1">
        <f t="array" ref="E162">_xlfn.IFS(D162="Kies kostencategorie...",0,D162="Reiskosten",0.23,D162="Communicatiekosten - duurzaam bord",40,D162="Communicatiekosten - poster",20,D162= "Loonkosten uurtarief",60,D162= "Loonkosten maandtarief",8600,D162="Eigen arbeid",60,D162="Loonkosten IKS", "nvt",D162="Vrijwilligerswerk",157)</f>
        <v>0</v>
      </c>
      <c r="F162" s="85"/>
      <c r="G162" s="85"/>
      <c r="H162" s="130" t="str" cm="1">
        <f t="array" ref="H162">_xlfn.IFS(D162="Kies kostencategorie...","-",D162="Reiskosten","kilometers",D162="Communicatiekosten - duurzaam bord","borden",D162="Communicatiekosten - poster","posters",D162= "Loonkosten uurtarief","uren",D162= "Loonkosten maandtarief","maanden",D162="Eigen arbeid","uren",D162="Loonkosten IKS","uren",D162="Vrijwilligerswerk","dagen van 8 uur")</f>
        <v>-</v>
      </c>
      <c r="I162" s="92"/>
      <c r="J162" s="103"/>
      <c r="K162" s="103"/>
      <c r="L162" s="85"/>
      <c r="M162" s="90" t="s">
        <v>47</v>
      </c>
      <c r="N162" s="127" t="e" cm="1">
        <f t="array" ref="N162" xml:space="preserve"> _xlfn.IFS(D162="Loonkosten IKS",F162*G162,D162="Loonkosten maandtarief",E162*G162,D162="Reiskosten",E162*G162,D162="Loonkosten uurtarief",E162*G162,D162="Eigen arbeid",E162*G162,D162="Vrijwilligerswerk",E162*G162,D162="Communicatiekosten - duurzaam bord",E162*G162,D162="Communicatiekosten - poster",E162*G162)</f>
        <v>#N/A</v>
      </c>
    </row>
    <row r="163" spans="1:14" ht="15.75" thickBot="1" x14ac:dyDescent="0.3">
      <c r="A163" s="68">
        <v>136</v>
      </c>
      <c r="B163" s="128" t="s">
        <v>110</v>
      </c>
      <c r="C163" s="112" t="s">
        <v>48</v>
      </c>
      <c r="D163" s="90" t="s">
        <v>46</v>
      </c>
      <c r="E163" s="97" cm="1">
        <f t="array" ref="E163">_xlfn.IFS(D163="Kies kostencategorie...",0,D163="Reiskosten",0.23,D163="Communicatiekosten - duurzaam bord",40,D163="Communicatiekosten - poster",20,D163= "Loonkosten uurtarief",60,D163= "Loonkosten maandtarief",8600,D163="Eigen arbeid",60,D163="Loonkosten IKS", "nvt",D163="Vrijwilligerswerk",157)</f>
        <v>0</v>
      </c>
      <c r="F163" s="85"/>
      <c r="G163" s="85"/>
      <c r="H163" s="130" t="str" cm="1">
        <f t="array" ref="H163">_xlfn.IFS(D163="Kies kostencategorie...","-",D163="Reiskosten","kilometers",D163="Communicatiekosten - duurzaam bord","borden",D163="Communicatiekosten - poster","posters",D163= "Loonkosten uurtarief","uren",D163= "Loonkosten maandtarief","maanden",D163="Eigen arbeid","uren",D163="Loonkosten IKS","uren",D163="Vrijwilligerswerk","dagen van 8 uur")</f>
        <v>-</v>
      </c>
      <c r="I163" s="92"/>
      <c r="J163" s="103"/>
      <c r="K163" s="103"/>
      <c r="L163" s="85"/>
      <c r="M163" s="90" t="s">
        <v>47</v>
      </c>
      <c r="N163" s="127" t="e" cm="1">
        <f t="array" ref="N163" xml:space="preserve"> _xlfn.IFS(D163="Loonkosten IKS",F163*G163,D163="Loonkosten maandtarief",E163*G163,D163="Reiskosten",E163*G163,D163="Loonkosten uurtarief",E163*G163,D163="Eigen arbeid",E163*G163,D163="Vrijwilligerswerk",E163*G163,D163="Communicatiekosten - duurzaam bord",E163*G163,D163="Communicatiekosten - poster",E163*G163)</f>
        <v>#N/A</v>
      </c>
    </row>
    <row r="164" spans="1:14" ht="15.75" thickBot="1" x14ac:dyDescent="0.3">
      <c r="A164" s="68">
        <v>137</v>
      </c>
      <c r="B164" s="128" t="s">
        <v>110</v>
      </c>
      <c r="C164" s="112" t="s">
        <v>48</v>
      </c>
      <c r="D164" s="90" t="s">
        <v>46</v>
      </c>
      <c r="E164" s="97" cm="1">
        <f t="array" ref="E164">_xlfn.IFS(D164="Kies kostencategorie...",0,D164="Reiskosten",0.23,D164="Communicatiekosten - duurzaam bord",40,D164="Communicatiekosten - poster",20,D164= "Loonkosten uurtarief",60,D164= "Loonkosten maandtarief",8600,D164="Eigen arbeid",60,D164="Loonkosten IKS", "nvt",D164="Vrijwilligerswerk",157)</f>
        <v>0</v>
      </c>
      <c r="F164" s="85"/>
      <c r="G164" s="85"/>
      <c r="H164" s="130" t="str" cm="1">
        <f t="array" ref="H164">_xlfn.IFS(D164="Kies kostencategorie...","-",D164="Reiskosten","kilometers",D164="Communicatiekosten - duurzaam bord","borden",D164="Communicatiekosten - poster","posters",D164= "Loonkosten uurtarief","uren",D164= "Loonkosten maandtarief","maanden",D164="Eigen arbeid","uren",D164="Loonkosten IKS","uren",D164="Vrijwilligerswerk","dagen van 8 uur")</f>
        <v>-</v>
      </c>
      <c r="I164" s="92"/>
      <c r="J164" s="103"/>
      <c r="K164" s="103"/>
      <c r="L164" s="85"/>
      <c r="M164" s="90" t="s">
        <v>47</v>
      </c>
      <c r="N164" s="127" t="e" cm="1">
        <f t="array" ref="N164" xml:space="preserve"> _xlfn.IFS(D164="Loonkosten IKS",F164*G164,D164="Loonkosten maandtarief",E164*G164,D164="Reiskosten",E164*G164,D164="Loonkosten uurtarief",E164*G164,D164="Eigen arbeid",E164*G164,D164="Vrijwilligerswerk",E164*G164,D164="Communicatiekosten - duurzaam bord",E164*G164,D164="Communicatiekosten - poster",E164*G164)</f>
        <v>#N/A</v>
      </c>
    </row>
    <row r="165" spans="1:14" ht="15.75" thickBot="1" x14ac:dyDescent="0.3">
      <c r="A165" s="68">
        <v>138</v>
      </c>
      <c r="B165" s="128" t="s">
        <v>110</v>
      </c>
      <c r="C165" s="112" t="s">
        <v>48</v>
      </c>
      <c r="D165" s="90" t="s">
        <v>46</v>
      </c>
      <c r="E165" s="97" cm="1">
        <f t="array" ref="E165">_xlfn.IFS(D165="Kies kostencategorie...",0,D165="Reiskosten",0.23,D165="Communicatiekosten - duurzaam bord",40,D165="Communicatiekosten - poster",20,D165= "Loonkosten uurtarief",60,D165= "Loonkosten maandtarief",8600,D165="Eigen arbeid",60,D165="Loonkosten IKS", "nvt",D165="Vrijwilligerswerk",157)</f>
        <v>0</v>
      </c>
      <c r="F165" s="85"/>
      <c r="G165" s="85"/>
      <c r="H165" s="130" t="str" cm="1">
        <f t="array" ref="H165">_xlfn.IFS(D165="Kies kostencategorie...","-",D165="Reiskosten","kilometers",D165="Communicatiekosten - duurzaam bord","borden",D165="Communicatiekosten - poster","posters",D165= "Loonkosten uurtarief","uren",D165= "Loonkosten maandtarief","maanden",D165="Eigen arbeid","uren",D165="Loonkosten IKS","uren",D165="Vrijwilligerswerk","dagen van 8 uur")</f>
        <v>-</v>
      </c>
      <c r="I165" s="92"/>
      <c r="J165" s="103"/>
      <c r="K165" s="103"/>
      <c r="L165" s="85"/>
      <c r="M165" s="90" t="s">
        <v>47</v>
      </c>
      <c r="N165" s="127" t="e" cm="1">
        <f t="array" ref="N165" xml:space="preserve"> _xlfn.IFS(D165="Loonkosten IKS",F165*G165,D165="Loonkosten maandtarief",E165*G165,D165="Reiskosten",E165*G165,D165="Loonkosten uurtarief",E165*G165,D165="Eigen arbeid",E165*G165,D165="Vrijwilligerswerk",E165*G165,D165="Communicatiekosten - duurzaam bord",E165*G165,D165="Communicatiekosten - poster",E165*G165)</f>
        <v>#N/A</v>
      </c>
    </row>
    <row r="166" spans="1:14" ht="15.75" thickBot="1" x14ac:dyDescent="0.3">
      <c r="A166" s="68">
        <v>139</v>
      </c>
      <c r="B166" s="128" t="s">
        <v>110</v>
      </c>
      <c r="C166" s="112" t="s">
        <v>48</v>
      </c>
      <c r="D166" s="90" t="s">
        <v>46</v>
      </c>
      <c r="E166" s="97" cm="1">
        <f t="array" ref="E166">_xlfn.IFS(D166="Kies kostencategorie...",0,D166="Reiskosten",0.23,D166="Communicatiekosten - duurzaam bord",40,D166="Communicatiekosten - poster",20,D166= "Loonkosten uurtarief",60,D166= "Loonkosten maandtarief",8600,D166="Eigen arbeid",60,D166="Loonkosten IKS", "nvt",D166="Vrijwilligerswerk",157)</f>
        <v>0</v>
      </c>
      <c r="F166" s="85"/>
      <c r="G166" s="85"/>
      <c r="H166" s="130" t="str" cm="1">
        <f t="array" ref="H166">_xlfn.IFS(D166="Kies kostencategorie...","-",D166="Reiskosten","kilometers",D166="Communicatiekosten - duurzaam bord","borden",D166="Communicatiekosten - poster","posters",D166= "Loonkosten uurtarief","uren",D166= "Loonkosten maandtarief","maanden",D166="Eigen arbeid","uren",D166="Loonkosten IKS","uren",D166="Vrijwilligerswerk","dagen van 8 uur")</f>
        <v>-</v>
      </c>
      <c r="I166" s="92"/>
      <c r="J166" s="103"/>
      <c r="K166" s="103"/>
      <c r="L166" s="85"/>
      <c r="M166" s="90" t="s">
        <v>47</v>
      </c>
      <c r="N166" s="127" t="e" cm="1">
        <f t="array" ref="N166" xml:space="preserve"> _xlfn.IFS(D166="Loonkosten IKS",F166*G166,D166="Loonkosten maandtarief",E166*G166,D166="Reiskosten",E166*G166,D166="Loonkosten uurtarief",E166*G166,D166="Eigen arbeid",E166*G166,D166="Vrijwilligerswerk",E166*G166,D166="Communicatiekosten - duurzaam bord",E166*G166,D166="Communicatiekosten - poster",E166*G166)</f>
        <v>#N/A</v>
      </c>
    </row>
    <row r="167" spans="1:14" ht="15.75" thickBot="1" x14ac:dyDescent="0.3">
      <c r="A167" s="68">
        <v>140</v>
      </c>
      <c r="B167" s="128" t="s">
        <v>110</v>
      </c>
      <c r="C167" s="112" t="s">
        <v>48</v>
      </c>
      <c r="D167" s="90" t="s">
        <v>46</v>
      </c>
      <c r="E167" s="97" cm="1">
        <f t="array" ref="E167">_xlfn.IFS(D167="Kies kostencategorie...",0,D167="Reiskosten",0.23,D167="Communicatiekosten - duurzaam bord",40,D167="Communicatiekosten - poster",20,D167= "Loonkosten uurtarief",60,D167= "Loonkosten maandtarief",8600,D167="Eigen arbeid",60,D167="Loonkosten IKS", "nvt",D167="Vrijwilligerswerk",157)</f>
        <v>0</v>
      </c>
      <c r="F167" s="85"/>
      <c r="G167" s="85"/>
      <c r="H167" s="130" t="str" cm="1">
        <f t="array" ref="H167">_xlfn.IFS(D167="Kies kostencategorie...","-",D167="Reiskosten","kilometers",D167="Communicatiekosten - duurzaam bord","borden",D167="Communicatiekosten - poster","posters",D167= "Loonkosten uurtarief","uren",D167= "Loonkosten maandtarief","maanden",D167="Eigen arbeid","uren",D167="Loonkosten IKS","uren",D167="Vrijwilligerswerk","dagen van 8 uur")</f>
        <v>-</v>
      </c>
      <c r="I167" s="92"/>
      <c r="J167" s="103"/>
      <c r="K167" s="103"/>
      <c r="L167" s="85"/>
      <c r="M167" s="90" t="s">
        <v>47</v>
      </c>
      <c r="N167" s="127" t="e" cm="1">
        <f t="array" ref="N167" xml:space="preserve"> _xlfn.IFS(D167="Loonkosten IKS",F167*G167,D167="Loonkosten maandtarief",E167*G167,D167="Reiskosten",E167*G167,D167="Loonkosten uurtarief",E167*G167,D167="Eigen arbeid",E167*G167,D167="Vrijwilligerswerk",E167*G167,D167="Communicatiekosten - duurzaam bord",E167*G167,D167="Communicatiekosten - poster",E167*G167)</f>
        <v>#N/A</v>
      </c>
    </row>
    <row r="168" spans="1:14" ht="15.75" thickBot="1" x14ac:dyDescent="0.3">
      <c r="A168" s="68">
        <v>141</v>
      </c>
      <c r="B168" s="128" t="s">
        <v>110</v>
      </c>
      <c r="C168" s="112" t="s">
        <v>48</v>
      </c>
      <c r="D168" s="90" t="s">
        <v>46</v>
      </c>
      <c r="E168" s="97" cm="1">
        <f t="array" ref="E168">_xlfn.IFS(D168="Kies kostencategorie...",0,D168="Reiskosten",0.23,D168="Communicatiekosten - duurzaam bord",40,D168="Communicatiekosten - poster",20,D168= "Loonkosten uurtarief",60,D168= "Loonkosten maandtarief",8600,D168="Eigen arbeid",60,D168="Loonkosten IKS", "nvt",D168="Vrijwilligerswerk",157)</f>
        <v>0</v>
      </c>
      <c r="F168" s="85"/>
      <c r="G168" s="85"/>
      <c r="H168" s="130" t="str" cm="1">
        <f t="array" ref="H168">_xlfn.IFS(D168="Kies kostencategorie...","-",D168="Reiskosten","kilometers",D168="Communicatiekosten - duurzaam bord","borden",D168="Communicatiekosten - poster","posters",D168= "Loonkosten uurtarief","uren",D168= "Loonkosten maandtarief","maanden",D168="Eigen arbeid","uren",D168="Loonkosten IKS","uren",D168="Vrijwilligerswerk","dagen van 8 uur")</f>
        <v>-</v>
      </c>
      <c r="I168" s="92"/>
      <c r="J168" s="103"/>
      <c r="K168" s="103"/>
      <c r="L168" s="85"/>
      <c r="M168" s="90" t="s">
        <v>47</v>
      </c>
      <c r="N168" s="127" t="e" cm="1">
        <f t="array" ref="N168" xml:space="preserve"> _xlfn.IFS(D168="Loonkosten IKS",F168*G168,D168="Loonkosten maandtarief",E168*G168,D168="Reiskosten",E168*G168,D168="Loonkosten uurtarief",E168*G168,D168="Eigen arbeid",E168*G168,D168="Vrijwilligerswerk",E168*G168,D168="Communicatiekosten - duurzaam bord",E168*G168,D168="Communicatiekosten - poster",E168*G168)</f>
        <v>#N/A</v>
      </c>
    </row>
    <row r="169" spans="1:14" ht="15.75" thickBot="1" x14ac:dyDescent="0.3">
      <c r="A169" s="68">
        <v>142</v>
      </c>
      <c r="B169" s="128" t="s">
        <v>110</v>
      </c>
      <c r="C169" s="112" t="s">
        <v>48</v>
      </c>
      <c r="D169" s="90" t="s">
        <v>46</v>
      </c>
      <c r="E169" s="97" cm="1">
        <f t="array" ref="E169">_xlfn.IFS(D169="Kies kostencategorie...",0,D169="Reiskosten",0.23,D169="Communicatiekosten - duurzaam bord",40,D169="Communicatiekosten - poster",20,D169= "Loonkosten uurtarief",60,D169= "Loonkosten maandtarief",8600,D169="Eigen arbeid",60,D169="Loonkosten IKS", "nvt",D169="Vrijwilligerswerk",157)</f>
        <v>0</v>
      </c>
      <c r="F169" s="85"/>
      <c r="G169" s="85"/>
      <c r="H169" s="130" t="str" cm="1">
        <f t="array" ref="H169">_xlfn.IFS(D169="Kies kostencategorie...","-",D169="Reiskosten","kilometers",D169="Communicatiekosten - duurzaam bord","borden",D169="Communicatiekosten - poster","posters",D169= "Loonkosten uurtarief","uren",D169= "Loonkosten maandtarief","maanden",D169="Eigen arbeid","uren",D169="Loonkosten IKS","uren",D169="Vrijwilligerswerk","dagen van 8 uur")</f>
        <v>-</v>
      </c>
      <c r="I169" s="92"/>
      <c r="J169" s="103"/>
      <c r="K169" s="103"/>
      <c r="L169" s="85"/>
      <c r="M169" s="90" t="s">
        <v>47</v>
      </c>
      <c r="N169" s="127" t="e" cm="1">
        <f t="array" ref="N169" xml:space="preserve"> _xlfn.IFS(D169="Loonkosten IKS",F169*G169,D169="Loonkosten maandtarief",E169*G169,D169="Reiskosten",E169*G169,D169="Loonkosten uurtarief",E169*G169,D169="Eigen arbeid",E169*G169,D169="Vrijwilligerswerk",E169*G169,D169="Communicatiekosten - duurzaam bord",E169*G169,D169="Communicatiekosten - poster",E169*G169)</f>
        <v>#N/A</v>
      </c>
    </row>
    <row r="170" spans="1:14" ht="15.75" thickBot="1" x14ac:dyDescent="0.3">
      <c r="A170" s="68">
        <v>143</v>
      </c>
      <c r="B170" s="128" t="s">
        <v>110</v>
      </c>
      <c r="C170" s="112" t="s">
        <v>48</v>
      </c>
      <c r="D170" s="90" t="s">
        <v>46</v>
      </c>
      <c r="E170" s="97" cm="1">
        <f t="array" ref="E170">_xlfn.IFS(D170="Kies kostencategorie...",0,D170="Reiskosten",0.23,D170="Communicatiekosten - duurzaam bord",40,D170="Communicatiekosten - poster",20,D170= "Loonkosten uurtarief",60,D170= "Loonkosten maandtarief",8600,D170="Eigen arbeid",60,D170="Loonkosten IKS", "nvt",D170="Vrijwilligerswerk",157)</f>
        <v>0</v>
      </c>
      <c r="F170" s="85"/>
      <c r="G170" s="85"/>
      <c r="H170" s="130" t="str" cm="1">
        <f t="array" ref="H170">_xlfn.IFS(D170="Kies kostencategorie...","-",D170="Reiskosten","kilometers",D170="Communicatiekosten - duurzaam bord","borden",D170="Communicatiekosten - poster","posters",D170= "Loonkosten uurtarief","uren",D170= "Loonkosten maandtarief","maanden",D170="Eigen arbeid","uren",D170="Loonkosten IKS","uren",D170="Vrijwilligerswerk","dagen van 8 uur")</f>
        <v>-</v>
      </c>
      <c r="I170" s="92"/>
      <c r="J170" s="103"/>
      <c r="K170" s="103"/>
      <c r="L170" s="85"/>
      <c r="M170" s="90" t="s">
        <v>47</v>
      </c>
      <c r="N170" s="127" t="e" cm="1">
        <f t="array" ref="N170" xml:space="preserve"> _xlfn.IFS(D170="Loonkosten IKS",F170*G170,D170="Loonkosten maandtarief",E170*G170,D170="Reiskosten",E170*G170,D170="Loonkosten uurtarief",E170*G170,D170="Eigen arbeid",E170*G170,D170="Vrijwilligerswerk",E170*G170,D170="Communicatiekosten - duurzaam bord",E170*G170,D170="Communicatiekosten - poster",E170*G170)</f>
        <v>#N/A</v>
      </c>
    </row>
    <row r="171" spans="1:14" ht="15.75" thickBot="1" x14ac:dyDescent="0.3">
      <c r="A171" s="68">
        <v>144</v>
      </c>
      <c r="B171" s="128" t="s">
        <v>110</v>
      </c>
      <c r="C171" s="112" t="s">
        <v>48</v>
      </c>
      <c r="D171" s="90" t="s">
        <v>46</v>
      </c>
      <c r="E171" s="97" cm="1">
        <f t="array" ref="E171">_xlfn.IFS(D171="Kies kostencategorie...",0,D171="Reiskosten",0.23,D171="Communicatiekosten - duurzaam bord",40,D171="Communicatiekosten - poster",20,D171= "Loonkosten uurtarief",60,D171= "Loonkosten maandtarief",8600,D171="Eigen arbeid",60,D171="Loonkosten IKS", "nvt",D171="Vrijwilligerswerk",157)</f>
        <v>0</v>
      </c>
      <c r="F171" s="85"/>
      <c r="G171" s="85"/>
      <c r="H171" s="130" t="str" cm="1">
        <f t="array" ref="H171">_xlfn.IFS(D171="Kies kostencategorie...","-",D171="Reiskosten","kilometers",D171="Communicatiekosten - duurzaam bord","borden",D171="Communicatiekosten - poster","posters",D171= "Loonkosten uurtarief","uren",D171= "Loonkosten maandtarief","maanden",D171="Eigen arbeid","uren",D171="Loonkosten IKS","uren",D171="Vrijwilligerswerk","dagen van 8 uur")</f>
        <v>-</v>
      </c>
      <c r="I171" s="92"/>
      <c r="J171" s="103"/>
      <c r="K171" s="103"/>
      <c r="L171" s="85"/>
      <c r="M171" s="90" t="s">
        <v>47</v>
      </c>
      <c r="N171" s="127" t="e" cm="1">
        <f t="array" ref="N171" xml:space="preserve"> _xlfn.IFS(D171="Loonkosten IKS",F171*G171,D171="Loonkosten maandtarief",E171*G171,D171="Reiskosten",E171*G171,D171="Loonkosten uurtarief",E171*G171,D171="Eigen arbeid",E171*G171,D171="Vrijwilligerswerk",E171*G171,D171="Communicatiekosten - duurzaam bord",E171*G171,D171="Communicatiekosten - poster",E171*G171)</f>
        <v>#N/A</v>
      </c>
    </row>
    <row r="172" spans="1:14" ht="15.75" thickBot="1" x14ac:dyDescent="0.3">
      <c r="A172" s="68">
        <v>145</v>
      </c>
      <c r="B172" s="128" t="s">
        <v>110</v>
      </c>
      <c r="C172" s="112" t="s">
        <v>48</v>
      </c>
      <c r="D172" s="90" t="s">
        <v>46</v>
      </c>
      <c r="E172" s="97" cm="1">
        <f t="array" ref="E172">_xlfn.IFS(D172="Kies kostencategorie...",0,D172="Reiskosten",0.23,D172="Communicatiekosten - duurzaam bord",40,D172="Communicatiekosten - poster",20,D172= "Loonkosten uurtarief",60,D172= "Loonkosten maandtarief",8600,D172="Eigen arbeid",60,D172="Loonkosten IKS", "nvt",D172="Vrijwilligerswerk",157)</f>
        <v>0</v>
      </c>
      <c r="F172" s="85"/>
      <c r="G172" s="85"/>
      <c r="H172" s="130" t="str" cm="1">
        <f t="array" ref="H172">_xlfn.IFS(D172="Kies kostencategorie...","-",D172="Reiskosten","kilometers",D172="Communicatiekosten - duurzaam bord","borden",D172="Communicatiekosten - poster","posters",D172= "Loonkosten uurtarief","uren",D172= "Loonkosten maandtarief","maanden",D172="Eigen arbeid","uren",D172="Loonkosten IKS","uren",D172="Vrijwilligerswerk","dagen van 8 uur")</f>
        <v>-</v>
      </c>
      <c r="I172" s="92"/>
      <c r="J172" s="103"/>
      <c r="K172" s="103"/>
      <c r="L172" s="85"/>
      <c r="M172" s="90" t="s">
        <v>47</v>
      </c>
      <c r="N172" s="127" t="e" cm="1">
        <f t="array" ref="N172" xml:space="preserve"> _xlfn.IFS(D172="Loonkosten IKS",F172*G172,D172="Loonkosten maandtarief",E172*G172,D172="Reiskosten",E172*G172,D172="Loonkosten uurtarief",E172*G172,D172="Eigen arbeid",E172*G172,D172="Vrijwilligerswerk",E172*G172,D172="Communicatiekosten - duurzaam bord",E172*G172,D172="Communicatiekosten - poster",E172*G172)</f>
        <v>#N/A</v>
      </c>
    </row>
    <row r="173" spans="1:14" ht="15.75" thickBot="1" x14ac:dyDescent="0.3">
      <c r="A173" s="68">
        <v>146</v>
      </c>
      <c r="B173" s="128" t="s">
        <v>110</v>
      </c>
      <c r="C173" s="112" t="s">
        <v>48</v>
      </c>
      <c r="D173" s="90" t="s">
        <v>46</v>
      </c>
      <c r="E173" s="97" cm="1">
        <f t="array" ref="E173">_xlfn.IFS(D173="Kies kostencategorie...",0,D173="Reiskosten",0.23,D173="Communicatiekosten - duurzaam bord",40,D173="Communicatiekosten - poster",20,D173= "Loonkosten uurtarief",60,D173= "Loonkosten maandtarief",8600,D173="Eigen arbeid",60,D173="Loonkosten IKS", "nvt",D173="Vrijwilligerswerk",157)</f>
        <v>0</v>
      </c>
      <c r="F173" s="91"/>
      <c r="G173" s="92"/>
      <c r="H173" s="130" t="str" cm="1">
        <f t="array" ref="H173">_xlfn.IFS(D173="Kies kostencategorie...","-",D173="Reiskosten","kilometers",D173="Communicatiekosten - duurzaam bord","borden",D173="Communicatiekosten - poster","posters",D173= "Loonkosten uurtarief","uren",D173= "Loonkosten maandtarief","maanden",D173="Eigen arbeid","uren",D173="Loonkosten IKS","uren",D173="Vrijwilligerswerk","dagen van 8 uur")</f>
        <v>-</v>
      </c>
      <c r="I173" s="92"/>
      <c r="J173" s="103"/>
      <c r="K173" s="103"/>
      <c r="L173" s="92"/>
      <c r="M173" s="90" t="s">
        <v>47</v>
      </c>
      <c r="N173" s="127" t="e" cm="1">
        <f t="array" ref="N173" xml:space="preserve"> _xlfn.IFS(D173="Loonkosten IKS",F173*G173,D173="Loonkosten maandtarief",E173*G173,D173="Reiskosten",E173*G173,D173="Loonkosten uurtarief",E173*G173,D173="Eigen arbeid",E173*G173,D173="Vrijwilligerswerk",E173*G173,D173="Communicatiekosten - duurzaam bord",E173*G173,D173="Communicatiekosten - poster",E173*G173)</f>
        <v>#N/A</v>
      </c>
    </row>
    <row r="174" spans="1:14" ht="15.75" thickBot="1" x14ac:dyDescent="0.3">
      <c r="A174" s="68">
        <v>147</v>
      </c>
      <c r="B174" s="128" t="s">
        <v>110</v>
      </c>
      <c r="C174" s="112" t="s">
        <v>48</v>
      </c>
      <c r="D174" s="90" t="s">
        <v>46</v>
      </c>
      <c r="E174" s="97" cm="1">
        <f t="array" ref="E174">_xlfn.IFS(D174="Kies kostencategorie...",0,D174="Reiskosten",0.23,D174="Communicatiekosten - duurzaam bord",40,D174="Communicatiekosten - poster",20,D174= "Loonkosten uurtarief",60,D174= "Loonkosten maandtarief",8600,D174="Eigen arbeid",60,D174="Loonkosten IKS", "nvt",D174="Vrijwilligerswerk",157)</f>
        <v>0</v>
      </c>
      <c r="F174" s="88"/>
      <c r="G174" s="85"/>
      <c r="H174" s="130" t="str" cm="1">
        <f t="array" ref="H174">_xlfn.IFS(D174="Kies kostencategorie...","-",D174="Reiskosten","kilometers",D174="Communicatiekosten - duurzaam bord","borden",D174="Communicatiekosten - poster","posters",D174= "Loonkosten uurtarief","uren",D174= "Loonkosten maandtarief","maanden",D174="Eigen arbeid","uren",D174="Loonkosten IKS","uren",D174="Vrijwilligerswerk","dagen van 8 uur")</f>
        <v>-</v>
      </c>
      <c r="I174" s="92"/>
      <c r="J174" s="103"/>
      <c r="K174" s="103"/>
      <c r="L174" s="85"/>
      <c r="M174" s="90" t="s">
        <v>47</v>
      </c>
      <c r="N174" s="127" t="e" cm="1">
        <f t="array" ref="N174" xml:space="preserve"> _xlfn.IFS(D174="Loonkosten IKS",F174*G174,D174="Loonkosten maandtarief",E174*G174,D174="Reiskosten",E174*G174,D174="Loonkosten uurtarief",E174*G174,D174="Eigen arbeid",E174*G174,D174="Vrijwilligerswerk",E174*G174,D174="Communicatiekosten - duurzaam bord",E174*G174,D174="Communicatiekosten - poster",E174*G174)</f>
        <v>#N/A</v>
      </c>
    </row>
    <row r="175" spans="1:14" ht="15.75" thickBot="1" x14ac:dyDescent="0.3">
      <c r="A175" s="68">
        <v>148</v>
      </c>
      <c r="B175" s="128" t="s">
        <v>110</v>
      </c>
      <c r="C175" s="112" t="s">
        <v>48</v>
      </c>
      <c r="D175" s="90" t="s">
        <v>46</v>
      </c>
      <c r="E175" s="97" cm="1">
        <f t="array" ref="E175">_xlfn.IFS(D175="Kies kostencategorie...",0,D175="Reiskosten",0.23,D175="Communicatiekosten - duurzaam bord",40,D175="Communicatiekosten - poster",20,D175= "Loonkosten uurtarief",60,D175= "Loonkosten maandtarief",8600,D175="Eigen arbeid",60,D175="Loonkosten IKS", "nvt",D175="Vrijwilligerswerk",157)</f>
        <v>0</v>
      </c>
      <c r="F175" s="88"/>
      <c r="G175" s="85"/>
      <c r="H175" s="130" t="str" cm="1">
        <f t="array" ref="H175">_xlfn.IFS(D175="Kies kostencategorie...","-",D175="Reiskosten","kilometers",D175="Communicatiekosten - duurzaam bord","borden",D175="Communicatiekosten - poster","posters",D175= "Loonkosten uurtarief","uren",D175= "Loonkosten maandtarief","maanden",D175="Eigen arbeid","uren",D175="Loonkosten IKS","uren",D175="Vrijwilligerswerk","dagen van 8 uur")</f>
        <v>-</v>
      </c>
      <c r="I175" s="92"/>
      <c r="J175" s="103"/>
      <c r="K175" s="103"/>
      <c r="L175" s="85"/>
      <c r="M175" s="90" t="s">
        <v>47</v>
      </c>
      <c r="N175" s="127" t="e" cm="1">
        <f t="array" ref="N175" xml:space="preserve"> _xlfn.IFS(D175="Loonkosten IKS",F175*G175,D175="Loonkosten maandtarief",E175*G175,D175="Reiskosten",E175*G175,D175="Loonkosten uurtarief",E175*G175,D175="Eigen arbeid",E175*G175,D175="Vrijwilligerswerk",E175*G175,D175="Communicatiekosten - duurzaam bord",E175*G175,D175="Communicatiekosten - poster",E175*G175)</f>
        <v>#N/A</v>
      </c>
    </row>
    <row r="176" spans="1:14" ht="15.75" thickBot="1" x14ac:dyDescent="0.3">
      <c r="A176" s="68">
        <v>149</v>
      </c>
      <c r="B176" s="128" t="s">
        <v>110</v>
      </c>
      <c r="C176" s="112" t="s">
        <v>48</v>
      </c>
      <c r="D176" s="90" t="s">
        <v>46</v>
      </c>
      <c r="E176" s="97" cm="1">
        <f t="array" ref="E176">_xlfn.IFS(D176="Kies kostencategorie...",0,D176="Reiskosten",0.23,D176="Communicatiekosten - duurzaam bord",40,D176="Communicatiekosten - poster",20,D176= "Loonkosten uurtarief",60,D176= "Loonkosten maandtarief",8600,D176="Eigen arbeid",60,D176="Loonkosten IKS", "nvt",D176="Vrijwilligerswerk",157)</f>
        <v>0</v>
      </c>
      <c r="F176" s="88"/>
      <c r="G176" s="85"/>
      <c r="H176" s="130" t="str" cm="1">
        <f t="array" ref="H176">_xlfn.IFS(D176="Kies kostencategorie...","-",D176="Reiskosten","kilometers",D176="Communicatiekosten - duurzaam bord","borden",D176="Communicatiekosten - poster","posters",D176= "Loonkosten uurtarief","uren",D176= "Loonkosten maandtarief","maanden",D176="Eigen arbeid","uren",D176="Loonkosten IKS","uren",D176="Vrijwilligerswerk","dagen van 8 uur")</f>
        <v>-</v>
      </c>
      <c r="I176" s="92"/>
      <c r="J176" s="103"/>
      <c r="K176" s="103"/>
      <c r="L176" s="85"/>
      <c r="M176" s="90" t="s">
        <v>47</v>
      </c>
      <c r="N176" s="127" t="e" cm="1">
        <f t="array" ref="N176" xml:space="preserve"> _xlfn.IFS(D176="Loonkosten IKS",F176*G176,D176="Loonkosten maandtarief",E176*G176,D176="Reiskosten",E176*G176,D176="Loonkosten uurtarief",E176*G176,D176="Eigen arbeid",E176*G176,D176="Vrijwilligerswerk",E176*G176,D176="Communicatiekosten - duurzaam bord",E176*G176,D176="Communicatiekosten - poster",E176*G176)</f>
        <v>#N/A</v>
      </c>
    </row>
    <row r="177" spans="1:14" ht="15.75" thickBot="1" x14ac:dyDescent="0.3">
      <c r="A177" s="68">
        <v>150</v>
      </c>
      <c r="B177" s="129" t="s">
        <v>110</v>
      </c>
      <c r="C177" s="113" t="s">
        <v>48</v>
      </c>
      <c r="D177" s="86" t="s">
        <v>46</v>
      </c>
      <c r="E177" s="115" cm="1">
        <f t="array" ref="E177">_xlfn.IFS(D177="Kies kostencategorie...",0,D177="Reiskosten",0.23,D177="Communicatiekosten - duurzaam bord",40,D177="Communicatiekosten - poster",20,D177= "Loonkosten uurtarief",60,D177= "Loonkosten maandtarief",8600,D177="Eigen arbeid",60,D177="Loonkosten IKS", "nvt",D177="Vrijwilligerswerk",157)</f>
        <v>0</v>
      </c>
      <c r="F177" s="87"/>
      <c r="G177" s="87"/>
      <c r="H177" s="130" t="str" cm="1">
        <f t="array" ref="H177">_xlfn.IFS(D177="Kies kostencategorie...","-",D177="Reiskosten","kilometers",D177="Communicatiekosten - duurzaam bord","borden",D177="Communicatiekosten - poster","posters",D177= "Loonkosten uurtarief","uren",D177= "Loonkosten maandtarief","maanden",D177="Eigen arbeid","uren",D177="Loonkosten IKS","uren",D177="Vrijwilligerswerk","dagen van 8 uur")</f>
        <v>-</v>
      </c>
      <c r="I177" s="87"/>
      <c r="J177" s="89"/>
      <c r="K177" s="89"/>
      <c r="L177" s="87"/>
      <c r="M177" s="86" t="s">
        <v>47</v>
      </c>
      <c r="N177" s="127" t="e" cm="1">
        <f t="array" ref="N177" xml:space="preserve"> _xlfn.IFS(D177="Loonkosten IKS",F177*G177,D177="Loonkosten maandtarief",E177*G177,D177="Reiskosten",E177*G177,D177="Loonkosten uurtarief",E177*G177,D177="Eigen arbeid",E177*G177,D177="Vrijwilligerswerk",E177*G177,D177="Communicatiekosten - duurzaam bord",E177*G177,D177="Communicatiekosten - poster",E177*G177)</f>
        <v>#N/A</v>
      </c>
    </row>
    <row r="178" spans="1:14" x14ac:dyDescent="0.25">
      <c r="C178" s="114"/>
    </row>
  </sheetData>
  <sheetProtection algorithmName="SHA-512" hashValue="Oa+ZrBx1ooi7tGWZGGP6+C2Wy113hp2ks2KEI9zBHiSkC9tzrvMF6YEKIzO0opvOXKNUk6h2u67JrcMQAW/SWg==" saltValue="L4blZVvAu4cQN2Rtto6WoA==" spinCount="100000" sheet="1" insertRows="0" insertHyperlinks="0"/>
  <mergeCells count="1">
    <mergeCell ref="K26:L26"/>
  </mergeCells>
  <pageMargins left="0.25" right="0.25" top="0.75" bottom="0.75" header="0.3" footer="0.3"/>
  <pageSetup paperSize="9" scale="46" fitToHeight="0" orientation="landscape" r:id="rId1"/>
  <headerFooter>
    <oddFooter>&amp;L&amp;A&amp;R&amp;P van &amp;N</oddFooter>
  </headerFooter>
  <rowBreaks count="2" manualBreakCount="2">
    <brk id="62" max="11" man="1"/>
    <brk id="117" max="1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19A51B0-DCA2-4280-A9DE-4F70F8E7FC99}">
          <x14:formula1>
            <xm:f>Gegevens!$B$12:$B$20</xm:f>
          </x14:formula1>
          <xm:sqref>D28:D177</xm:sqref>
        </x14:dataValidation>
        <x14:dataValidation type="list" allowBlank="1" showInputMessage="1" showErrorMessage="1" errorTitle="Selecteer deelnemer" error="Selecteer de deelnemer in het uitklapmenu. " xr:uid="{78247188-72BA-42A2-ABF4-D4CE1B646FE8}">
          <x14:formula1>
            <xm:f>'1. Deelnemers en samenvatting'!$B$54:$B$66</xm:f>
          </x14:formula1>
          <xm:sqref>C28:C177</xm:sqref>
        </x14:dataValidation>
        <x14:dataValidation type="list" allowBlank="1" showInputMessage="1" showErrorMessage="1" xr:uid="{CBE5F16E-875A-47E5-84D7-8EFEFA10D954}">
          <x14:formula1>
            <xm:f>'1. Deelnemers en samenvatting'!$B$73:$B$85</xm:f>
          </x14:formula1>
          <xm:sqref>M28:M177</xm:sqref>
        </x14:dataValidation>
        <x14:dataValidation type="list" allowBlank="1" xr:uid="{E5E4ADF1-B8B7-426B-826C-D317261B283B}">
          <x14:formula1>
            <xm:f>Gegevens!$B$39:$B$45</xm:f>
          </x14:formula1>
          <xm:sqref>B28:B177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7D39-69D5-4885-93E1-943B0D00C722}">
  <dimension ref="B2:C45"/>
  <sheetViews>
    <sheetView workbookViewId="0">
      <selection activeCell="K18" sqref="K18"/>
    </sheetView>
  </sheetViews>
  <sheetFormatPr defaultColWidth="9.140625" defaultRowHeight="15" x14ac:dyDescent="0.25"/>
  <cols>
    <col min="1" max="1" width="5.7109375" style="2" customWidth="1"/>
    <col min="2" max="2" width="35.140625" style="2" bestFit="1" customWidth="1"/>
    <col min="3" max="3" width="9.140625" style="2"/>
    <col min="4" max="4" width="16.5703125" style="2" bestFit="1" customWidth="1"/>
    <col min="5" max="16384" width="9.140625" style="2"/>
  </cols>
  <sheetData>
    <row r="2" spans="2:3" x14ac:dyDescent="0.25">
      <c r="B2" s="1" t="s">
        <v>0</v>
      </c>
    </row>
    <row r="3" spans="2:3" x14ac:dyDescent="0.25">
      <c r="B3" s="4" t="s">
        <v>45</v>
      </c>
    </row>
    <row r="4" spans="2:3" x14ac:dyDescent="0.25">
      <c r="B4" s="2" t="s">
        <v>13</v>
      </c>
    </row>
    <row r="5" spans="2:3" x14ac:dyDescent="0.25">
      <c r="B5" s="2" t="s">
        <v>14</v>
      </c>
    </row>
    <row r="6" spans="2:3" x14ac:dyDescent="0.25">
      <c r="B6" s="2" t="s">
        <v>12</v>
      </c>
    </row>
    <row r="7" spans="2:3" x14ac:dyDescent="0.25">
      <c r="B7" s="2" t="s">
        <v>15</v>
      </c>
    </row>
    <row r="8" spans="2:3" x14ac:dyDescent="0.25">
      <c r="B8" s="2" t="s">
        <v>17</v>
      </c>
    </row>
    <row r="9" spans="2:3" x14ac:dyDescent="0.25">
      <c r="B9" s="2" t="s">
        <v>16</v>
      </c>
    </row>
    <row r="11" spans="2:3" x14ac:dyDescent="0.25">
      <c r="B11" s="1" t="s">
        <v>4</v>
      </c>
      <c r="C11" s="1"/>
    </row>
    <row r="12" spans="2:3" x14ac:dyDescent="0.25">
      <c r="B12" s="4" t="s">
        <v>46</v>
      </c>
      <c r="C12" s="1"/>
    </row>
    <row r="13" spans="2:3" x14ac:dyDescent="0.25">
      <c r="B13" s="2" t="s">
        <v>1</v>
      </c>
    </row>
    <row r="14" spans="2:3" x14ac:dyDescent="0.25">
      <c r="B14" s="2" t="s">
        <v>18</v>
      </c>
    </row>
    <row r="15" spans="2:3" x14ac:dyDescent="0.25">
      <c r="B15" s="2" t="s">
        <v>19</v>
      </c>
    </row>
    <row r="16" spans="2:3" x14ac:dyDescent="0.25">
      <c r="B16" s="2" t="str">
        <f>IF('1. Deelnemers en samenvatting'!$B$46="Loonkosten met een vast loontarief (uur- of maandtarief)","Loonkosten uurtarief","Niet van toepassing")</f>
        <v>Niet van toepassing</v>
      </c>
    </row>
    <row r="17" spans="2:2" x14ac:dyDescent="0.25">
      <c r="B17" s="2" t="str">
        <f>IF('1. Deelnemers en samenvatting'!$B$46="Loonkosten met een vast loontarief (uur- of maandtarief)","Loonkosten maandtarief","Niet van toepassing")</f>
        <v>Niet van toepassing</v>
      </c>
    </row>
    <row r="18" spans="2:2" x14ac:dyDescent="0.25">
      <c r="B18" s="2" t="str">
        <f>IF('1. Deelnemers en samenvatting'!$B$46="Loonkosten met een vast loontarief (uur- of maandtarief)","Loonkosten IKS","Niet van toepassing")</f>
        <v>Niet van toepassing</v>
      </c>
    </row>
    <row r="19" spans="2:2" x14ac:dyDescent="0.25">
      <c r="B19" s="2" t="s">
        <v>63</v>
      </c>
    </row>
    <row r="20" spans="2:2" x14ac:dyDescent="0.25">
      <c r="B20" s="2" t="s">
        <v>62</v>
      </c>
    </row>
    <row r="22" spans="2:2" x14ac:dyDescent="0.25">
      <c r="B22" s="1" t="s">
        <v>8</v>
      </c>
    </row>
    <row r="23" spans="2:2" x14ac:dyDescent="0.25">
      <c r="B23" s="4" t="s">
        <v>23</v>
      </c>
    </row>
    <row r="24" spans="2:2" x14ac:dyDescent="0.25">
      <c r="B24" s="2" t="s">
        <v>20</v>
      </c>
    </row>
    <row r="25" spans="2:2" x14ac:dyDescent="0.25">
      <c r="B25" s="2" t="s">
        <v>21</v>
      </c>
    </row>
    <row r="27" spans="2:2" x14ac:dyDescent="0.25">
      <c r="B27" s="2" t="s">
        <v>40</v>
      </c>
    </row>
    <row r="29" spans="2:2" x14ac:dyDescent="0.25">
      <c r="B29" s="1" t="s">
        <v>91</v>
      </c>
    </row>
    <row r="30" spans="2:2" x14ac:dyDescent="0.25">
      <c r="B30" s="4" t="s">
        <v>92</v>
      </c>
    </row>
    <row r="31" spans="2:2" x14ac:dyDescent="0.25">
      <c r="B31" s="2" t="s">
        <v>93</v>
      </c>
    </row>
    <row r="32" spans="2:2" x14ac:dyDescent="0.25">
      <c r="B32" s="2" t="s">
        <v>94</v>
      </c>
    </row>
    <row r="33" spans="2:2" x14ac:dyDescent="0.25">
      <c r="B33" s="2" t="s">
        <v>95</v>
      </c>
    </row>
    <row r="34" spans="2:2" x14ac:dyDescent="0.25">
      <c r="B34" s="2" t="s">
        <v>96</v>
      </c>
    </row>
    <row r="35" spans="2:2" x14ac:dyDescent="0.25">
      <c r="B35" s="2" t="s">
        <v>97</v>
      </c>
    </row>
    <row r="36" spans="2:2" x14ac:dyDescent="0.25">
      <c r="B36" s="2" t="s">
        <v>98</v>
      </c>
    </row>
    <row r="38" spans="2:2" x14ac:dyDescent="0.25">
      <c r="B38" s="1" t="s">
        <v>109</v>
      </c>
    </row>
    <row r="39" spans="2:2" x14ac:dyDescent="0.25">
      <c r="B39" s="2" t="s">
        <v>110</v>
      </c>
    </row>
    <row r="40" spans="2:2" x14ac:dyDescent="0.25">
      <c r="B40" s="2" t="s">
        <v>93</v>
      </c>
    </row>
    <row r="41" spans="2:2" x14ac:dyDescent="0.25">
      <c r="B41" s="2" t="s">
        <v>94</v>
      </c>
    </row>
    <row r="42" spans="2:2" x14ac:dyDescent="0.25">
      <c r="B42" s="2" t="s">
        <v>95</v>
      </c>
    </row>
    <row r="43" spans="2:2" x14ac:dyDescent="0.25">
      <c r="B43" s="2" t="s">
        <v>96</v>
      </c>
    </row>
    <row r="44" spans="2:2" x14ac:dyDescent="0.25">
      <c r="B44" s="2" t="s">
        <v>97</v>
      </c>
    </row>
    <row r="45" spans="2:2" x14ac:dyDescent="0.25">
      <c r="B45" s="2" t="s">
        <v>98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5</vt:i4>
      </vt:variant>
    </vt:vector>
  </HeadingPairs>
  <TitlesOfParts>
    <vt:vector size="8" baseType="lpstr">
      <vt:lpstr>1. Deelnemers en samenvatting</vt:lpstr>
      <vt:lpstr>2. Kosten met eenheden (VKO)</vt:lpstr>
      <vt:lpstr>Gegevens</vt:lpstr>
      <vt:lpstr>'1. Deelnemers en samenvatting'!Afdrukbereik</vt:lpstr>
      <vt:lpstr>'2. Kosten met eenheden (VKO)'!Afdrukbereik</vt:lpstr>
      <vt:lpstr>'2. Kosten met eenheden (VKO)'!Afdruktitels</vt:lpstr>
      <vt:lpstr>Eenheid</vt:lpstr>
      <vt:lpstr>Kostencategorie_tarieven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Betalingsoverzicht met VKO's EMFAF</dc:title>
  <dc:creator>Rijksdienst voor Ondernemend Nederland</dc:creator>
  <cp:lastPrinted>2024-02-29T12:48:15Z</cp:lastPrinted>
  <dcterms:created xsi:type="dcterms:W3CDTF">2024-02-21T18:46:07Z</dcterms:created>
  <dcterms:modified xsi:type="dcterms:W3CDTF">2025-06-12T14:17:27Z</dcterms:modified>
</cp:coreProperties>
</file>