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F_P_CW_tcn.cicwp.nl\userdata_cifs_p_cw_tcn_001\buntm3\Downloads\"/>
    </mc:Choice>
  </mc:AlternateContent>
  <xr:revisionPtr revIDLastSave="0" documentId="13_ncr:1_{3161D5CA-CF7F-4A7E-AAD9-9ED684472CF4}" xr6:coauthVersionLast="47" xr6:coauthVersionMax="47" xr10:uidLastSave="{00000000-0000-0000-0000-000000000000}"/>
  <bookViews>
    <workbookView xWindow="-120" yWindow="-120" windowWidth="51840" windowHeight="21240" activeTab="3" xr2:uid="{008AC9FC-47B5-4A0C-925A-D8DDFD3D4340}"/>
  </bookViews>
  <sheets>
    <sheet name="Start" sheetId="2" r:id="rId1"/>
    <sheet name="1. Vervanging" sheetId="3" r:id="rId2"/>
    <sheet name="2. Modernisering" sheetId="4" r:id="rId3"/>
    <sheet name="3. Totaaloverzicht begroting" sheetId="1" r:id="rId4"/>
    <sheet name="DATA_M" sheetId="5" state="hidden" r:id="rId5"/>
  </sheets>
  <definedNames>
    <definedName name="Keuze">'2. Modernisering'!$O$5:$O$8</definedName>
    <definedName name="Nummer">DATA_M!$B$31:$B$63</definedName>
    <definedName name="VAMIL">DATA_M!$A$3:$A$28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E29" i="1" l="1"/>
  <c r="G6" i="4" l="1"/>
  <c r="G7" i="4"/>
  <c r="G8" i="4"/>
  <c r="G9" i="4"/>
  <c r="F6" i="4"/>
  <c r="F7" i="4"/>
  <c r="F8" i="4"/>
  <c r="F9" i="4"/>
  <c r="F5" i="4"/>
  <c r="G5" i="4" s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4" i="5"/>
  <c r="G17" i="1"/>
  <c r="E10" i="1"/>
  <c r="E19" i="1" l="1"/>
  <c r="Z7" i="3" l="1"/>
  <c r="AA7" i="3"/>
  <c r="V4" i="3" l="1"/>
  <c r="V5" i="3"/>
  <c r="V6" i="3"/>
  <c r="V7" i="3"/>
  <c r="V3" i="3"/>
  <c r="Z4" i="3"/>
  <c r="F10" i="1"/>
  <c r="F9" i="1"/>
  <c r="G22" i="1"/>
  <c r="G21" i="1"/>
  <c r="G20" i="1"/>
  <c r="G18" i="1"/>
  <c r="F29" i="1" l="1"/>
  <c r="H6" i="4"/>
  <c r="H7" i="4"/>
  <c r="H8" i="4"/>
  <c r="H9" i="4"/>
  <c r="H5" i="4"/>
  <c r="H11" i="4" s="1"/>
  <c r="W4" i="3"/>
  <c r="W5" i="3"/>
  <c r="W6" i="3"/>
  <c r="W7" i="3"/>
  <c r="W3" i="3"/>
  <c r="E45" i="1" l="1"/>
  <c r="F45" i="1" s="1"/>
  <c r="G19" i="1"/>
  <c r="F33" i="1"/>
  <c r="AA4" i="3"/>
  <c r="Z5" i="3"/>
  <c r="AA5" i="3"/>
  <c r="Z6" i="3"/>
  <c r="AA6" i="3"/>
  <c r="AA3" i="3"/>
  <c r="Z3" i="3"/>
  <c r="W9" i="3"/>
  <c r="E23" i="1" s="1"/>
  <c r="E13" i="1"/>
  <c r="G23" i="1" l="1"/>
  <c r="E25" i="1"/>
  <c r="G25" i="1"/>
  <c r="G11" i="1" s="1"/>
  <c r="F11" i="1"/>
  <c r="F17" i="1"/>
  <c r="F19" i="1" l="1"/>
  <c r="F23" i="1"/>
  <c r="F18" i="1"/>
  <c r="F20" i="1"/>
  <c r="F21" i="1"/>
  <c r="F22" i="1"/>
  <c r="F13" i="1"/>
  <c r="F25" i="1" l="1"/>
  <c r="F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Sukking, R.G. (Rowandie)</author>
  </authors>
  <commentList>
    <comment ref="B2" authorId="0" shapeId="0" xr:uid="{702DC4A1-58C2-425A-8972-616059B2BAA4}">
      <text>
        <r>
          <rPr>
            <sz val="9"/>
            <color indexed="81"/>
            <rFont val="Calibri"/>
            <family val="2"/>
            <scheme val="minor"/>
          </rPr>
          <t xml:space="preserve">Overnemen uit taxatierapport hoe betreffdende (deel van) bouwwerk is omschreven, voor dierverblijven ook de RAV code.
</t>
        </r>
      </text>
    </comment>
    <comment ref="D2" authorId="0" shapeId="0" xr:uid="{6370A1A8-566B-4054-85EA-A2E52D1AC612}">
      <text>
        <r>
          <rPr>
            <sz val="9"/>
            <color indexed="81"/>
            <rFont val="Calibri"/>
            <family val="2"/>
            <scheme val="minor"/>
          </rPr>
          <t>Alleen bouwwerken die voor 50% of meer zijn afgeschreven komen in aanmerking. De afschrijving wordt bepaald aan de hand van de KWIN (dit is meestal 5% per jaar)</t>
        </r>
      </text>
    </comment>
    <comment ref="F2" authorId="0" shapeId="0" xr:uid="{629DF773-EC23-4787-AEF8-DF4C12594D11}">
      <text>
        <r>
          <rPr>
            <sz val="9"/>
            <color indexed="81"/>
            <rFont val="Calibri"/>
            <family val="2"/>
            <scheme val="minor"/>
          </rPr>
          <t xml:space="preserve">Oppervlakte gemeten vanaf de buitenmuren (uit het taxatierapport)
</t>
        </r>
      </text>
    </comment>
    <comment ref="H2" authorId="0" shapeId="0" xr:uid="{225407CD-D00C-4D5B-8F5D-1FBF05415D72}">
      <text>
        <r>
          <rPr>
            <sz val="9"/>
            <color indexed="81"/>
            <rFont val="Calibri"/>
            <family val="2"/>
            <scheme val="minor"/>
          </rPr>
          <t xml:space="preserve">De aanwezige en vergunde diercapaciteit van het gebouw in GrootVeeEenheden (GVE), indien het een dierverblijf betreft.
</t>
        </r>
      </text>
    </comment>
    <comment ref="J2" authorId="0" shapeId="0" xr:uid="{6BE1EDF1-CE00-4A34-9A8E-CDB440B5B572}">
      <text>
        <r>
          <rPr>
            <sz val="9"/>
            <color indexed="81"/>
            <rFont val="Calibri"/>
            <family val="2"/>
            <scheme val="minor"/>
          </rPr>
          <t>Omschrijving uitvoering van het bouwwerk, bijvoorbeeld eikenhout, beton, metalen spanten, enz. uit het taxatierapport</t>
        </r>
      </text>
    </comment>
    <comment ref="L2" authorId="0" shapeId="0" xr:uid="{CFFEAEBA-8751-46B5-87A3-FE98B24F3C14}">
      <text>
        <r>
          <rPr>
            <sz val="9"/>
            <color indexed="81"/>
            <rFont val="Calibri"/>
            <family val="2"/>
            <scheme val="minor"/>
          </rPr>
          <t>Waarmee wilt u het bestaande bouwwerk vervangen? Alleen gelijkwaardige functie(s) zijn subsidieabel.</t>
        </r>
      </text>
    </comment>
    <comment ref="N2" authorId="0" shapeId="0" xr:uid="{EC707782-9CDD-4899-811B-EBDCEC645356}">
      <text>
        <r>
          <rPr>
            <sz val="9"/>
            <color indexed="81"/>
            <rFont val="Calibri"/>
            <family val="2"/>
            <scheme val="minor"/>
          </rPr>
          <t xml:space="preserve">Beoogde oppervlak vanaf de buitenmuren na vervanging
</t>
        </r>
      </text>
    </comment>
    <comment ref="P2" authorId="0" shapeId="0" xr:uid="{25DB0672-9680-4561-858C-39F1EE46654A}">
      <text>
        <r>
          <rPr>
            <sz val="9"/>
            <color indexed="81"/>
            <rFont val="Calibri"/>
            <family val="2"/>
            <scheme val="minor"/>
          </rPr>
          <t xml:space="preserve">Beoogde diercapaciteit van het bouwwerk na vervanging (bij uitbreiding: volgens nieuwe vergunning) indien het een dierverblijf betreft.
</t>
        </r>
      </text>
    </comment>
    <comment ref="R2" authorId="0" shapeId="0" xr:uid="{97864C5F-C6CF-4AA2-9CC0-E632F498BE67}">
      <text>
        <r>
          <rPr>
            <sz val="9"/>
            <color indexed="81"/>
            <rFont val="Calibri"/>
            <family val="2"/>
            <scheme val="minor"/>
          </rPr>
          <t>Omschrijving uitvoering van het bouwwerk, bijvoorbeeld eikenhout, beton, metalen spanten. Mag alleen een modern equivalent zijn van wat er al stond.</t>
        </r>
      </text>
    </comment>
    <comment ref="T2" authorId="0" shapeId="0" xr:uid="{6839C1EA-FACD-4BB4-AC81-9DDC80F8D1CC}">
      <text>
        <r>
          <rPr>
            <sz val="9"/>
            <color indexed="81"/>
            <rFont val="Calibri"/>
            <family val="2"/>
            <scheme val="minor"/>
          </rPr>
          <t>Begrote kosten voor vervanging (van deel) van het bouwwerk. Indien &gt; €25.000 onderbouwd met offertes bij de aanvraag. En bij vaststelling altijd onderbouwd met gedetailleerde facturen.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Sukking, R.G. (Rowandie)</author>
  </authors>
  <commentList>
    <comment ref="B4" authorId="0" shapeId="0" xr:uid="{1DDC79F4-3EBC-4005-A0B8-D8E98D853E22}">
      <text>
        <r>
          <rPr>
            <sz val="9"/>
            <color indexed="81"/>
            <rFont val="Calibri"/>
            <family val="2"/>
            <scheme val="minor"/>
          </rPr>
          <t xml:space="preserve">Zoals op de milieulijst, https://www.rvo.nl/subsidies-financiering/mia-vamil/milieulijst 
</t>
        </r>
      </text>
    </comment>
    <comment ref="D4" authorId="0" shapeId="0" xr:uid="{5E35CB9E-477A-41DF-B2CC-E1111162C9D2}">
      <text>
        <r>
          <rPr>
            <sz val="9"/>
            <color indexed="81"/>
            <rFont val="Calibri"/>
            <family val="2"/>
            <scheme val="minor"/>
          </rPr>
          <t xml:space="preserve">Aanschafkosten en installatiekosten
</t>
        </r>
      </text>
    </comment>
  </commentList>
</comments>
</file>

<file path=xl/sharedStrings.xml><?xml version="1.0" encoding="utf-8"?>
<sst xmlns="http://schemas.openxmlformats.org/spreadsheetml/2006/main" count="176" uniqueCount="159">
  <si>
    <t>Omschrijving</t>
  </si>
  <si>
    <t>Toelichting</t>
  </si>
  <si>
    <t>Demontage-, verhuis en montagekosten</t>
  </si>
  <si>
    <t>Kosten deskundigen</t>
  </si>
  <si>
    <t>Moderniseren</t>
  </si>
  <si>
    <t>Overname en vervanging</t>
  </si>
  <si>
    <t>GVE</t>
  </si>
  <si>
    <t>Omrekenfactor GVE</t>
  </si>
  <si>
    <t>Installaties, voorzieningen, bedrijfsmiddelen, landbouwhuisdieren.</t>
  </si>
  <si>
    <t>Bouwjaar</t>
  </si>
  <si>
    <t>Materiaal</t>
  </si>
  <si>
    <t>Bouwkosten</t>
  </si>
  <si>
    <t>CONTROLE</t>
  </si>
  <si>
    <t>Totaal begrote kosten van het bedrijfsmiddel</t>
  </si>
  <si>
    <t>Subsidiepercentage</t>
  </si>
  <si>
    <t>Subsidiebedrag</t>
  </si>
  <si>
    <t>Kies…</t>
  </si>
  <si>
    <t>Verbergen</t>
  </si>
  <si>
    <t>Ja</t>
  </si>
  <si>
    <t>Nee</t>
  </si>
  <si>
    <t>TOTAAL</t>
  </si>
  <si>
    <t>Leges</t>
  </si>
  <si>
    <t>Makelaar</t>
  </si>
  <si>
    <t>Accountant</t>
  </si>
  <si>
    <t>Bedrijfsadviseur</t>
  </si>
  <si>
    <t>Bank</t>
  </si>
  <si>
    <t>Taxateur</t>
  </si>
  <si>
    <t>Architect</t>
  </si>
  <si>
    <t xml:space="preserve"> subtotaal, 100% subsidie (Artikel 3.7)</t>
  </si>
  <si>
    <t>subtotaal tot 100% (Artikel 3.8)</t>
  </si>
  <si>
    <t>Gegevens van de  hervestigingslocatie</t>
  </si>
  <si>
    <t>Oppervlakte
C/G</t>
  </si>
  <si>
    <t>GVE
D/H</t>
  </si>
  <si>
    <t>B 2213</t>
  </si>
  <si>
    <t>Bestaande gebouwen op uw nieuwe locatie, die u (deels) wilt vervangen</t>
  </si>
  <si>
    <t>Functie(s)</t>
  </si>
  <si>
    <t>Functies(s)</t>
  </si>
  <si>
    <t>Subsidie</t>
  </si>
  <si>
    <t>Percentage</t>
  </si>
  <si>
    <t>Bedrag</t>
  </si>
  <si>
    <t>Bedrijfsmiddel(en) waarin u wilt investeren op uw nieuwe locatie</t>
  </si>
  <si>
    <t xml:space="preserve">Bent u jonger dan 40 jaar op 31 december van het jaar dat u de aanvraag indient? </t>
  </si>
  <si>
    <t>Gebouwen oude locatie(s) die u laat slopen</t>
  </si>
  <si>
    <t>Taxatiewaarde</t>
  </si>
  <si>
    <t>Sloop</t>
  </si>
  <si>
    <t>Aantal</t>
  </si>
  <si>
    <t>Kosten per eenheid</t>
  </si>
  <si>
    <t>Totaalbedrag</t>
  </si>
  <si>
    <t>Totaal subsidiebedrag dat u wilt aanvragen</t>
  </si>
  <si>
    <t>Tijdelijke stalling (per dag)</t>
  </si>
  <si>
    <t>Notaris</t>
  </si>
  <si>
    <t>Kadaster</t>
  </si>
  <si>
    <t>Vervanging</t>
  </si>
  <si>
    <t>Geef een inschatting van de proceskosten op</t>
  </si>
  <si>
    <t>Vertaling</t>
  </si>
  <si>
    <t>Waarde bedrijfsgebouwen</t>
  </si>
  <si>
    <t>Begroting Lvvp-bedrijfsverplaatsing</t>
  </si>
  <si>
    <t>1. Vervanging</t>
  </si>
  <si>
    <t>2. Modernisering</t>
  </si>
  <si>
    <t>3. Totaaloverzicht begroting</t>
  </si>
  <si>
    <t>Belangrijk</t>
  </si>
  <si>
    <t>Meer informatie</t>
  </si>
  <si>
    <t>Nieuwe gebouwen die de bestaande gebouwen (voor een deel) vervangen</t>
  </si>
  <si>
    <t xml:space="preserve"> TOTAAL</t>
  </si>
  <si>
    <t>Bruto subsidiebedrag</t>
  </si>
  <si>
    <t>Mia\Vamil code</t>
  </si>
  <si>
    <t>B 2200</t>
  </si>
  <si>
    <t>Innovatieve stal</t>
  </si>
  <si>
    <t>B 2201</t>
  </si>
  <si>
    <t>Stal voor biologische melk- of pluimveehouderij met ammoniakemissiereductie</t>
  </si>
  <si>
    <t>B 2202</t>
  </si>
  <si>
    <t>Klimaat- en dierenmonitoringssysteem</t>
  </si>
  <si>
    <t>B 2203</t>
  </si>
  <si>
    <t>Desinfestiesysteem voor het in-situ desinfecteren van melkrobots</t>
  </si>
  <si>
    <t>A 2204</t>
  </si>
  <si>
    <t>Formalinevrij bad voor de desinfectie van klauwen van vee</t>
  </si>
  <si>
    <t>A 2205</t>
  </si>
  <si>
    <t>Omgekeerde osmose-installatie voor het verwerken van spuiwater van een biologische luchtwasser</t>
  </si>
  <si>
    <t>F 2206</t>
  </si>
  <si>
    <t>Apparatuur of voorzieningen voor gescheiden opvang van mest en urine in varkens- of rundveestallen (aanpassen bestaande situatie)</t>
  </si>
  <si>
    <t>B 2208</t>
  </si>
  <si>
    <t>Gasdichte voorziening voor een drijfmestopslag</t>
  </si>
  <si>
    <t>B 2209</t>
  </si>
  <si>
    <t>Systeem voor mixen van drijfmest met luchtbellen (aanpassen bestaande situatie)</t>
  </si>
  <si>
    <t>A 2210</t>
  </si>
  <si>
    <t>Duurzame melkveestal</t>
  </si>
  <si>
    <t>A 2211</t>
  </si>
  <si>
    <t>Duurzame vleeskalver- of vleesveestal</t>
  </si>
  <si>
    <t>F 2212</t>
  </si>
  <si>
    <t>Duurzame melkveestal met weidegang</t>
  </si>
  <si>
    <t>Autonome mestverzamelrobot</t>
  </si>
  <si>
    <t>B 2217</t>
  </si>
  <si>
    <t>Getrokken elektrische voermengwagen voor herkauwers</t>
  </si>
  <si>
    <t>A 2218</t>
  </si>
  <si>
    <t>Automatisch ruwvoermengsysteem of zelfrijdend autonoom ruwvoersysteem voor herkauwers</t>
  </si>
  <si>
    <t>A 2220</t>
  </si>
  <si>
    <t>Duurzame varkensstal (aanpassen bestaande situatie)</t>
  </si>
  <si>
    <t>A 2230</t>
  </si>
  <si>
    <t>Duurzame pluimveestal (aanpassen bestaande situatie)</t>
  </si>
  <si>
    <t>D 2235</t>
  </si>
  <si>
    <t>Stofemissiereducerende techniek voor een pluimveestal (aanpassen bestaande situatie)</t>
  </si>
  <si>
    <t>B 2280</t>
  </si>
  <si>
    <t>Duurzame paardenstal</t>
  </si>
  <si>
    <t>B 2290</t>
  </si>
  <si>
    <t>Duurzame konijnen-, eenden- of kalkoenenstal</t>
  </si>
  <si>
    <t>B 2291</t>
  </si>
  <si>
    <t>Duurzame melkgeiten- of melkschapenstal</t>
  </si>
  <si>
    <t>B 2292</t>
  </si>
  <si>
    <t>Elektrische krachtvoerinstallatie voor melkgeiten</t>
  </si>
  <si>
    <t>Omschrijving - Boven zwarte balk bijwerken. Indien meer regels, eerst regels opnemen boven zwarte balk!</t>
  </si>
  <si>
    <t>Jonge landbouwer</t>
  </si>
  <si>
    <t>Nummer</t>
  </si>
  <si>
    <t>DIT TABBLAD VERBERGEN</t>
  </si>
  <si>
    <t>Code - Naam</t>
  </si>
  <si>
    <t>Koopsom bestaande gebouwen nieuwe locatie(s)</t>
  </si>
  <si>
    <t>Gebouwen, te weten:
- (specifieke omschrijving uit het taxatierapport)</t>
  </si>
  <si>
    <t>Bouwkundige of bouwkundig inspecteur</t>
  </si>
  <si>
    <t>Deze waarde is 1 of  kleiner dan 1, nooit meer dan 100%</t>
  </si>
  <si>
    <t>Geef bij het totaalbedrag de marktwaarde op. Heeft u een (voorlopige) overeenkomst? Geef dan het bedrag op dat u moet betalen.</t>
  </si>
  <si>
    <t>Berekening en toelichting in tabblad Vervanging</t>
  </si>
  <si>
    <t>Kosten zijn inclusief leges voor vergunningen en planologische procedures, flora-en-fauna-onderzoek. Bij de vaststelling van uw subsidie verrekenen wij de werkelijke sloopkosten met eventuele opbrengsten.</t>
  </si>
  <si>
    <t>Berekening en toelichting in tabblad Modernisering</t>
  </si>
  <si>
    <t>Geef alleen kosten op waarvoor u geen subsidie heeft gekregen uit het Lvvp-haalbaarheidsonderzoek. De deskundigen mogen hun werkzaamheden pas beginnen nadat u uw aanvraag heeft ingediend.</t>
  </si>
  <si>
    <t xml:space="preserve"> subtotaal 95% tot max € 25.000 (Artikel 3.11)</t>
  </si>
  <si>
    <t>65% of 80% tot max € 100.000 (Artikel 3.10)</t>
  </si>
  <si>
    <t xml:space="preserve">Landelijke beëindigingsregeling veehouderijen met piekbelasting (Lvvp) – bedrijfsverplaatsing </t>
  </si>
  <si>
    <t>Wilt u meer weten over de Landelijke beëindigingsregeling veehouderijen met piekbelasting (Lvvp)? Kijk dan op:</t>
  </si>
  <si>
    <r>
      <t>Overdrachtbelasting - Vul in</t>
    </r>
    <r>
      <rPr>
        <sz val="9"/>
        <color theme="1"/>
        <rFont val="Calibri"/>
        <family val="2"/>
      </rPr>
      <t>&gt;&gt;</t>
    </r>
  </si>
  <si>
    <t xml:space="preserve"> </t>
  </si>
  <si>
    <t xml:space="preserve">U vindt de regelingstekst voor de Lvvp in de </t>
  </si>
  <si>
    <t xml:space="preserve">Staatscourant </t>
  </si>
  <si>
    <t xml:space="preserve">Met deze begrotingstool berekent u het subsidiebedrag dat u kunt aanvragen. Na het tabblad Start, </t>
  </si>
  <si>
    <t>dat u nu leest, vindt u 3 tabbladen. Vul ze in deze volgorde in:</t>
  </si>
  <si>
    <t xml:space="preserve">Hier vult u de kosten in die u heeft begroot voor het vervangen van gebouwen op uw nieuwe locatie(s). </t>
  </si>
  <si>
    <t>De uitkomst is het maximale subsidiebedrag voor vervanging. Dit bedrag verschijnt automatisch in tabblad 3. Totaaloverzicht begroting.</t>
  </si>
  <si>
    <t xml:space="preserve">Hier vult u de kosten in die u heeft begroot voor modernisering van gebouwen op uw nieuwe locatie(s). </t>
  </si>
  <si>
    <t>De uitkomst is het maximale subsidiebedrag voor modernisering. Dit bedrag verschijnt automatisch in tabblad 3. Totaaloverzicht begroting.</t>
  </si>
  <si>
    <t xml:space="preserve">Hier vult u de overige bedragen in waarvoor u subsidie aanvraagt. De uitkomst van de berekening is het maximale totaalbedrag waarvoor </t>
  </si>
  <si>
    <t>u subsidie kunt aanvragen. Dit bedrag is een schatting. Bij de beoordeling van uw aanvraag bepalen wij het voorlopige subsidiebedrag.</t>
  </si>
  <si>
    <t>Dit krijgt u uitbetaald. Het definitieve subsidiebedrag bepalen wij bij de vaststelling van uw subsidie. Daarvoor levert u een gedetailleerd</t>
  </si>
  <si>
    <t>overzicht aan van alle kosten die u werkelijk heeft gemaakt. Daarna verrekenen wij met u het verschil tussen het voorlopige en definitieve</t>
  </si>
  <si>
    <t>subsidiebedrag.</t>
  </si>
  <si>
    <t>De werkzaamheden mogen pas beginnen nadat u uw aanvraag volledig heeft ingediend. Maak daarvoor nog geen kosten waarvoor u subsidie</t>
  </si>
  <si>
    <t>kunt krijgen. Geef nog geen akkoord op offertes. En laat deskundigen en bedrijven die u wilt inhuren, nog niet beginnen.</t>
  </si>
  <si>
    <t xml:space="preserve">Vraag dus vrijblijvende offertes op en teken nog geen definitief koopcontract. Neem eventueel de beslistermijn van 8 weken op in </t>
  </si>
  <si>
    <t>voorlopige overeenkomsten en het voorbehoud dat u de Lvvp-subsidie toegewezen krijgt. U krijgt een ontvangstbevestiging als u uw</t>
  </si>
  <si>
    <t>aanvraag heeft ingediend.</t>
  </si>
  <si>
    <t xml:space="preserve">Als het bedrag van een of meer offertes van dezelfde leverancier hoger is dan € 25.000 (exclusief btw), dan vraagt u een vergelijkbare offerte </t>
  </si>
  <si>
    <t>op bij een andere leverancier. Beide bedrijven moeten onafhankelijk van elkaar zijn. U kiest voor de goedkoopste offerte.</t>
  </si>
  <si>
    <r>
      <t>Oppervlakte
m</t>
    </r>
    <r>
      <rPr>
        <vertAlign val="superscript"/>
        <sz val="9"/>
        <color theme="1"/>
        <rFont val="Calibri"/>
        <family val="2"/>
        <scheme val="minor"/>
      </rPr>
      <t>2</t>
    </r>
  </si>
  <si>
    <r>
      <t>Oppervlakte gebouwen op uw oude locatie(s) die u laat slopen en afvoeren (in m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)</t>
    </r>
  </si>
  <si>
    <r>
      <t>Aantal m</t>
    </r>
    <r>
      <rPr>
        <vertAlign val="superscript"/>
        <sz val="9"/>
        <rFont val="Calibri"/>
        <family val="2"/>
        <scheme val="minor"/>
      </rPr>
      <t>2</t>
    </r>
  </si>
  <si>
    <r>
      <t>Kosten per m</t>
    </r>
    <r>
      <rPr>
        <vertAlign val="superscript"/>
        <sz val="9"/>
        <rFont val="Calibri"/>
        <family val="2"/>
        <scheme val="minor"/>
      </rPr>
      <t>2</t>
    </r>
  </si>
  <si>
    <r>
      <t>Subtotaal 100% tot max € 45 per 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(Artikel 3.9)</t>
    </r>
  </si>
  <si>
    <t>Alleen als u geen gebouwen worden overneemt op de nieuwe locatie (artikel 3.8.7)</t>
  </si>
  <si>
    <t>Bedrag uit het taxatierapport. Belangrijk: neem hier alleen de vervangingswaarde op van de gebouwen die worden gebruikt voor het bedrijfsmatig houden van vee. U mag hierin niet de kosten voor het erf, de erfverharding, de cultuurgronden en de bedrijfswoning meenemen. Voor deze gebouwen geldt een sloopverplichting.</t>
  </si>
  <si>
    <t>Bedrag uit het taxatierapport: over te nemen gebouwen. Belangrijk: neem hier alleen de marktwaarde van de bouwwerken op die worden gebruikt voor het bedrijfsmatig houden van vee. U mag hierin niet de kosten voor het erf, de erfverharding, de cultuurgronden en de bedrijfswoning meenemen.</t>
  </si>
  <si>
    <t>Totaalbedrag op basis van offertes
Geef alleen de bedrijfsmatige kosten op die direct te maken hebben met de uw veehouderij</t>
  </si>
  <si>
    <t>Neem dit bedrag over op het aanvraagformulier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</si>
</sst>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indexed="81"/>
      <name val="Calibri"/>
      <family val="2"/>
      <scheme val="minor"/>
    </font>
    <font>
      <sz val="9"/>
      <color theme="1"/>
      <name val="Segoe UI"/>
      <family val="2"/>
    </font>
    <font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7BC7"/>
      <name val="RijksoverheidSansHeadingTT"/>
      <family val="2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mediumGray">
        <bgColor theme="0" tint="-0.3499862666707357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7ECF5"/>
        <bgColor indexed="64"/>
      </patternFill>
    </fill>
    <fill>
      <patternFill patternType="solid">
        <fgColor rgb="FFF0F0F0"/>
        <bgColor indexed="64"/>
      </patternFill>
    </fill>
    <fill>
      <patternFill patternType="mediumGray">
        <bgColor rgb="FFF0F0F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BEA6D"/>
        <bgColor indexed="64"/>
      </patternFill>
    </fill>
    <fill>
      <patternFill patternType="mediumGray">
        <bgColor theme="0" tint="-4.9989318521683403E-2"/>
      </patternFill>
    </fill>
    <fill>
      <patternFill patternType="solid">
        <fgColor rgb="FF007BC7"/>
        <bgColor indexed="64"/>
      </patternFill>
    </fill>
    <fill>
      <patternFill patternType="mediumGray">
        <bgColor rgb="FF007BC7"/>
      </patternFill>
    </fill>
    <fill>
      <patternFill patternType="solid">
        <fgColor rgb="FFFFF2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6" borderId="0" xfId="0" applyFill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0" fillId="6" borderId="0" xfId="0" applyFill="1" applyAlignment="1" applyProtection="1">
      <alignment vertical="center" wrapText="1"/>
      <protection hidden="1"/>
    </xf>
    <xf numFmtId="0" fontId="1" fillId="6" borderId="0" xfId="0" applyFont="1" applyFill="1" applyAlignment="1">
      <alignment vertical="center"/>
    </xf>
    <xf numFmtId="0" fontId="7" fillId="6" borderId="0" xfId="0" applyFont="1" applyFill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6" borderId="0" xfId="0" applyFill="1"/>
    <xf numFmtId="0" fontId="0" fillId="11" borderId="0" xfId="0" applyFill="1" applyAlignment="1">
      <alignment vertical="center"/>
    </xf>
    <xf numFmtId="4" fontId="0" fillId="6" borderId="0" xfId="0" applyNumberFormat="1" applyFill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0" fillId="6" borderId="0" xfId="0" applyFill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hidden="1"/>
    </xf>
    <xf numFmtId="0" fontId="6" fillId="6" borderId="0" xfId="0" applyFont="1" applyFill="1" applyProtection="1">
      <protection hidden="1"/>
    </xf>
    <xf numFmtId="0" fontId="0" fillId="6" borderId="1" xfId="0" applyFill="1" applyBorder="1" applyAlignment="1">
      <alignment horizontal="center" vertical="center" wrapText="1"/>
    </xf>
    <xf numFmtId="10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 applyProtection="1">
      <alignment horizontal="right" vertical="center"/>
      <protection hidden="1"/>
    </xf>
    <xf numFmtId="0" fontId="0" fillId="6" borderId="0" xfId="0" applyFill="1" applyAlignment="1" applyProtection="1">
      <alignment horizontal="center" vertical="center" wrapText="1"/>
      <protection hidden="1"/>
    </xf>
    <xf numFmtId="0" fontId="19" fillId="11" borderId="0" xfId="0" applyFont="1" applyFill="1" applyAlignment="1" applyProtection="1">
      <alignment vertical="center" wrapText="1"/>
      <protection hidden="1"/>
    </xf>
    <xf numFmtId="0" fontId="0" fillId="11" borderId="0" xfId="0" applyFill="1" applyAlignment="1" applyProtection="1">
      <alignment vertical="center" wrapText="1"/>
      <protection hidden="1"/>
    </xf>
    <xf numFmtId="0" fontId="0" fillId="11" borderId="0" xfId="0" applyFill="1" applyAlignment="1">
      <alignment vertical="center" wrapText="1"/>
    </xf>
    <xf numFmtId="0" fontId="10" fillId="11" borderId="0" xfId="0" applyFont="1" applyFill="1" applyAlignment="1" applyProtection="1">
      <alignment vertical="center" wrapText="1"/>
      <protection hidden="1"/>
    </xf>
    <xf numFmtId="0" fontId="0" fillId="11" borderId="0" xfId="0" applyFill="1" applyAlignment="1" applyProtection="1">
      <alignment vertical="center"/>
      <protection hidden="1"/>
    </xf>
    <xf numFmtId="4" fontId="0" fillId="4" borderId="0" xfId="0" applyNumberFormat="1" applyFill="1" applyAlignment="1" applyProtection="1">
      <alignment horizontal="right" vertical="center"/>
      <protection hidden="1"/>
    </xf>
    <xf numFmtId="0" fontId="0" fillId="11" borderId="0" xfId="0" applyFill="1" applyAlignment="1" applyProtection="1">
      <alignment vertical="center"/>
      <protection locked="0"/>
    </xf>
    <xf numFmtId="4" fontId="0" fillId="6" borderId="0" xfId="0" applyNumberFormat="1" applyFill="1" applyAlignment="1" applyProtection="1">
      <alignment horizontal="right" vertical="center"/>
      <protection hidden="1"/>
    </xf>
    <xf numFmtId="164" fontId="0" fillId="11" borderId="0" xfId="0" applyNumberFormat="1" applyFill="1" applyAlignment="1" applyProtection="1">
      <alignment horizontal="right" vertical="center"/>
      <protection hidden="1"/>
    </xf>
    <xf numFmtId="164" fontId="0" fillId="11" borderId="0" xfId="0" applyNumberFormat="1" applyFill="1" applyAlignment="1" applyProtection="1">
      <alignment horizontal="right" vertical="center"/>
      <protection locked="0"/>
    </xf>
    <xf numFmtId="10" fontId="0" fillId="3" borderId="12" xfId="0" applyNumberFormat="1" applyFill="1" applyBorder="1" applyAlignment="1" applyProtection="1">
      <alignment vertical="center"/>
      <protection hidden="1"/>
    </xf>
    <xf numFmtId="164" fontId="0" fillId="3" borderId="12" xfId="0" applyNumberFormat="1" applyFill="1" applyBorder="1" applyAlignment="1" applyProtection="1">
      <alignment horizontal="right" vertical="center"/>
      <protection hidden="1"/>
    </xf>
    <xf numFmtId="0" fontId="0" fillId="11" borderId="0" xfId="0" applyFill="1" applyAlignment="1" applyProtection="1">
      <alignment horizontal="center" vertical="center"/>
      <protection locked="0"/>
    </xf>
    <xf numFmtId="10" fontId="0" fillId="3" borderId="13" xfId="0" applyNumberFormat="1" applyFill="1" applyBorder="1" applyAlignment="1" applyProtection="1">
      <alignment vertical="center"/>
      <protection hidden="1"/>
    </xf>
    <xf numFmtId="164" fontId="0" fillId="3" borderId="13" xfId="0" applyNumberFormat="1" applyFill="1" applyBorder="1" applyAlignment="1" applyProtection="1">
      <alignment horizontal="right" vertical="center"/>
      <protection hidden="1"/>
    </xf>
    <xf numFmtId="0" fontId="1" fillId="11" borderId="0" xfId="0" applyFont="1" applyFill="1" applyAlignment="1">
      <alignment horizontal="left" vertical="center"/>
    </xf>
    <xf numFmtId="0" fontId="1" fillId="13" borderId="15" xfId="0" applyFont="1" applyFill="1" applyBorder="1" applyAlignment="1">
      <alignment horizontal="left" vertical="center"/>
    </xf>
    <xf numFmtId="0" fontId="14" fillId="11" borderId="0" xfId="0" applyFont="1" applyFill="1" applyAlignment="1">
      <alignment horizontal="center" vertical="center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/>
    </xf>
    <xf numFmtId="0" fontId="20" fillId="13" borderId="15" xfId="0" applyFont="1" applyFill="1" applyBorder="1" applyAlignment="1">
      <alignment horizontal="left" vertical="center" indent="10"/>
    </xf>
    <xf numFmtId="0" fontId="0" fillId="13" borderId="0" xfId="0" applyFill="1" applyAlignment="1">
      <alignment vertical="center"/>
    </xf>
    <xf numFmtId="0" fontId="1" fillId="13" borderId="0" xfId="0" applyFont="1" applyFill="1" applyAlignment="1">
      <alignment horizontal="left" vertical="center"/>
    </xf>
    <xf numFmtId="0" fontId="0" fillId="11" borderId="0" xfId="0" applyFill="1" applyAlignment="1">
      <alignment horizontal="center" vertical="center"/>
    </xf>
    <xf numFmtId="0" fontId="3" fillId="13" borderId="15" xfId="0" applyFont="1" applyFill="1" applyBorder="1" applyAlignment="1">
      <alignment vertical="center"/>
    </xf>
    <xf numFmtId="0" fontId="0" fillId="11" borderId="15" xfId="0" applyFill="1" applyBorder="1" applyAlignment="1">
      <alignment vertical="center"/>
    </xf>
    <xf numFmtId="0" fontId="0" fillId="14" borderId="0" xfId="0" applyFill="1" applyAlignment="1">
      <alignment horizontal="center" vertical="center"/>
    </xf>
    <xf numFmtId="0" fontId="0" fillId="14" borderId="0" xfId="0" applyFill="1" applyAlignment="1">
      <alignment vertical="center"/>
    </xf>
    <xf numFmtId="0" fontId="0" fillId="14" borderId="15" xfId="0" applyFill="1" applyBorder="1" applyAlignment="1">
      <alignment vertical="center"/>
    </xf>
    <xf numFmtId="0" fontId="1" fillId="13" borderId="15" xfId="0" applyFont="1" applyFill="1" applyBorder="1" applyAlignment="1">
      <alignment horizontal="left" vertical="center" indent="6"/>
    </xf>
    <xf numFmtId="0" fontId="1" fillId="6" borderId="0" xfId="0" applyFont="1" applyFill="1" applyAlignment="1">
      <alignment horizontal="right" vertical="center"/>
    </xf>
    <xf numFmtId="164" fontId="0" fillId="5" borderId="0" xfId="0" applyNumberFormat="1" applyFill="1" applyAlignment="1" applyProtection="1">
      <alignment horizontal="center" vertical="center"/>
      <protection locked="0"/>
    </xf>
    <xf numFmtId="164" fontId="0" fillId="6" borderId="0" xfId="0" applyNumberFormat="1" applyFill="1" applyAlignment="1" applyProtection="1">
      <alignment horizontal="center" vertical="center"/>
      <protection locked="0"/>
    </xf>
    <xf numFmtId="9" fontId="0" fillId="3" borderId="12" xfId="0" applyNumberFormat="1" applyFill="1" applyBorder="1" applyAlignment="1" applyProtection="1">
      <alignment horizontal="center" vertical="center"/>
      <protection hidden="1"/>
    </xf>
    <xf numFmtId="9" fontId="0" fillId="3" borderId="16" xfId="0" applyNumberFormat="1" applyFill="1" applyBorder="1" applyAlignment="1" applyProtection="1">
      <alignment horizontal="center" vertical="center"/>
      <protection hidden="1"/>
    </xf>
    <xf numFmtId="9" fontId="0" fillId="3" borderId="17" xfId="0" applyNumberFormat="1" applyFill="1" applyBorder="1" applyAlignment="1" applyProtection="1">
      <alignment horizontal="center" vertical="center"/>
      <protection hidden="1"/>
    </xf>
    <xf numFmtId="9" fontId="0" fillId="3" borderId="18" xfId="0" applyNumberFormat="1" applyFill="1" applyBorder="1" applyAlignment="1" applyProtection="1">
      <alignment horizontal="center" vertical="center"/>
      <protection hidden="1"/>
    </xf>
    <xf numFmtId="164" fontId="0" fillId="3" borderId="18" xfId="0" applyNumberFormat="1" applyFill="1" applyBorder="1" applyAlignment="1" applyProtection="1">
      <alignment horizontal="right" vertical="center"/>
      <protection hidden="1"/>
    </xf>
    <xf numFmtId="0" fontId="21" fillId="11" borderId="0" xfId="0" applyFont="1" applyFill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0" fillId="13" borderId="15" xfId="0" applyFill="1" applyBorder="1" applyAlignment="1">
      <alignment vertical="center"/>
    </xf>
    <xf numFmtId="0" fontId="0" fillId="13" borderId="0" xfId="0" applyFill="1" applyAlignment="1">
      <alignment horizontal="left" vertical="center"/>
    </xf>
    <xf numFmtId="9" fontId="0" fillId="3" borderId="19" xfId="0" applyNumberFormat="1" applyFill="1" applyBorder="1" applyAlignment="1" applyProtection="1">
      <alignment horizontal="center" vertical="center"/>
      <protection hidden="1"/>
    </xf>
    <xf numFmtId="9" fontId="0" fillId="3" borderId="13" xfId="0" applyNumberFormat="1" applyFill="1" applyBorder="1" applyAlignment="1" applyProtection="1">
      <alignment horizontal="center" vertical="center"/>
      <protection hidden="1"/>
    </xf>
    <xf numFmtId="0" fontId="0" fillId="11" borderId="15" xfId="0" applyFill="1" applyBorder="1" applyAlignment="1" applyProtection="1">
      <alignment horizontal="center" vertical="center"/>
      <protection locked="0"/>
    </xf>
    <xf numFmtId="0" fontId="0" fillId="11" borderId="20" xfId="0" applyFill="1" applyBorder="1" applyAlignment="1" applyProtection="1">
      <alignment vertical="center"/>
      <protection locked="0"/>
    </xf>
    <xf numFmtId="164" fontId="0" fillId="0" borderId="20" xfId="0" applyNumberFormat="1" applyBorder="1" applyAlignment="1" applyProtection="1">
      <alignment horizontal="right" vertical="center"/>
      <protection locked="0"/>
    </xf>
    <xf numFmtId="0" fontId="1" fillId="13" borderId="15" xfId="0" applyFont="1" applyFill="1" applyBorder="1" applyAlignment="1">
      <alignment horizontal="left" vertical="center" indent="11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right" vertical="center"/>
    </xf>
    <xf numFmtId="0" fontId="14" fillId="11" borderId="0" xfId="0" applyFont="1" applyFill="1" applyAlignment="1" applyProtection="1">
      <alignment horizontal="center" vertical="center" wrapText="1"/>
      <protection hidden="1"/>
    </xf>
    <xf numFmtId="0" fontId="0" fillId="4" borderId="10" xfId="0" applyFill="1" applyBorder="1" applyAlignment="1" applyProtection="1">
      <alignment vertical="center"/>
      <protection hidden="1"/>
    </xf>
    <xf numFmtId="0" fontId="0" fillId="4" borderId="2" xfId="0" applyFill="1" applyBorder="1" applyAlignment="1" applyProtection="1">
      <alignment vertical="center"/>
      <protection hidden="1"/>
    </xf>
    <xf numFmtId="0" fontId="0" fillId="14" borderId="15" xfId="0" applyFill="1" applyBorder="1" applyAlignment="1" applyProtection="1">
      <alignment vertical="center" wrapText="1"/>
      <protection hidden="1"/>
    </xf>
    <xf numFmtId="0" fontId="0" fillId="14" borderId="15" xfId="0" applyFill="1" applyBorder="1" applyAlignment="1" applyProtection="1">
      <alignment vertical="center"/>
      <protection hidden="1"/>
    </xf>
    <xf numFmtId="0" fontId="0" fillId="11" borderId="15" xfId="0" applyFill="1" applyBorder="1" applyAlignment="1" applyProtection="1">
      <alignment vertical="center" wrapText="1"/>
      <protection hidden="1"/>
    </xf>
    <xf numFmtId="0" fontId="20" fillId="13" borderId="15" xfId="0" applyFont="1" applyFill="1" applyBorder="1" applyAlignment="1" applyProtection="1">
      <alignment horizontal="left" vertical="center"/>
      <protection hidden="1"/>
    </xf>
    <xf numFmtId="0" fontId="20" fillId="13" borderId="15" xfId="0" applyFont="1" applyFill="1" applyBorder="1" applyAlignment="1">
      <alignment horizontal="left" vertical="center"/>
    </xf>
    <xf numFmtId="0" fontId="22" fillId="13" borderId="15" xfId="0" applyFont="1" applyFill="1" applyBorder="1" applyAlignment="1" applyProtection="1">
      <alignment vertical="center"/>
      <protection hidden="1"/>
    </xf>
    <xf numFmtId="0" fontId="22" fillId="13" borderId="15" xfId="0" applyFont="1" applyFill="1" applyBorder="1" applyAlignment="1" applyProtection="1">
      <alignment vertical="center" wrapText="1"/>
      <protection hidden="1"/>
    </xf>
    <xf numFmtId="4" fontId="0" fillId="4" borderId="14" xfId="0" applyNumberFormat="1" applyFill="1" applyBorder="1" applyAlignment="1" applyProtection="1">
      <alignment horizontal="right" vertical="center"/>
      <protection hidden="1"/>
    </xf>
    <xf numFmtId="0" fontId="0" fillId="4" borderId="4" xfId="0" applyFill="1" applyBorder="1" applyAlignment="1" applyProtection="1">
      <alignment vertical="center"/>
      <protection hidden="1"/>
    </xf>
    <xf numFmtId="4" fontId="0" fillId="4" borderId="22" xfId="0" applyNumberFormat="1" applyFill="1" applyBorder="1" applyAlignment="1" applyProtection="1">
      <alignment horizontal="right" vertical="center"/>
      <protection hidden="1"/>
    </xf>
    <xf numFmtId="0" fontId="14" fillId="11" borderId="20" xfId="0" applyFont="1" applyFill="1" applyBorder="1" applyAlignment="1" applyProtection="1">
      <alignment vertical="center" wrapText="1"/>
      <protection hidden="1"/>
    </xf>
    <xf numFmtId="164" fontId="14" fillId="0" borderId="1" xfId="0" applyNumberFormat="1" applyFont="1" applyBorder="1" applyAlignment="1" applyProtection="1">
      <alignment horizontal="right" vertical="center"/>
      <protection locked="0"/>
    </xf>
    <xf numFmtId="4" fontId="14" fillId="4" borderId="12" xfId="0" applyNumberFormat="1" applyFont="1" applyFill="1" applyBorder="1" applyAlignment="1" applyProtection="1">
      <alignment horizontal="right" vertical="center"/>
      <protection hidden="1"/>
    </xf>
    <xf numFmtId="164" fontId="14" fillId="0" borderId="3" xfId="0" applyNumberFormat="1" applyFont="1" applyBorder="1" applyAlignment="1" applyProtection="1">
      <alignment horizontal="right" vertical="center"/>
      <protection locked="0"/>
    </xf>
    <xf numFmtId="4" fontId="14" fillId="4" borderId="24" xfId="0" applyNumberFormat="1" applyFont="1" applyFill="1" applyBorder="1" applyAlignment="1" applyProtection="1">
      <alignment horizontal="right" vertical="center"/>
      <protection hidden="1"/>
    </xf>
    <xf numFmtId="4" fontId="0" fillId="11" borderId="0" xfId="0" applyNumberFormat="1" applyFill="1" applyAlignment="1" applyProtection="1">
      <alignment horizontal="right" vertical="center"/>
      <protection hidden="1"/>
    </xf>
    <xf numFmtId="4" fontId="14" fillId="11" borderId="0" xfId="0" applyNumberFormat="1" applyFont="1" applyFill="1" applyAlignment="1" applyProtection="1">
      <alignment vertical="center"/>
      <protection locked="0"/>
    </xf>
    <xf numFmtId="164" fontId="14" fillId="11" borderId="0" xfId="0" applyNumberFormat="1" applyFont="1" applyFill="1" applyAlignment="1" applyProtection="1">
      <alignment horizontal="right" vertical="center"/>
      <protection locked="0"/>
    </xf>
    <xf numFmtId="164" fontId="14" fillId="11" borderId="0" xfId="0" applyNumberFormat="1" applyFont="1" applyFill="1" applyAlignment="1" applyProtection="1">
      <alignment horizontal="right" vertical="center"/>
      <protection hidden="1"/>
    </xf>
    <xf numFmtId="0" fontId="14" fillId="11" borderId="0" xfId="0" applyFont="1" applyFill="1" applyAlignment="1" applyProtection="1">
      <alignment vertical="center" wrapText="1"/>
      <protection hidden="1"/>
    </xf>
    <xf numFmtId="0" fontId="14" fillId="11" borderId="0" xfId="0" applyFont="1" applyFill="1" applyAlignment="1" applyProtection="1">
      <alignment horizontal="left" vertical="center" wrapText="1"/>
      <protection hidden="1"/>
    </xf>
    <xf numFmtId="0" fontId="14" fillId="4" borderId="20" xfId="0" applyFont="1" applyFill="1" applyBorder="1" applyAlignment="1" applyProtection="1">
      <alignment vertical="center"/>
      <protection hidden="1"/>
    </xf>
    <xf numFmtId="0" fontId="0" fillId="11" borderId="0" xfId="0" applyFill="1" applyAlignment="1" applyProtection="1">
      <alignment horizontal="center" vertical="center" wrapText="1"/>
      <protection hidden="1"/>
    </xf>
    <xf numFmtId="4" fontId="14" fillId="4" borderId="16" xfId="0" applyNumberFormat="1" applyFont="1" applyFill="1" applyBorder="1" applyAlignment="1" applyProtection="1">
      <alignment horizontal="right" vertical="center"/>
      <protection hidden="1"/>
    </xf>
    <xf numFmtId="4" fontId="14" fillId="4" borderId="25" xfId="0" applyNumberFormat="1" applyFont="1" applyFill="1" applyBorder="1" applyAlignment="1" applyProtection="1">
      <alignment horizontal="right" vertical="center"/>
      <protection hidden="1"/>
    </xf>
    <xf numFmtId="164" fontId="14" fillId="3" borderId="10" xfId="0" applyNumberFormat="1" applyFont="1" applyFill="1" applyBorder="1" applyAlignment="1" applyProtection="1">
      <alignment horizontal="right" vertical="center"/>
      <protection hidden="1"/>
    </xf>
    <xf numFmtId="164" fontId="14" fillId="3" borderId="2" xfId="0" applyNumberFormat="1" applyFont="1" applyFill="1" applyBorder="1" applyAlignment="1" applyProtection="1">
      <alignment horizontal="right" vertical="center"/>
      <protection hidden="1"/>
    </xf>
    <xf numFmtId="0" fontId="0" fillId="4" borderId="20" xfId="0" applyFill="1" applyBorder="1" applyAlignment="1" applyProtection="1">
      <alignment vertical="center"/>
      <protection hidden="1"/>
    </xf>
    <xf numFmtId="4" fontId="0" fillId="11" borderId="0" xfId="0" applyNumberFormat="1" applyFill="1" applyAlignment="1" applyProtection="1">
      <alignment horizontal="center" vertical="center"/>
      <protection locked="0"/>
    </xf>
    <xf numFmtId="164" fontId="0" fillId="11" borderId="0" xfId="0" applyNumberFormat="1" applyFill="1" applyAlignment="1" applyProtection="1">
      <alignment vertical="center"/>
      <protection hidden="1"/>
    </xf>
    <xf numFmtId="4" fontId="0" fillId="6" borderId="0" xfId="0" applyNumberFormat="1" applyFill="1" applyAlignment="1" applyProtection="1">
      <alignment horizontal="center" vertical="center"/>
      <protection locked="0"/>
    </xf>
    <xf numFmtId="164" fontId="0" fillId="6" borderId="0" xfId="0" applyNumberFormat="1" applyFill="1" applyAlignment="1" applyProtection="1">
      <alignment vertical="center"/>
      <protection hidden="1"/>
    </xf>
    <xf numFmtId="0" fontId="0" fillId="4" borderId="28" xfId="0" applyFill="1" applyBorder="1" applyAlignment="1" applyProtection="1">
      <alignment vertical="center"/>
      <protection hidden="1"/>
    </xf>
    <xf numFmtId="0" fontId="0" fillId="4" borderId="30" xfId="0" applyFill="1" applyBorder="1" applyAlignment="1" applyProtection="1">
      <alignment vertical="center"/>
      <protection hidden="1"/>
    </xf>
    <xf numFmtId="0" fontId="0" fillId="11" borderId="29" xfId="0" applyFill="1" applyBorder="1" applyAlignment="1" applyProtection="1">
      <alignment vertical="center"/>
      <protection hidden="1"/>
    </xf>
    <xf numFmtId="0" fontId="14" fillId="4" borderId="11" xfId="0" applyFont="1" applyFill="1" applyBorder="1" applyAlignment="1" applyProtection="1">
      <alignment vertical="center"/>
      <protection hidden="1"/>
    </xf>
    <xf numFmtId="0" fontId="14" fillId="4" borderId="3" xfId="0" applyFont="1" applyFill="1" applyBorder="1" applyAlignment="1" applyProtection="1">
      <alignment vertical="center"/>
      <protection hidden="1"/>
    </xf>
    <xf numFmtId="4" fontId="14" fillId="4" borderId="31" xfId="0" applyNumberFormat="1" applyFont="1" applyFill="1" applyBorder="1" applyAlignment="1" applyProtection="1">
      <alignment horizontal="right" vertical="center"/>
      <protection hidden="1"/>
    </xf>
    <xf numFmtId="0" fontId="14" fillId="4" borderId="16" xfId="0" applyFont="1" applyFill="1" applyBorder="1" applyAlignment="1" applyProtection="1">
      <alignment vertical="center"/>
      <protection hidden="1"/>
    </xf>
    <xf numFmtId="10" fontId="0" fillId="3" borderId="33" xfId="0" applyNumberFormat="1" applyFill="1" applyBorder="1" applyAlignment="1" applyProtection="1">
      <alignment horizontal="center" vertical="center"/>
      <protection hidden="1"/>
    </xf>
    <xf numFmtId="0" fontId="0" fillId="4" borderId="33" xfId="0" applyFill="1" applyBorder="1" applyAlignment="1" applyProtection="1">
      <alignment vertical="center"/>
      <protection hidden="1"/>
    </xf>
    <xf numFmtId="164" fontId="14" fillId="10" borderId="20" xfId="0" applyNumberFormat="1" applyFont="1" applyFill="1" applyBorder="1" applyAlignment="1" applyProtection="1">
      <alignment horizontal="right" vertical="center"/>
      <protection hidden="1"/>
    </xf>
    <xf numFmtId="164" fontId="14" fillId="10" borderId="1" xfId="0" applyNumberFormat="1" applyFont="1" applyFill="1" applyBorder="1" applyAlignment="1" applyProtection="1">
      <alignment horizontal="right" vertical="center"/>
      <protection hidden="1"/>
    </xf>
    <xf numFmtId="164" fontId="14" fillId="10" borderId="3" xfId="0" applyNumberFormat="1" applyFont="1" applyFill="1" applyBorder="1" applyAlignment="1" applyProtection="1">
      <alignment horizontal="right" vertical="center"/>
      <protection hidden="1"/>
    </xf>
    <xf numFmtId="0" fontId="14" fillId="4" borderId="9" xfId="0" applyFont="1" applyFill="1" applyBorder="1" applyAlignment="1" applyProtection="1">
      <alignment vertical="center"/>
      <protection hidden="1"/>
    </xf>
    <xf numFmtId="0" fontId="10" fillId="11" borderId="0" xfId="0" applyFont="1" applyFill="1" applyAlignment="1" applyProtection="1">
      <alignment horizontal="right" vertical="center"/>
      <protection hidden="1"/>
    </xf>
    <xf numFmtId="0" fontId="1" fillId="11" borderId="0" xfId="0" applyFont="1" applyFill="1" applyAlignment="1">
      <alignment horizontal="right" vertical="center"/>
    </xf>
    <xf numFmtId="164" fontId="10" fillId="11" borderId="0" xfId="0" applyNumberFormat="1" applyFont="1" applyFill="1" applyAlignment="1" applyProtection="1">
      <alignment vertical="center"/>
      <protection hidden="1"/>
    </xf>
    <xf numFmtId="0" fontId="7" fillId="12" borderId="0" xfId="0" applyFont="1" applyFill="1" applyAlignment="1" applyProtection="1">
      <alignment vertical="center"/>
      <protection hidden="1"/>
    </xf>
    <xf numFmtId="164" fontId="14" fillId="15" borderId="3" xfId="0" applyNumberFormat="1" applyFont="1" applyFill="1" applyBorder="1" applyAlignment="1" applyProtection="1">
      <alignment horizontal="right" vertical="center"/>
      <protection hidden="1"/>
    </xf>
    <xf numFmtId="164" fontId="0" fillId="15" borderId="0" xfId="0" applyNumberFormat="1" applyFill="1" applyAlignment="1" applyProtection="1">
      <alignment horizontal="right" vertical="center"/>
      <protection hidden="1"/>
    </xf>
    <xf numFmtId="164" fontId="0" fillId="16" borderId="0" xfId="0" applyNumberFormat="1" applyFill="1" applyAlignment="1" applyProtection="1">
      <alignment horizontal="right" vertical="center"/>
      <protection hidden="1"/>
    </xf>
    <xf numFmtId="164" fontId="0" fillId="16" borderId="20" xfId="0" applyNumberFormat="1" applyFill="1" applyBorder="1" applyAlignment="1" applyProtection="1">
      <alignment horizontal="right" vertical="center"/>
      <protection hidden="1"/>
    </xf>
    <xf numFmtId="0" fontId="0" fillId="14" borderId="15" xfId="0" applyFill="1" applyBorder="1" applyAlignment="1" applyProtection="1">
      <alignment horizontal="left" vertical="center" wrapText="1"/>
      <protection hidden="1"/>
    </xf>
    <xf numFmtId="0" fontId="0" fillId="6" borderId="0" xfId="0" applyFill="1" applyAlignment="1" applyProtection="1">
      <alignment horizontal="left" vertical="center" wrapText="1"/>
      <protection hidden="1"/>
    </xf>
    <xf numFmtId="0" fontId="14" fillId="12" borderId="0" xfId="0" applyFont="1" applyFill="1" applyAlignment="1" applyProtection="1">
      <alignment horizontal="left" vertical="center"/>
      <protection hidden="1"/>
    </xf>
    <xf numFmtId="0" fontId="14" fillId="11" borderId="2" xfId="0" applyFont="1" applyFill="1" applyBorder="1" applyAlignment="1" applyProtection="1">
      <alignment vertical="center" wrapText="1"/>
      <protection hidden="1"/>
    </xf>
    <xf numFmtId="0" fontId="16" fillId="6" borderId="0" xfId="0" applyFont="1" applyFill="1" applyAlignment="1">
      <alignment horizontal="left" wrapText="1" indent="1"/>
    </xf>
    <xf numFmtId="0" fontId="0" fillId="6" borderId="0" xfId="0" applyFill="1" applyAlignment="1">
      <alignment horizontal="left" indent="1"/>
    </xf>
    <xf numFmtId="0" fontId="8" fillId="6" borderId="0" xfId="0" applyFont="1" applyFill="1" applyAlignment="1">
      <alignment horizontal="left" vertical="center" wrapText="1" indent="1"/>
    </xf>
    <xf numFmtId="0" fontId="9" fillId="6" borderId="0" xfId="0" applyFont="1" applyFill="1" applyAlignment="1">
      <alignment horizontal="left" vertical="center" wrapText="1" indent="1"/>
    </xf>
    <xf numFmtId="0" fontId="17" fillId="6" borderId="0" xfId="1" applyFont="1" applyFill="1" applyAlignment="1">
      <alignment horizontal="left" indent="1"/>
    </xf>
    <xf numFmtId="0" fontId="18" fillId="6" borderId="0" xfId="0" applyFont="1" applyFill="1" applyAlignment="1">
      <alignment horizontal="left" indent="1"/>
    </xf>
    <xf numFmtId="0" fontId="14" fillId="11" borderId="0" xfId="0" applyFont="1" applyFill="1" applyAlignment="1" applyProtection="1">
      <alignment horizontal="left" vertical="center"/>
      <protection hidden="1"/>
    </xf>
    <xf numFmtId="0" fontId="1" fillId="11" borderId="0" xfId="0" applyFont="1" applyFill="1" applyAlignment="1" applyProtection="1">
      <alignment horizontal="center" vertical="center" wrapText="1"/>
      <protection hidden="1"/>
    </xf>
    <xf numFmtId="4" fontId="14" fillId="7" borderId="1" xfId="0" applyNumberFormat="1" applyFont="1" applyFill="1" applyBorder="1" applyAlignment="1" applyProtection="1">
      <alignment vertical="center"/>
      <protection locked="0"/>
    </xf>
    <xf numFmtId="164" fontId="14" fillId="7" borderId="1" xfId="0" applyNumberFormat="1" applyFont="1" applyFill="1" applyBorder="1" applyAlignment="1" applyProtection="1">
      <alignment horizontal="right" vertical="center"/>
      <protection locked="0"/>
    </xf>
    <xf numFmtId="0" fontId="14" fillId="4" borderId="1" xfId="0" applyFont="1" applyFill="1" applyBorder="1" applyAlignment="1" applyProtection="1">
      <alignment vertical="center"/>
      <protection hidden="1"/>
    </xf>
    <xf numFmtId="0" fontId="14" fillId="11" borderId="1" xfId="0" applyFont="1" applyFill="1" applyBorder="1" applyAlignment="1" applyProtection="1">
      <alignment vertical="center" wrapText="1"/>
      <protection hidden="1"/>
    </xf>
    <xf numFmtId="4" fontId="14" fillId="0" borderId="1" xfId="0" applyNumberFormat="1" applyFont="1" applyBorder="1" applyAlignment="1" applyProtection="1">
      <alignment vertical="center"/>
      <protection locked="0"/>
    </xf>
    <xf numFmtId="164" fontId="14" fillId="3" borderId="1" xfId="0" applyNumberFormat="1" applyFont="1" applyFill="1" applyBorder="1" applyAlignment="1" applyProtection="1">
      <alignment horizontal="right" vertical="center"/>
      <protection hidden="1"/>
    </xf>
    <xf numFmtId="0" fontId="21" fillId="11" borderId="0" xfId="0" applyFont="1" applyFill="1" applyAlignment="1" applyProtection="1">
      <alignment vertical="center" wrapText="1"/>
      <protection hidden="1"/>
    </xf>
    <xf numFmtId="0" fontId="21" fillId="12" borderId="0" xfId="0" applyFont="1" applyFill="1" applyAlignment="1" applyProtection="1">
      <alignment vertical="center"/>
      <protection hidden="1"/>
    </xf>
    <xf numFmtId="0" fontId="21" fillId="11" borderId="34" xfId="0" applyFont="1" applyFill="1" applyBorder="1" applyAlignment="1" applyProtection="1">
      <alignment horizontal="left" vertical="center"/>
      <protection hidden="1"/>
    </xf>
    <xf numFmtId="164" fontId="21" fillId="11" borderId="34" xfId="0" applyNumberFormat="1" applyFont="1" applyFill="1" applyBorder="1" applyAlignment="1" applyProtection="1">
      <alignment horizontal="right" vertical="center"/>
      <protection hidden="1"/>
    </xf>
    <xf numFmtId="0" fontId="21" fillId="12" borderId="34" xfId="0" applyFont="1" applyFill="1" applyBorder="1" applyAlignment="1" applyProtection="1">
      <alignment vertical="center"/>
      <protection hidden="1"/>
    </xf>
    <xf numFmtId="0" fontId="21" fillId="11" borderId="34" xfId="0" applyFont="1" applyFill="1" applyBorder="1" applyAlignment="1" applyProtection="1">
      <alignment vertical="center" wrapText="1"/>
      <protection hidden="1"/>
    </xf>
    <xf numFmtId="4" fontId="14" fillId="4" borderId="35" xfId="0" applyNumberFormat="1" applyFont="1" applyFill="1" applyBorder="1" applyAlignment="1" applyProtection="1">
      <alignment horizontal="right" vertical="center"/>
      <protection hidden="1"/>
    </xf>
    <xf numFmtId="4" fontId="14" fillId="4" borderId="36" xfId="0" applyNumberFormat="1" applyFont="1" applyFill="1" applyBorder="1" applyAlignment="1" applyProtection="1">
      <alignment horizontal="right" vertical="center"/>
      <protection hidden="1"/>
    </xf>
    <xf numFmtId="0" fontId="0" fillId="14" borderId="0" xfId="0" applyFill="1" applyAlignment="1" applyProtection="1">
      <alignment vertical="center" wrapText="1"/>
      <protection hidden="1"/>
    </xf>
    <xf numFmtId="0" fontId="0" fillId="14" borderId="0" xfId="0" applyFill="1" applyAlignment="1" applyProtection="1">
      <alignment vertical="center"/>
      <protection hidden="1"/>
    </xf>
    <xf numFmtId="0" fontId="14" fillId="11" borderId="2" xfId="0" applyFont="1" applyFill="1" applyBorder="1" applyAlignment="1" applyProtection="1">
      <alignment vertical="center"/>
      <protection hidden="1"/>
    </xf>
    <xf numFmtId="0" fontId="14" fillId="11" borderId="3" xfId="0" applyFont="1" applyFill="1" applyBorder="1" applyAlignment="1" applyProtection="1">
      <alignment vertical="center"/>
      <protection hidden="1"/>
    </xf>
    <xf numFmtId="4" fontId="14" fillId="4" borderId="37" xfId="0" applyNumberFormat="1" applyFont="1" applyFill="1" applyBorder="1" applyAlignment="1" applyProtection="1">
      <alignment horizontal="right" vertical="center"/>
      <protection hidden="1"/>
    </xf>
    <xf numFmtId="4" fontId="14" fillId="4" borderId="38" xfId="0" applyNumberFormat="1" applyFont="1" applyFill="1" applyBorder="1" applyAlignment="1" applyProtection="1">
      <alignment horizontal="right" vertical="center"/>
      <protection hidden="1"/>
    </xf>
    <xf numFmtId="0" fontId="14" fillId="4" borderId="37" xfId="0" applyFont="1" applyFill="1" applyBorder="1" applyAlignment="1" applyProtection="1">
      <alignment vertical="center"/>
      <protection hidden="1"/>
    </xf>
    <xf numFmtId="0" fontId="21" fillId="14" borderId="34" xfId="0" applyFont="1" applyFill="1" applyBorder="1" applyAlignment="1" applyProtection="1">
      <alignment vertical="center"/>
      <protection hidden="1"/>
    </xf>
    <xf numFmtId="164" fontId="21" fillId="14" borderId="34" xfId="0" applyNumberFormat="1" applyFont="1" applyFill="1" applyBorder="1" applyAlignment="1" applyProtection="1">
      <alignment horizontal="right" vertical="center"/>
      <protection hidden="1"/>
    </xf>
    <xf numFmtId="0" fontId="21" fillId="17" borderId="34" xfId="0" applyFont="1" applyFill="1" applyBorder="1" applyAlignment="1" applyProtection="1">
      <alignment vertical="center"/>
      <protection hidden="1"/>
    </xf>
    <xf numFmtId="0" fontId="21" fillId="14" borderId="34" xfId="0" applyFont="1" applyFill="1" applyBorder="1" applyAlignment="1" applyProtection="1">
      <alignment vertical="center" wrapText="1"/>
      <protection hidden="1"/>
    </xf>
    <xf numFmtId="4" fontId="14" fillId="4" borderId="39" xfId="0" applyNumberFormat="1" applyFont="1" applyFill="1" applyBorder="1" applyAlignment="1" applyProtection="1">
      <alignment horizontal="right" vertical="center"/>
      <protection hidden="1"/>
    </xf>
    <xf numFmtId="4" fontId="14" fillId="4" borderId="40" xfId="0" applyNumberFormat="1" applyFont="1" applyFill="1" applyBorder="1" applyAlignment="1" applyProtection="1">
      <alignment horizontal="right" vertical="center"/>
      <protection hidden="1"/>
    </xf>
    <xf numFmtId="0" fontId="14" fillId="4" borderId="41" xfId="0" applyFont="1" applyFill="1" applyBorder="1" applyAlignment="1" applyProtection="1">
      <alignment vertical="center"/>
      <protection hidden="1"/>
    </xf>
    <xf numFmtId="0" fontId="21" fillId="11" borderId="0" xfId="0" applyFont="1" applyFill="1" applyAlignment="1" applyProtection="1">
      <alignment vertical="center"/>
      <protection hidden="1"/>
    </xf>
    <xf numFmtId="0" fontId="21" fillId="11" borderId="26" xfId="0" applyFont="1" applyFill="1" applyBorder="1" applyAlignment="1" applyProtection="1">
      <alignment vertical="center"/>
      <protection hidden="1"/>
    </xf>
    <xf numFmtId="0" fontId="21" fillId="14" borderId="0" xfId="0" applyFont="1" applyFill="1" applyAlignment="1" applyProtection="1">
      <alignment horizontal="left" vertical="center" wrapText="1"/>
      <protection hidden="1"/>
    </xf>
    <xf numFmtId="0" fontId="21" fillId="14" borderId="0" xfId="0" applyFont="1" applyFill="1" applyAlignment="1" applyProtection="1">
      <alignment vertical="center"/>
      <protection hidden="1"/>
    </xf>
    <xf numFmtId="164" fontId="21" fillId="14" borderId="0" xfId="0" applyNumberFormat="1" applyFont="1" applyFill="1" applyAlignment="1" applyProtection="1">
      <alignment horizontal="right" vertical="center"/>
      <protection hidden="1"/>
    </xf>
    <xf numFmtId="0" fontId="21" fillId="17" borderId="0" xfId="0" applyFont="1" applyFill="1" applyAlignment="1" applyProtection="1">
      <alignment vertical="center"/>
      <protection hidden="1"/>
    </xf>
    <xf numFmtId="0" fontId="21" fillId="14" borderId="0" xfId="0" applyFont="1" applyFill="1" applyAlignment="1" applyProtection="1">
      <alignment vertical="center" wrapText="1"/>
      <protection hidden="1"/>
    </xf>
    <xf numFmtId="3" fontId="14" fillId="20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0" xfId="1" applyFont="1" applyFill="1" applyAlignment="1">
      <alignment horizontal="left"/>
    </xf>
    <xf numFmtId="0" fontId="8" fillId="6" borderId="0" xfId="0" applyFont="1" applyFill="1" applyAlignment="1">
      <alignment horizontal="left" vertical="center" indent="1"/>
    </xf>
    <xf numFmtId="0" fontId="16" fillId="6" borderId="0" xfId="0" applyFont="1" applyFill="1" applyAlignment="1">
      <alignment horizontal="left" indent="1"/>
    </xf>
    <xf numFmtId="0" fontId="0" fillId="6" borderId="0" xfId="0" applyFill="1" applyAlignment="1">
      <alignment horizontal="left" vertical="center" indent="1"/>
    </xf>
    <xf numFmtId="10" fontId="14" fillId="6" borderId="1" xfId="0" applyNumberFormat="1" applyFont="1" applyFill="1" applyBorder="1" applyAlignment="1" applyProtection="1">
      <alignment horizontal="center" vertical="center"/>
      <protection locked="0"/>
    </xf>
    <xf numFmtId="164" fontId="27" fillId="18" borderId="42" xfId="0" applyNumberFormat="1" applyFont="1" applyFill="1" applyBorder="1" applyAlignment="1" applyProtection="1">
      <alignment vertical="center"/>
      <protection hidden="1"/>
    </xf>
    <xf numFmtId="0" fontId="28" fillId="19" borderId="42" xfId="0" applyFont="1" applyFill="1" applyBorder="1" applyAlignment="1" applyProtection="1">
      <alignment vertical="center"/>
      <protection hidden="1"/>
    </xf>
    <xf numFmtId="0" fontId="27" fillId="18" borderId="42" xfId="0" applyFont="1" applyFill="1" applyBorder="1" applyAlignment="1" applyProtection="1">
      <alignment horizontal="left" vertical="center" wrapText="1" indent="2"/>
      <protection hidden="1"/>
    </xf>
    <xf numFmtId="164" fontId="14" fillId="0" borderId="20" xfId="0" applyNumberFormat="1" applyFont="1" applyBorder="1" applyAlignment="1" applyProtection="1">
      <alignment vertical="center"/>
      <protection locked="0"/>
    </xf>
    <xf numFmtId="4" fontId="0" fillId="0" borderId="20" xfId="0" applyNumberForma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4" fontId="14" fillId="0" borderId="20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right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11" borderId="15" xfId="0" applyFill="1" applyBorder="1" applyAlignment="1" applyProtection="1">
      <alignment horizontal="center" vertical="center"/>
      <protection locked="0"/>
    </xf>
    <xf numFmtId="0" fontId="1" fillId="13" borderId="0" xfId="0" applyFont="1" applyFill="1" applyAlignment="1">
      <alignment horizontal="right" vertical="center"/>
    </xf>
    <xf numFmtId="0" fontId="14" fillId="11" borderId="20" xfId="0" applyFont="1" applyFill="1" applyBorder="1" applyAlignment="1" applyProtection="1">
      <alignment horizontal="left" vertical="center" wrapText="1"/>
      <protection hidden="1"/>
    </xf>
    <xf numFmtId="0" fontId="14" fillId="11" borderId="0" xfId="0" applyFont="1" applyFill="1" applyAlignment="1" applyProtection="1">
      <alignment horizontal="left" vertical="center" wrapText="1"/>
      <protection hidden="1"/>
    </xf>
    <xf numFmtId="0" fontId="14" fillId="11" borderId="1" xfId="0" applyFont="1" applyFill="1" applyBorder="1" applyAlignment="1" applyProtection="1">
      <alignment horizontal="left" vertical="center" wrapText="1"/>
      <protection hidden="1"/>
    </xf>
    <xf numFmtId="0" fontId="23" fillId="11" borderId="20" xfId="0" applyFont="1" applyFill="1" applyBorder="1" applyAlignment="1" applyProtection="1">
      <alignment horizontal="left" vertical="center" wrapText="1"/>
      <protection hidden="1"/>
    </xf>
    <xf numFmtId="0" fontId="23" fillId="11" borderId="21" xfId="0" applyFont="1" applyFill="1" applyBorder="1" applyAlignment="1" applyProtection="1">
      <alignment horizontal="left" vertical="center" wrapText="1"/>
      <protection hidden="1"/>
    </xf>
    <xf numFmtId="0" fontId="27" fillId="18" borderId="42" xfId="0" applyFont="1" applyFill="1" applyBorder="1" applyAlignment="1" applyProtection="1">
      <alignment horizontal="right" vertical="center"/>
      <protection hidden="1"/>
    </xf>
    <xf numFmtId="0" fontId="27" fillId="18" borderId="42" xfId="0" applyFont="1" applyFill="1" applyBorder="1" applyAlignment="1">
      <alignment horizontal="right" vertical="center"/>
    </xf>
    <xf numFmtId="0" fontId="14" fillId="11" borderId="23" xfId="0" applyFont="1" applyFill="1" applyBorder="1" applyAlignment="1" applyProtection="1">
      <alignment horizontal="left" vertical="center" indent="6"/>
      <protection hidden="1"/>
    </xf>
    <xf numFmtId="0" fontId="14" fillId="11" borderId="5" xfId="0" applyFont="1" applyFill="1" applyBorder="1" applyAlignment="1" applyProtection="1">
      <alignment horizontal="left" vertical="center" wrapText="1"/>
      <protection hidden="1"/>
    </xf>
    <xf numFmtId="0" fontId="21" fillId="14" borderId="34" xfId="0" applyFont="1" applyFill="1" applyBorder="1" applyAlignment="1" applyProtection="1">
      <alignment horizontal="left" vertical="center" wrapText="1"/>
      <protection hidden="1"/>
    </xf>
    <xf numFmtId="0" fontId="0" fillId="4" borderId="20" xfId="0" applyFill="1" applyBorder="1" applyAlignment="1" applyProtection="1">
      <alignment horizontal="center" vertical="center" wrapText="1"/>
      <protection hidden="1"/>
    </xf>
    <xf numFmtId="0" fontId="0" fillId="4" borderId="21" xfId="0" applyFill="1" applyBorder="1" applyAlignment="1" applyProtection="1">
      <alignment horizontal="center" vertical="center" wrapText="1"/>
      <protection hidden="1"/>
    </xf>
    <xf numFmtId="0" fontId="21" fillId="11" borderId="0" xfId="0" applyFont="1" applyFill="1" applyAlignment="1" applyProtection="1">
      <alignment horizontal="left" vertical="center" wrapText="1"/>
      <protection hidden="1"/>
    </xf>
    <xf numFmtId="0" fontId="14" fillId="11" borderId="0" xfId="0" applyFont="1" applyFill="1" applyAlignment="1" applyProtection="1">
      <alignment horizontal="left" vertical="center"/>
      <protection hidden="1"/>
    </xf>
    <xf numFmtId="0" fontId="0" fillId="11" borderId="0" xfId="0" applyFill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horizontal="left" vertical="center" wrapText="1"/>
      <protection locked="0"/>
    </xf>
    <xf numFmtId="0" fontId="14" fillId="11" borderId="20" xfId="0" applyFont="1" applyFill="1" applyBorder="1" applyAlignment="1" applyProtection="1">
      <alignment vertical="center" wrapText="1"/>
      <protection hidden="1"/>
    </xf>
    <xf numFmtId="0" fontId="14" fillId="11" borderId="20" xfId="0" applyFont="1" applyFill="1" applyBorder="1" applyAlignment="1">
      <alignment vertical="center" wrapText="1"/>
    </xf>
    <xf numFmtId="0" fontId="14" fillId="11" borderId="5" xfId="0" applyFont="1" applyFill="1" applyBorder="1" applyAlignment="1" applyProtection="1">
      <alignment vertical="center" wrapText="1"/>
      <protection hidden="1"/>
    </xf>
    <xf numFmtId="0" fontId="14" fillId="11" borderId="6" xfId="0" applyFont="1" applyFill="1" applyBorder="1" applyAlignment="1">
      <alignment vertical="center" wrapText="1"/>
    </xf>
    <xf numFmtId="0" fontId="14" fillId="11" borderId="7" xfId="0" applyFont="1" applyFill="1" applyBorder="1" applyAlignment="1">
      <alignment vertical="center" wrapText="1"/>
    </xf>
    <xf numFmtId="0" fontId="14" fillId="11" borderId="27" xfId="0" applyFont="1" applyFill="1" applyBorder="1" applyAlignment="1" applyProtection="1">
      <alignment horizontal="left" vertical="center" wrapText="1"/>
      <protection hidden="1"/>
    </xf>
    <xf numFmtId="0" fontId="14" fillId="11" borderId="32" xfId="0" applyFont="1" applyFill="1" applyBorder="1" applyAlignment="1" applyProtection="1">
      <alignment horizontal="left" vertical="center" wrapText="1"/>
      <protection hidden="1"/>
    </xf>
    <xf numFmtId="0" fontId="1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8"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</dxfs>
  <tableStyles count="0" defaultTableStyle="TableStyleMedium2" defaultPivotStyle="PivotStyleLight16"/>
  <colors>
    <mruColors>
      <color rgb="FFFFF2CC"/>
      <color rgb="FF007BC7"/>
      <color rgb="FFF0F0F0"/>
      <color rgb="FFED8B83"/>
      <color rgb="FFFBEA6D"/>
      <color rgb="FFA9D08E"/>
      <color rgb="FFFFCC66"/>
      <color rgb="FFFFAB57"/>
      <color rgb="FFD7ECF5"/>
      <color rgb="FF8FCA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1831975</xdr:colOff>
      <xdr:row>0</xdr:row>
      <xdr:rowOff>0</xdr:rowOff>
    </xdr:from>
    <xdr:to>
      <xdr:col>1</xdr:col>
      <xdr:colOff>4165600</xdr:colOff>
      <xdr:row>0</xdr:row>
      <xdr:rowOff>1353209</xdr:rowOff>
    </xdr:to>
    <xdr:pic>
      <xdr:nvPicPr>
        <xdr:cNvPr id="2" name="Afbeelding 1" descr="logo rijksdienst voor ondernemend nederland">
          <a:extLst>
            <a:ext uri="{FF2B5EF4-FFF2-40B4-BE49-F238E27FC236}">
              <a16:creationId xmlns:a16="http://schemas.microsoft.com/office/drawing/2014/main" id="{0E57C7CA-F6EB-2A63-63A8-B5089655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0"/>
          <a:ext cx="2333625" cy="135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oek.officielebekendmakingen.nl/stcrt-2024-28636.html" TargetMode="External"/><Relationship Id="rId1" Type="http://schemas.openxmlformats.org/officeDocument/2006/relationships/hyperlink" Target="https://www.rvo.nl/subsidies-financiering/lvvp-bedrijfsverplaatsin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E9EF-393E-40EA-ACAB-798A682660F5}">
  <dimension ref="A1:XFC44"/>
  <sheetViews>
    <sheetView zoomScale="75" zoomScaleNormal="75" workbookViewId="0">
      <selection activeCell="C44" sqref="C44"/>
    </sheetView>
  </sheetViews>
  <sheetFormatPr defaultColWidth="0" defaultRowHeight="15" zeroHeight="1" x14ac:dyDescent="0.25"/>
  <cols>
    <col min="1" max="1" width="48.140625" style="156" customWidth="1"/>
    <col min="2" max="2" width="111" style="156" customWidth="1"/>
    <col min="3" max="3" width="3.5703125" style="32" customWidth="1"/>
    <col min="4" max="16383" width="9.140625" style="32" hidden="1"/>
    <col min="16384" max="16384" width="0.5703125" style="32" hidden="1"/>
  </cols>
  <sheetData>
    <row r="1" spans="1:2" ht="151.5" customHeight="1" x14ac:dyDescent="0.5">
      <c r="A1" s="201" t="s">
        <v>56</v>
      </c>
      <c r="B1" s="155"/>
    </row>
    <row r="2" spans="1:2" x14ac:dyDescent="0.25"/>
    <row r="3" spans="1:2" ht="18.75" x14ac:dyDescent="0.25">
      <c r="A3" s="200" t="s">
        <v>131</v>
      </c>
      <c r="B3" s="157"/>
    </row>
    <row r="4" spans="1:2" ht="18.75" x14ac:dyDescent="0.25">
      <c r="A4" s="200" t="s">
        <v>132</v>
      </c>
      <c r="B4" s="157"/>
    </row>
    <row r="5" spans="1:2" x14ac:dyDescent="0.25"/>
    <row r="6" spans="1:2" ht="18.75" x14ac:dyDescent="0.25">
      <c r="A6" s="158" t="s">
        <v>57</v>
      </c>
      <c r="B6" s="158"/>
    </row>
    <row r="7" spans="1:2" ht="18.75" x14ac:dyDescent="0.25">
      <c r="A7" s="200" t="s">
        <v>133</v>
      </c>
      <c r="B7" s="157"/>
    </row>
    <row r="8" spans="1:2" ht="18.75" x14ac:dyDescent="0.25">
      <c r="A8" s="200" t="s">
        <v>134</v>
      </c>
      <c r="B8" s="157"/>
    </row>
    <row r="9" spans="1:2" ht="18.75" x14ac:dyDescent="0.25">
      <c r="A9" s="200"/>
      <c r="B9" s="157"/>
    </row>
    <row r="10" spans="1:2" ht="18.75" x14ac:dyDescent="0.25">
      <c r="A10" s="158" t="s">
        <v>58</v>
      </c>
      <c r="B10" s="158"/>
    </row>
    <row r="11" spans="1:2" ht="18.75" x14ac:dyDescent="0.25">
      <c r="A11" s="200" t="s">
        <v>135</v>
      </c>
      <c r="B11" s="157"/>
    </row>
    <row r="12" spans="1:2" ht="18.75" x14ac:dyDescent="0.25">
      <c r="A12" s="200" t="s">
        <v>136</v>
      </c>
      <c r="B12" s="157"/>
    </row>
    <row r="13" spans="1:2" ht="18.75" x14ac:dyDescent="0.25">
      <c r="A13" s="200"/>
      <c r="B13" s="157"/>
    </row>
    <row r="14" spans="1:2" ht="18.75" x14ac:dyDescent="0.25">
      <c r="A14" s="158" t="s">
        <v>59</v>
      </c>
      <c r="B14" s="158"/>
    </row>
    <row r="15" spans="1:2" ht="18.75" x14ac:dyDescent="0.25">
      <c r="A15" s="200" t="s">
        <v>137</v>
      </c>
      <c r="B15" s="157"/>
    </row>
    <row r="16" spans="1:2" ht="18.75" x14ac:dyDescent="0.25">
      <c r="A16" s="200" t="s">
        <v>138</v>
      </c>
      <c r="B16" s="157"/>
    </row>
    <row r="17" spans="1:2" s="202" customFormat="1" ht="18.75" x14ac:dyDescent="0.25">
      <c r="A17" s="200" t="s">
        <v>139</v>
      </c>
      <c r="B17" s="200"/>
    </row>
    <row r="18" spans="1:2" s="202" customFormat="1" ht="18.75" x14ac:dyDescent="0.25">
      <c r="A18" s="200" t="s">
        <v>140</v>
      </c>
      <c r="B18" s="200"/>
    </row>
    <row r="19" spans="1:2" s="202" customFormat="1" ht="18.75" x14ac:dyDescent="0.25">
      <c r="A19" s="200" t="s">
        <v>141</v>
      </c>
      <c r="B19" s="200"/>
    </row>
    <row r="20" spans="1:2" x14ac:dyDescent="0.25"/>
    <row r="21" spans="1:2" ht="18.75" x14ac:dyDescent="0.25">
      <c r="A21" s="158" t="s">
        <v>60</v>
      </c>
      <c r="B21" s="158"/>
    </row>
    <row r="22" spans="1:2" ht="18.75" x14ac:dyDescent="0.25">
      <c r="A22" s="200" t="s">
        <v>142</v>
      </c>
      <c r="B22" s="157"/>
    </row>
    <row r="23" spans="1:2" ht="18.75" x14ac:dyDescent="0.25">
      <c r="A23" s="200" t="s">
        <v>143</v>
      </c>
      <c r="B23" s="157"/>
    </row>
    <row r="24" spans="1:2" ht="18.75" x14ac:dyDescent="0.25">
      <c r="A24" s="200" t="s">
        <v>144</v>
      </c>
      <c r="B24" s="157"/>
    </row>
    <row r="25" spans="1:2" ht="18.75" x14ac:dyDescent="0.25">
      <c r="A25" s="200" t="s">
        <v>145</v>
      </c>
      <c r="B25" s="157"/>
    </row>
    <row r="26" spans="1:2" ht="18.75" x14ac:dyDescent="0.25">
      <c r="A26" s="200" t="s">
        <v>146</v>
      </c>
      <c r="B26" s="157"/>
    </row>
    <row r="27" spans="1:2" ht="18.75" x14ac:dyDescent="0.25">
      <c r="A27" s="200"/>
      <c r="B27" s="157"/>
    </row>
    <row r="28" spans="1:2" ht="18.75" x14ac:dyDescent="0.25">
      <c r="A28" s="200" t="s">
        <v>147</v>
      </c>
      <c r="B28" s="157"/>
    </row>
    <row r="29" spans="1:2" ht="18.75" x14ac:dyDescent="0.25">
      <c r="A29" s="200" t="s">
        <v>148</v>
      </c>
      <c r="B29" s="157"/>
    </row>
    <row r="30" spans="1:2" x14ac:dyDescent="0.25"/>
    <row r="31" spans="1:2" ht="18.75" x14ac:dyDescent="0.25">
      <c r="A31" s="158" t="s">
        <v>61</v>
      </c>
      <c r="B31" s="158"/>
    </row>
    <row r="32" spans="1:2" s="202" customFormat="1" ht="18.75" x14ac:dyDescent="0.25">
      <c r="A32" s="200" t="s">
        <v>126</v>
      </c>
      <c r="B32" s="200"/>
    </row>
    <row r="33" spans="1:2" ht="18.75" x14ac:dyDescent="0.3">
      <c r="A33" s="159" t="s">
        <v>125</v>
      </c>
      <c r="B33" s="159"/>
    </row>
    <row r="34" spans="1:2" ht="18.75" x14ac:dyDescent="0.3">
      <c r="A34" s="160" t="s">
        <v>129</v>
      </c>
      <c r="B34" s="199" t="s">
        <v>130</v>
      </c>
    </row>
    <row r="35" spans="1:2" x14ac:dyDescent="0.25"/>
    <row r="36" spans="1:2" x14ac:dyDescent="0.25"/>
    <row r="43" spans="1:2" x14ac:dyDescent="0.25"/>
    <row r="44" spans="1:2" x14ac:dyDescent="0.25"/>
  </sheetData>
  <sheetProtection sheet="1" objects="1" scenarios="1"/>
  <hyperlinks>
    <hyperlink ref="A33" r:id="rId1" xr:uid="{40098AD1-A60F-4935-AF7C-83D6E805117A}"/>
    <hyperlink ref="B34" r:id="rId2" xr:uid="{C10E9345-0C75-45FC-9648-922BF350BDF3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FE6C-B0A1-4CCC-BF3F-AC8318D4848A}">
  <sheetPr>
    <tabColor rgb="FF92D050"/>
  </sheetPr>
  <dimension ref="A1:AB10"/>
  <sheetViews>
    <sheetView showGridLines="0" showRowColHeaders="0" workbookViewId="0">
      <selection activeCell="F3" sqref="F3"/>
    </sheetView>
  </sheetViews>
  <sheetFormatPr defaultColWidth="0" defaultRowHeight="15" zeroHeight="1" outlineLevelCol="1" x14ac:dyDescent="0.25"/>
  <cols>
    <col min="1" max="1" width="2.85546875" style="4" customWidth="1"/>
    <col min="2" max="2" width="31.5703125" style="33" customWidth="1"/>
    <col min="3" max="3" width="3" style="33" customWidth="1"/>
    <col min="4" max="4" width="9.28515625" style="33" customWidth="1"/>
    <col min="5" max="5" width="3" style="33" customWidth="1"/>
    <col min="6" max="6" width="12" style="33" bestFit="1" customWidth="1"/>
    <col min="7" max="7" width="3.140625" style="33" customWidth="1"/>
    <col min="8" max="8" width="9.140625" style="33" customWidth="1"/>
    <col min="9" max="9" width="2.85546875" style="33" customWidth="1"/>
    <col min="10" max="10" width="9.5703125" style="33" bestFit="1" customWidth="1"/>
    <col min="11" max="11" width="3.28515625" style="33" customWidth="1"/>
    <col min="12" max="12" width="38.42578125" style="33" bestFit="1" customWidth="1"/>
    <col min="13" max="13" width="2.7109375" style="33" customWidth="1"/>
    <col min="14" max="14" width="12" style="33" bestFit="1" customWidth="1"/>
    <col min="15" max="15" width="2.85546875" style="33" customWidth="1"/>
    <col min="16" max="16" width="8.5703125" style="33" customWidth="1"/>
    <col min="17" max="17" width="3" style="33" customWidth="1"/>
    <col min="18" max="18" width="9.42578125" style="33" bestFit="1" customWidth="1"/>
    <col min="19" max="19" width="2.85546875" style="33" customWidth="1"/>
    <col min="20" max="20" width="12" style="33" bestFit="1" customWidth="1"/>
    <col min="21" max="21" width="3.42578125" style="33" customWidth="1"/>
    <col min="22" max="22" width="18.85546875" style="33" bestFit="1" customWidth="1"/>
    <col min="23" max="23" width="16.5703125" style="33" bestFit="1" customWidth="1"/>
    <col min="24" max="24" width="3" style="4" customWidth="1"/>
    <col min="25" max="25" width="23" style="4" customWidth="1"/>
    <col min="26" max="26" width="12" style="5" hidden="1" customWidth="1" outlineLevel="1"/>
    <col min="27" max="27" width="8.140625" style="5" hidden="1" customWidth="1" outlineLevel="1"/>
    <col min="28" max="28" width="9.140625" style="4" customWidth="1" collapsed="1"/>
    <col min="29" max="16384" width="9.140625" style="4" hidden="1"/>
  </cols>
  <sheetData>
    <row r="1" spans="1:27" s="6" customFormat="1" ht="22.5" customHeight="1" thickBot="1" x14ac:dyDescent="0.3">
      <c r="A1" s="69"/>
      <c r="B1" s="74" t="s">
        <v>34</v>
      </c>
      <c r="C1" s="60"/>
      <c r="D1" s="60"/>
      <c r="E1" s="60"/>
      <c r="F1" s="60"/>
      <c r="G1" s="60"/>
      <c r="H1" s="60"/>
      <c r="I1" s="60"/>
      <c r="J1" s="60"/>
      <c r="K1" s="59"/>
      <c r="L1" s="74" t="s">
        <v>62</v>
      </c>
      <c r="M1" s="60"/>
      <c r="N1" s="60"/>
      <c r="O1" s="60"/>
      <c r="P1" s="60"/>
      <c r="Q1" s="60"/>
      <c r="R1" s="60"/>
      <c r="S1" s="60"/>
      <c r="T1" s="60"/>
      <c r="U1" s="59"/>
      <c r="V1" s="65" t="s">
        <v>37</v>
      </c>
      <c r="W1" s="65"/>
      <c r="X1" s="69"/>
      <c r="Z1" s="213" t="s">
        <v>12</v>
      </c>
      <c r="AA1" s="213"/>
    </row>
    <row r="2" spans="1:27" s="5" customFormat="1" ht="30" x14ac:dyDescent="0.25">
      <c r="A2" s="71"/>
      <c r="B2" s="61" t="s">
        <v>35</v>
      </c>
      <c r="C2" s="61"/>
      <c r="D2" s="61" t="s">
        <v>9</v>
      </c>
      <c r="E2" s="61"/>
      <c r="F2" s="62" t="s">
        <v>149</v>
      </c>
      <c r="G2" s="63"/>
      <c r="H2" s="64" t="s">
        <v>6</v>
      </c>
      <c r="I2" s="61"/>
      <c r="J2" s="64" t="s">
        <v>10</v>
      </c>
      <c r="K2" s="61"/>
      <c r="L2" s="64" t="s">
        <v>36</v>
      </c>
      <c r="M2" s="61"/>
      <c r="N2" s="62" t="s">
        <v>149</v>
      </c>
      <c r="O2" s="63"/>
      <c r="P2" s="64" t="s">
        <v>6</v>
      </c>
      <c r="Q2" s="61"/>
      <c r="R2" s="64" t="s">
        <v>10</v>
      </c>
      <c r="S2" s="61"/>
      <c r="T2" s="64" t="s">
        <v>11</v>
      </c>
      <c r="U2" s="61"/>
      <c r="V2" s="61" t="s">
        <v>14</v>
      </c>
      <c r="W2" s="63" t="s">
        <v>64</v>
      </c>
      <c r="X2" s="68"/>
      <c r="Z2" s="40" t="s">
        <v>31</v>
      </c>
      <c r="AA2" s="40" t="s">
        <v>32</v>
      </c>
    </row>
    <row r="3" spans="1:27" x14ac:dyDescent="0.25">
      <c r="A3" s="72"/>
      <c r="B3" s="20"/>
      <c r="C3" s="50"/>
      <c r="D3" s="20"/>
      <c r="E3" s="50"/>
      <c r="F3" s="211"/>
      <c r="G3" s="56"/>
      <c r="H3" s="211"/>
      <c r="I3" s="56"/>
      <c r="J3" s="20"/>
      <c r="K3" s="50"/>
      <c r="L3" s="20"/>
      <c r="M3" s="50"/>
      <c r="N3" s="211"/>
      <c r="O3" s="56"/>
      <c r="P3" s="211"/>
      <c r="Q3" s="56"/>
      <c r="R3" s="20"/>
      <c r="S3" s="50"/>
      <c r="T3" s="8"/>
      <c r="U3" s="53"/>
      <c r="V3" s="54" t="str">
        <f>IF(AND($F3&gt;0,OR($H3="",H3=0),$N3&gt;0,OR($P3="",P3=0)),IF($F3/$N3&gt;1,1,$F3/$N3),IF(OR($F3="",$H3="",$N3="",$P3="",$N3=0,$P3=0),"",IF($F3/$N3&lt;$H3/$P3,IF($F3/$N3&gt;1,1,$F3/$N3),IF($H3/$P3&gt;1,1,$H3/$P3))))</f>
        <v/>
      </c>
      <c r="W3" s="55" t="str">
        <f>IF($V3="","",$V3*$T3)</f>
        <v/>
      </c>
      <c r="X3" s="33"/>
      <c r="Z3" s="41" t="str">
        <f>IF(OR(F3="",N3="",N3=0),"",F3/N3)</f>
        <v/>
      </c>
      <c r="AA3" s="41" t="str">
        <f>IF(OR(H3="",P3="",P3=0),"",H3/P3)</f>
        <v/>
      </c>
    </row>
    <row r="4" spans="1:27" x14ac:dyDescent="0.25">
      <c r="A4" s="72"/>
      <c r="B4" s="20"/>
      <c r="C4" s="50"/>
      <c r="D4" s="20"/>
      <c r="E4" s="50"/>
      <c r="F4" s="211"/>
      <c r="G4" s="56"/>
      <c r="H4" s="211"/>
      <c r="I4" s="56"/>
      <c r="J4" s="20"/>
      <c r="K4" s="50"/>
      <c r="L4" s="20"/>
      <c r="M4" s="50"/>
      <c r="N4" s="211"/>
      <c r="O4" s="56"/>
      <c r="P4" s="211"/>
      <c r="Q4" s="56"/>
      <c r="R4" s="20"/>
      <c r="S4" s="50"/>
      <c r="T4" s="8"/>
      <c r="U4" s="53"/>
      <c r="V4" s="54" t="str">
        <f>IF(AND($F4&gt;0,OR($H4="",H4=0),$N4&gt;0,OR($P4="",P4=0)),IF($F4/$N4&gt;1,1,$F4/$N4),IF(OR($F4="",$H4="",$N4="",$P4="",$N4=0,$P4=0),"",IF($F4/$N4&lt;$H4/$P4,IF($F4/$N4&gt;1,1,$F4/$N4),IF($H4/$P4&gt;1,1,$H4/$P4))))</f>
        <v/>
      </c>
      <c r="W4" s="55" t="str">
        <f>IF($V4="","",$V4*$T4)</f>
        <v/>
      </c>
      <c r="X4" s="33"/>
      <c r="Z4" s="41" t="str">
        <f>IF(OR(F4="",N4="",N4=0),"",F4/N4)</f>
        <v/>
      </c>
      <c r="AA4" s="41" t="str">
        <f>IF(OR(H4="",P4="",P4=0),"",H4/P4)</f>
        <v/>
      </c>
    </row>
    <row r="5" spans="1:27" x14ac:dyDescent="0.25">
      <c r="A5" s="72"/>
      <c r="B5" s="20"/>
      <c r="C5" s="50"/>
      <c r="D5" s="20"/>
      <c r="E5" s="50"/>
      <c r="F5" s="211"/>
      <c r="G5" s="56"/>
      <c r="H5" s="211"/>
      <c r="I5" s="56"/>
      <c r="J5" s="20"/>
      <c r="K5" s="50"/>
      <c r="L5" s="20"/>
      <c r="M5" s="50"/>
      <c r="N5" s="211"/>
      <c r="O5" s="56"/>
      <c r="P5" s="211"/>
      <c r="Q5" s="56"/>
      <c r="R5" s="20"/>
      <c r="S5" s="50"/>
      <c r="T5" s="8"/>
      <c r="U5" s="53"/>
      <c r="V5" s="54" t="str">
        <f>IF(AND($F5&gt;0,OR($H5="",H5=0),$N5&gt;0,OR($P5="",P5=0)),IF($F5/$N5&gt;1,1,$F5/$N5),IF(OR($F5="",$H5="",$N5="",$P5="",$N5=0,$P5=0),"",IF($F5/$N5&lt;$H5/$P5,IF($F5/$N5&gt;1,1,$F5/$N5),IF($H5/$P5&gt;1,1,$H5/$P5))))</f>
        <v/>
      </c>
      <c r="W5" s="55" t="str">
        <f>IF($V5="","",$V5*$T5)</f>
        <v/>
      </c>
      <c r="X5" s="33"/>
      <c r="Z5" s="41" t="str">
        <f>IF(OR(F5="",N5="",N5=0),"",F5/N5)</f>
        <v/>
      </c>
      <c r="AA5" s="41" t="str">
        <f>IF(OR(H5="",P5="",P5=0),"",H5/P5)</f>
        <v/>
      </c>
    </row>
    <row r="6" spans="1:27" x14ac:dyDescent="0.25">
      <c r="A6" s="72"/>
      <c r="B6" s="20"/>
      <c r="C6" s="50"/>
      <c r="D6" s="20"/>
      <c r="E6" s="50"/>
      <c r="F6" s="211"/>
      <c r="G6" s="56"/>
      <c r="H6" s="211"/>
      <c r="I6" s="56"/>
      <c r="J6" s="20"/>
      <c r="K6" s="50"/>
      <c r="L6" s="20"/>
      <c r="M6" s="50"/>
      <c r="N6" s="211"/>
      <c r="O6" s="56"/>
      <c r="P6" s="211"/>
      <c r="Q6" s="56"/>
      <c r="R6" s="20"/>
      <c r="S6" s="50"/>
      <c r="T6" s="8"/>
      <c r="U6" s="53"/>
      <c r="V6" s="54" t="str">
        <f>IF(AND($F6&gt;0,OR($H6="",H6=0),$N6&gt;0,OR($P6="",P6=0)),IF($F6/$N6&gt;1,1,$F6/$N6),IF(OR($F6="",$H6="",$N6="",$P6="",$N6=0,$P6=0),"",IF($F6/$N6&lt;$H6/$P6,IF($F6/$N6&gt;1,1,$F6/$N6),IF($H6/$P6&gt;1,1,$H6/$P6))))</f>
        <v/>
      </c>
      <c r="W6" s="55" t="str">
        <f>IF($V6="","",$V6*$T6)</f>
        <v/>
      </c>
      <c r="X6" s="33"/>
      <c r="Z6" s="41" t="str">
        <f>IF(OR(F6="",N6="",N6=0),"",F6/N6)</f>
        <v/>
      </c>
      <c r="AA6" s="41" t="str">
        <f>IF(OR(H6="",P6="",P6=0),"",H6/P6)</f>
        <v/>
      </c>
    </row>
    <row r="7" spans="1:27" x14ac:dyDescent="0.25">
      <c r="A7" s="72"/>
      <c r="B7" s="20"/>
      <c r="C7" s="50"/>
      <c r="D7" s="20"/>
      <c r="E7" s="50"/>
      <c r="F7" s="211"/>
      <c r="G7" s="56"/>
      <c r="H7" s="211"/>
      <c r="I7" s="56"/>
      <c r="J7" s="20"/>
      <c r="K7" s="50"/>
      <c r="L7" s="20"/>
      <c r="M7" s="50"/>
      <c r="N7" s="211"/>
      <c r="O7" s="56"/>
      <c r="P7" s="211"/>
      <c r="Q7" s="56"/>
      <c r="R7" s="20"/>
      <c r="S7" s="50"/>
      <c r="T7" s="8"/>
      <c r="U7" s="53"/>
      <c r="V7" s="57" t="str">
        <f>IF(AND($F7&gt;0,OR($H7="",H7=0),$N7&gt;0,OR($P7="",P7=0)),IF($F7/$N7&gt;1,1,$F7/$N7),IF(OR($F7="",$H7="",$N7="",$P7="",$N7=0,$P7=0),"",IF($F7/$N7&lt;$H7/$P7,IF($F7/$N7&gt;1,1,$F7/$N7),IF($H7/$P7&gt;1,1,$H7/$P7))))</f>
        <v/>
      </c>
      <c r="W7" s="58" t="str">
        <f>IF($V7="","",$V7*$T7)</f>
        <v/>
      </c>
      <c r="X7" s="33"/>
      <c r="Z7" s="41" t="str">
        <f>IF(OR(F7="",N7="",N7=0),"",F7/N7)</f>
        <v/>
      </c>
      <c r="AA7" s="41" t="str">
        <f>IF(OR(H7="",P7="",P7=0),"",H7/P7)</f>
        <v/>
      </c>
    </row>
    <row r="8" spans="1:27" ht="15.75" thickBot="1" x14ac:dyDescent="0.3">
      <c r="A8" s="73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70"/>
      <c r="Z8" s="214"/>
      <c r="AA8" s="214"/>
    </row>
    <row r="9" spans="1:27" x14ac:dyDescent="0.25">
      <c r="A9" s="66"/>
      <c r="B9" s="66"/>
      <c r="C9" s="6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 t="s">
        <v>63</v>
      </c>
      <c r="W9" s="148">
        <f>SUM(W3:W8)</f>
        <v>0</v>
      </c>
      <c r="X9" s="66"/>
      <c r="Z9" s="42"/>
      <c r="AA9" s="42"/>
    </row>
    <row r="10" spans="1:27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</sheetData>
  <sheetProtection sheet="1" objects="1" scenarios="1"/>
  <mergeCells count="2">
    <mergeCell ref="Z1:AA1"/>
    <mergeCell ref="Z8:AA8"/>
  </mergeCells>
  <conditionalFormatting sqref="V3:W7 W9">
    <cfRule type="cellIs" dxfId="7" priority="3" operator="equal">
      <formula>""</formula>
    </cfRule>
  </conditionalFormatting>
  <conditionalFormatting sqref="Z9:AA9">
    <cfRule type="cellIs" dxfId="6" priority="1" operator="equal">
      <formula>""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7BF7-B04D-424F-B346-33252655D0D8}">
  <sheetPr>
    <tabColor rgb="FFFBEA6D"/>
  </sheetPr>
  <dimension ref="A1:P73"/>
  <sheetViews>
    <sheetView showRowColHeaders="0" workbookViewId="0">
      <selection activeCell="D5" sqref="D5"/>
    </sheetView>
  </sheetViews>
  <sheetFormatPr defaultColWidth="0" defaultRowHeight="15" zeroHeight="1" outlineLevelCol="1" x14ac:dyDescent="0.25"/>
  <cols>
    <col min="1" max="1" width="2.7109375" style="4" customWidth="1"/>
    <col min="2" max="2" width="39.140625" style="4" customWidth="1"/>
    <col min="3" max="3" width="3.140625" style="4" customWidth="1"/>
    <col min="4" max="4" width="41.5703125" style="4" bestFit="1" customWidth="1"/>
    <col min="5" max="5" width="3" style="4" customWidth="1"/>
    <col min="6" max="6" width="17.5703125" style="4" bestFit="1" customWidth="1"/>
    <col min="7" max="7" width="18.7109375" style="4" bestFit="1" customWidth="1"/>
    <col min="8" max="8" width="14.7109375" style="4" bestFit="1" customWidth="1"/>
    <col min="9" max="9" width="3.85546875" style="4" customWidth="1"/>
    <col min="10" max="14" width="9.140625" style="4" customWidth="1"/>
    <col min="15" max="15" width="10.42578125" style="4" hidden="1" customWidth="1" outlineLevel="1"/>
    <col min="16" max="16" width="9.140625" style="4" customWidth="1" collapsed="1"/>
    <col min="17" max="16384" width="9.140625" style="4" hidden="1"/>
  </cols>
  <sheetData>
    <row r="1" spans="1:15" s="12" customFormat="1" x14ac:dyDescent="0.25">
      <c r="A1" s="93"/>
      <c r="B1" s="216" t="s">
        <v>41</v>
      </c>
      <c r="C1" s="216"/>
      <c r="D1" s="216"/>
      <c r="E1" s="94"/>
      <c r="F1" s="76" t="s">
        <v>16</v>
      </c>
    </row>
    <row r="2" spans="1:15" s="12" customFormat="1" x14ac:dyDescent="0.25">
      <c r="B2" s="75"/>
      <c r="C2" s="75"/>
      <c r="D2" s="75"/>
      <c r="E2" s="75"/>
      <c r="F2" s="77"/>
    </row>
    <row r="3" spans="1:15" ht="25.5" customHeight="1" thickBot="1" x14ac:dyDescent="0.3">
      <c r="A3" s="85"/>
      <c r="B3" s="74" t="s">
        <v>40</v>
      </c>
      <c r="C3" s="74"/>
      <c r="D3" s="74"/>
      <c r="E3" s="84"/>
      <c r="F3" s="85"/>
      <c r="G3" s="92" t="s">
        <v>37</v>
      </c>
      <c r="H3" s="92"/>
      <c r="I3" s="85"/>
    </row>
    <row r="4" spans="1:15" s="5" customFormat="1" x14ac:dyDescent="0.25">
      <c r="A4" s="68"/>
      <c r="B4" s="83" t="s">
        <v>113</v>
      </c>
      <c r="C4" s="83"/>
      <c r="D4" s="83" t="s">
        <v>13</v>
      </c>
      <c r="E4" s="83"/>
      <c r="F4" s="83" t="s">
        <v>110</v>
      </c>
      <c r="G4" s="83" t="s">
        <v>38</v>
      </c>
      <c r="H4" s="83" t="s">
        <v>39</v>
      </c>
      <c r="I4" s="68"/>
      <c r="O4" s="2" t="s">
        <v>17</v>
      </c>
    </row>
    <row r="5" spans="1:15" x14ac:dyDescent="0.25">
      <c r="A5" s="33"/>
      <c r="B5" s="90" t="s">
        <v>16</v>
      </c>
      <c r="C5" s="50"/>
      <c r="D5" s="91"/>
      <c r="E5" s="53"/>
      <c r="F5" s="80" t="str">
        <f>IF($B5="Kies…","",$F$1)</f>
        <v/>
      </c>
      <c r="G5" s="81" t="str">
        <f>IF($B5="Kies…","",IF($F5="Ja",0.8,0.65))</f>
        <v/>
      </c>
      <c r="H5" s="82" t="str">
        <f>IF(OR($D5="",$G5=""),"",IF($G5*$D5&gt;100000,100000,$G5*$D5))</f>
        <v/>
      </c>
      <c r="I5" s="33"/>
      <c r="O5" s="3" t="s">
        <v>16</v>
      </c>
    </row>
    <row r="6" spans="1:15" x14ac:dyDescent="0.25">
      <c r="A6" s="33"/>
      <c r="B6" s="90" t="s">
        <v>16</v>
      </c>
      <c r="C6" s="50"/>
      <c r="D6" s="91"/>
      <c r="E6" s="53"/>
      <c r="F6" s="79" t="str">
        <f>IF($B6="Kies…","",$F$1)</f>
        <v/>
      </c>
      <c r="G6" s="78" t="str">
        <f>IF($B6="Kies…","",IF($F6="Ja",0.8,0.65))</f>
        <v/>
      </c>
      <c r="H6" s="55" t="str">
        <f>IF(OR($D6="",$G6=""),"",IF($G6*$D6&gt;100000,100000,$G6*$D6))</f>
        <v/>
      </c>
      <c r="I6" s="33"/>
      <c r="O6" s="3" t="s">
        <v>18</v>
      </c>
    </row>
    <row r="7" spans="1:15" x14ac:dyDescent="0.25">
      <c r="A7" s="33"/>
      <c r="B7" s="90" t="s">
        <v>16</v>
      </c>
      <c r="C7" s="50"/>
      <c r="D7" s="91"/>
      <c r="E7" s="53"/>
      <c r="F7" s="79" t="str">
        <f>IF($B7="Kies…","",$F$1)</f>
        <v/>
      </c>
      <c r="G7" s="78" t="str">
        <f>IF($B7="Kies…","",IF($F7="Ja",0.8,0.65))</f>
        <v/>
      </c>
      <c r="H7" s="55" t="str">
        <f>IF(OR($D7="",$G7=""),"",IF($G7*$D7&gt;100000,100000,$G7*$D7))</f>
        <v/>
      </c>
      <c r="I7" s="33"/>
      <c r="O7" s="3" t="s">
        <v>19</v>
      </c>
    </row>
    <row r="8" spans="1:15" x14ac:dyDescent="0.25">
      <c r="A8" s="33"/>
      <c r="B8" s="90" t="s">
        <v>16</v>
      </c>
      <c r="C8" s="50"/>
      <c r="D8" s="91"/>
      <c r="E8" s="53"/>
      <c r="F8" s="79" t="str">
        <f>IF($B8="Kies…","",$F$1)</f>
        <v/>
      </c>
      <c r="G8" s="78" t="str">
        <f>IF($B8="Kies…","",IF($F8="Ja",0.8,0.65))</f>
        <v/>
      </c>
      <c r="H8" s="55" t="str">
        <f>IF(OR($D8="",$G8=""),"",IF($G8*$D8&gt;100000,100000,$G8*$D8))</f>
        <v/>
      </c>
      <c r="I8" s="33"/>
      <c r="O8" s="3"/>
    </row>
    <row r="9" spans="1:15" x14ac:dyDescent="0.25">
      <c r="A9" s="33"/>
      <c r="B9" s="90" t="s">
        <v>16</v>
      </c>
      <c r="C9" s="50"/>
      <c r="D9" s="91"/>
      <c r="E9" s="53"/>
      <c r="F9" s="87" t="str">
        <f>IF($B9="Kies…","",$F$1)</f>
        <v/>
      </c>
      <c r="G9" s="88" t="str">
        <f>IF($B9="Kies…","",IF($F9="Ja",0.8,0.65))</f>
        <v/>
      </c>
      <c r="H9" s="58" t="str">
        <f>IF(OR($D9="",$G9=""),"",IF($G9*$D9&gt;100000,100000,$G9*$D9))</f>
        <v/>
      </c>
      <c r="I9" s="33"/>
    </row>
    <row r="10" spans="1:15" ht="15.75" thickBot="1" x14ac:dyDescent="0.3">
      <c r="A10" s="70"/>
      <c r="B10" s="215"/>
      <c r="C10" s="215"/>
      <c r="D10" s="215"/>
      <c r="E10" s="215"/>
      <c r="F10" s="215"/>
      <c r="G10" s="215"/>
      <c r="H10" s="215"/>
      <c r="I10" s="70"/>
    </row>
    <row r="11" spans="1:15" x14ac:dyDescent="0.25">
      <c r="A11" s="66"/>
      <c r="B11" s="86" t="s">
        <v>20</v>
      </c>
      <c r="C11" s="86"/>
      <c r="D11" s="86"/>
      <c r="E11" s="86"/>
      <c r="F11" s="86"/>
      <c r="G11" s="86"/>
      <c r="H11" s="149">
        <f>IF(SUM(H5:H10)&gt;100000,100000,SUM(H5:H10))</f>
        <v>0</v>
      </c>
      <c r="I11" s="66"/>
      <c r="O11" s="1"/>
    </row>
    <row r="12" spans="1:15" x14ac:dyDescent="0.25"/>
    <row r="13" spans="1:15" hidden="1" x14ac:dyDescent="0.25">
      <c r="B13" s="7"/>
      <c r="C13" s="7"/>
    </row>
    <row r="17" s="4" customFormat="1" hidden="1" x14ac:dyDescent="0.25"/>
    <row r="18" s="4" customFormat="1" hidden="1" x14ac:dyDescent="0.25"/>
    <row r="19" s="4" customFormat="1" hidden="1" x14ac:dyDescent="0.25"/>
    <row r="20" s="4" customFormat="1" hidden="1" x14ac:dyDescent="0.25"/>
    <row r="21" s="4" customFormat="1" hidden="1" x14ac:dyDescent="0.25"/>
    <row r="22" s="4" customFormat="1" hidden="1" x14ac:dyDescent="0.25"/>
    <row r="23" s="4" customFormat="1" hidden="1" x14ac:dyDescent="0.25"/>
    <row r="24" s="4" customFormat="1" hidden="1" x14ac:dyDescent="0.25"/>
    <row r="25" s="4" customFormat="1" hidden="1" x14ac:dyDescent="0.25"/>
    <row r="26" s="4" customFormat="1" hidden="1" x14ac:dyDescent="0.25"/>
    <row r="27" s="4" customFormat="1" hidden="1" x14ac:dyDescent="0.25"/>
    <row r="28" s="4" customFormat="1" hidden="1" x14ac:dyDescent="0.25"/>
    <row r="29" s="4" customFormat="1" hidden="1" x14ac:dyDescent="0.25"/>
    <row r="30" s="4" customFormat="1" hidden="1" x14ac:dyDescent="0.25"/>
    <row r="31" s="4" customFormat="1" hidden="1" x14ac:dyDescent="0.25"/>
    <row r="32" s="4" customFormat="1" hidden="1" x14ac:dyDescent="0.25"/>
    <row r="33" s="4" customFormat="1" hidden="1" x14ac:dyDescent="0.25"/>
    <row r="34" s="4" customFormat="1" hidden="1" x14ac:dyDescent="0.25"/>
    <row r="35" s="4" customFormat="1" hidden="1" x14ac:dyDescent="0.25"/>
    <row r="36" s="4" customFormat="1" hidden="1" x14ac:dyDescent="0.25"/>
    <row r="37" s="4" customFormat="1" hidden="1" x14ac:dyDescent="0.25"/>
    <row r="38" s="4" customFormat="1" hidden="1" x14ac:dyDescent="0.25"/>
    <row r="39" s="4" customFormat="1" hidden="1" x14ac:dyDescent="0.25"/>
    <row r="40" s="4" customFormat="1" hidden="1" x14ac:dyDescent="0.25"/>
    <row r="41" s="4" customFormat="1" hidden="1" x14ac:dyDescent="0.25"/>
    <row r="42" s="4" customFormat="1" hidden="1" x14ac:dyDescent="0.25"/>
    <row r="43" s="4" customFormat="1" hidden="1" x14ac:dyDescent="0.25"/>
    <row r="44" s="4" customFormat="1" hidden="1" x14ac:dyDescent="0.25"/>
    <row r="45" s="4" customFormat="1" hidden="1" x14ac:dyDescent="0.25"/>
    <row r="46" s="4" customFormat="1" hidden="1" x14ac:dyDescent="0.25"/>
    <row r="47" s="4" customFormat="1" hidden="1" x14ac:dyDescent="0.25"/>
    <row r="48" s="4" customFormat="1" hidden="1" x14ac:dyDescent="0.25"/>
    <row r="49" s="4" customFormat="1" hidden="1" x14ac:dyDescent="0.25"/>
    <row r="50" s="4" customFormat="1" hidden="1" x14ac:dyDescent="0.25"/>
    <row r="51" s="4" customFormat="1" hidden="1" x14ac:dyDescent="0.25"/>
    <row r="52" s="4" customFormat="1" hidden="1" x14ac:dyDescent="0.25"/>
    <row r="53" s="4" customFormat="1" hidden="1" x14ac:dyDescent="0.25"/>
    <row r="54" s="4" customFormat="1" hidden="1" x14ac:dyDescent="0.25"/>
    <row r="55" s="4" customFormat="1" hidden="1" x14ac:dyDescent="0.25"/>
    <row r="56" s="4" customFormat="1" hidden="1" x14ac:dyDescent="0.25"/>
    <row r="57" s="4" customFormat="1" hidden="1" x14ac:dyDescent="0.25"/>
    <row r="58" s="4" customFormat="1" hidden="1" x14ac:dyDescent="0.25"/>
    <row r="59" s="4" customFormat="1" hidden="1" x14ac:dyDescent="0.25"/>
    <row r="60" s="4" customFormat="1" hidden="1" x14ac:dyDescent="0.25"/>
    <row r="61" s="4" customFormat="1" hidden="1" x14ac:dyDescent="0.25"/>
    <row r="62" s="4" customFormat="1" hidden="1" x14ac:dyDescent="0.25"/>
    <row r="63" s="4" customFormat="1" hidden="1" x14ac:dyDescent="0.25"/>
    <row r="64" s="4" customFormat="1" hidden="1" x14ac:dyDescent="0.25"/>
    <row r="65" s="4" customFormat="1" hidden="1" x14ac:dyDescent="0.25"/>
    <row r="66" s="4" customFormat="1" hidden="1" x14ac:dyDescent="0.25"/>
    <row r="67" s="4" customFormat="1" hidden="1" x14ac:dyDescent="0.25"/>
    <row r="68" s="4" customFormat="1" hidden="1" x14ac:dyDescent="0.25"/>
    <row r="69" s="4" customFormat="1" hidden="1" x14ac:dyDescent="0.25"/>
    <row r="70" s="4" customFormat="1" hidden="1" x14ac:dyDescent="0.25"/>
    <row r="71" s="4" customFormat="1" hidden="1" x14ac:dyDescent="0.25"/>
    <row r="72" s="4" customFormat="1" hidden="1" x14ac:dyDescent="0.25"/>
    <row r="73" s="4" customFormat="1" hidden="1" x14ac:dyDescent="0.25"/>
  </sheetData>
  <sheetProtection sheet="1" autoFilter="0"/>
  <mergeCells count="2">
    <mergeCell ref="B10:H10"/>
    <mergeCell ref="B1:D1"/>
  </mergeCells>
  <conditionalFormatting sqref="F5:H9">
    <cfRule type="cellIs" dxfId="5" priority="1" operator="equal">
      <formula>""</formula>
    </cfRule>
  </conditionalFormatting>
  <conditionalFormatting sqref="H11">
    <cfRule type="cellIs" dxfId="4" priority="2" operator="equal">
      <formula>""</formula>
    </cfRule>
  </conditionalFormatting>
  <dataValidations count="2">
    <dataValidation type="list" allowBlank="1" showInputMessage="1" showErrorMessage="1" sqref="F1:F2" xr:uid="{8AA21357-53C4-4125-842B-AFFFEC7C8D52}">
      <formula1>Keuze</formula1>
    </dataValidation>
    <dataValidation type="list" allowBlank="1" showInputMessage="1" showErrorMessage="1" sqref="B5:C9" xr:uid="{40C66A56-CCA8-46C2-8ED6-FFAA625F192A}">
      <formula1>VAMIL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D8AF-FF10-4DD3-8870-DAE9459EEB81}">
  <dimension ref="A1:J60"/>
  <sheetViews>
    <sheetView tabSelected="1" workbookViewId="0">
      <selection activeCell="H49" sqref="H49"/>
    </sheetView>
  </sheetViews>
  <sheetFormatPr defaultColWidth="0" defaultRowHeight="15" zeroHeight="1" outlineLevelRow="1" outlineLevelCol="1" x14ac:dyDescent="0.25"/>
  <cols>
    <col min="1" max="1" width="38" style="11" customWidth="1"/>
    <col min="2" max="2" width="7.140625" style="11" bestFit="1" customWidth="1"/>
    <col min="3" max="3" width="18" style="9" bestFit="1" customWidth="1"/>
    <col min="4" max="4" width="20.140625" style="9" bestFit="1" customWidth="1"/>
    <col min="5" max="5" width="14.140625" style="9" bestFit="1" customWidth="1"/>
    <col min="6" max="6" width="20.140625" style="9" bestFit="1" customWidth="1"/>
    <col min="7" max="7" width="13.28515625" style="9" hidden="1" customWidth="1" outlineLevel="1"/>
    <col min="8" max="8" width="56.42578125" style="11" bestFit="1" customWidth="1" collapsed="1"/>
    <col min="9" max="9" width="3.140625" style="11" customWidth="1"/>
    <col min="10" max="10" width="9.140625" style="9" customWidth="1"/>
    <col min="11" max="16384" width="9.140625" style="9" hidden="1"/>
  </cols>
  <sheetData>
    <row r="1" spans="1:10" ht="20.25" customHeight="1" outlineLevel="1" thickBot="1" x14ac:dyDescent="0.3">
      <c r="A1" s="101" t="s">
        <v>55</v>
      </c>
      <c r="B1" s="102"/>
      <c r="C1" s="102"/>
      <c r="D1" s="102"/>
      <c r="E1" s="102"/>
      <c r="F1" s="102"/>
      <c r="G1" s="103"/>
      <c r="H1" s="104"/>
      <c r="I1" s="104"/>
    </row>
    <row r="2" spans="1:10" x14ac:dyDescent="0.25">
      <c r="A2" s="218" t="s">
        <v>0</v>
      </c>
      <c r="B2" s="218"/>
      <c r="C2" s="224" t="s">
        <v>6</v>
      </c>
      <c r="D2" s="224"/>
      <c r="E2" s="230" t="s">
        <v>43</v>
      </c>
      <c r="F2" s="230"/>
      <c r="G2" s="153"/>
      <c r="H2" s="118" t="s">
        <v>1</v>
      </c>
      <c r="I2" s="95"/>
    </row>
    <row r="3" spans="1:10" ht="63" customHeight="1" x14ac:dyDescent="0.25">
      <c r="A3" s="217" t="s">
        <v>42</v>
      </c>
      <c r="B3" s="217"/>
      <c r="C3" s="208"/>
      <c r="D3" s="49"/>
      <c r="E3" s="91"/>
      <c r="F3" s="105"/>
      <c r="G3" s="96"/>
      <c r="H3" s="108" t="s">
        <v>155</v>
      </c>
      <c r="I3" s="45"/>
    </row>
    <row r="4" spans="1:10" ht="69" customHeight="1" x14ac:dyDescent="0.25">
      <c r="A4" s="217" t="s">
        <v>30</v>
      </c>
      <c r="B4" s="217"/>
      <c r="C4" s="209"/>
      <c r="D4" s="107"/>
      <c r="E4" s="212"/>
      <c r="F4" s="107"/>
      <c r="G4" s="97"/>
      <c r="H4" s="108" t="s">
        <v>156</v>
      </c>
      <c r="I4" s="45"/>
    </row>
    <row r="5" spans="1:10" ht="17.45" customHeight="1" x14ac:dyDescent="0.25">
      <c r="A5" s="220" t="s">
        <v>7</v>
      </c>
      <c r="B5" s="221"/>
      <c r="C5" s="137" t="str">
        <f>IFERROR(ROUND(IF(OR(C3="GVE",C3="",C4="GVE",C4=""),"",IF(C3/C4&gt;1,1,C3/C4)),4),"")</f>
        <v/>
      </c>
      <c r="D5" s="138"/>
      <c r="E5" s="138"/>
      <c r="F5" s="138"/>
      <c r="G5" s="106"/>
      <c r="H5" s="108" t="s">
        <v>117</v>
      </c>
      <c r="I5" s="45"/>
    </row>
    <row r="6" spans="1:10" ht="15.75" thickBot="1" x14ac:dyDescent="0.3">
      <c r="A6" s="151"/>
      <c r="B6" s="151"/>
      <c r="C6" s="99"/>
      <c r="D6" s="99"/>
      <c r="E6" s="99"/>
      <c r="F6" s="99"/>
      <c r="G6" s="99"/>
      <c r="H6" s="98"/>
      <c r="I6" s="100"/>
    </row>
    <row r="7" spans="1:10" x14ac:dyDescent="0.25">
      <c r="A7" s="152"/>
      <c r="B7" s="152"/>
    </row>
    <row r="8" spans="1:10" x14ac:dyDescent="0.25">
      <c r="A8" s="218" t="s">
        <v>0</v>
      </c>
      <c r="B8" s="218"/>
      <c r="C8" s="161" t="s">
        <v>45</v>
      </c>
      <c r="D8" s="161" t="s">
        <v>46</v>
      </c>
      <c r="E8" s="161" t="s">
        <v>47</v>
      </c>
      <c r="F8" s="161" t="s">
        <v>15</v>
      </c>
      <c r="G8" s="153"/>
      <c r="H8" s="118" t="s">
        <v>1</v>
      </c>
      <c r="I8" s="162"/>
    </row>
    <row r="9" spans="1:10" ht="45.75" customHeight="1" x14ac:dyDescent="0.25">
      <c r="A9" s="219" t="s">
        <v>8</v>
      </c>
      <c r="B9" s="219"/>
      <c r="C9" s="163"/>
      <c r="D9" s="164"/>
      <c r="E9" s="109"/>
      <c r="F9" s="140">
        <f>$E9</f>
        <v>0</v>
      </c>
      <c r="G9" s="165"/>
      <c r="H9" s="166" t="s">
        <v>157</v>
      </c>
      <c r="I9" s="45"/>
    </row>
    <row r="10" spans="1:10" x14ac:dyDescent="0.25">
      <c r="A10" s="219" t="s">
        <v>49</v>
      </c>
      <c r="B10" s="219"/>
      <c r="C10" s="198" t="s">
        <v>16</v>
      </c>
      <c r="D10" s="109"/>
      <c r="E10" s="140">
        <f>IF($C10="Kies…",0,$C10*$D10)</f>
        <v>0</v>
      </c>
      <c r="F10" s="140">
        <f>$E10</f>
        <v>0</v>
      </c>
      <c r="G10" s="165"/>
      <c r="H10" s="166"/>
      <c r="I10" s="45"/>
    </row>
    <row r="11" spans="1:10" ht="25.15" customHeight="1" x14ac:dyDescent="0.25">
      <c r="A11" s="219" t="s">
        <v>115</v>
      </c>
      <c r="B11" s="219"/>
      <c r="C11" s="167"/>
      <c r="D11" s="109"/>
      <c r="E11" s="109"/>
      <c r="F11" s="140">
        <f>IF($G$25&gt;0,0,$E11)</f>
        <v>0</v>
      </c>
      <c r="G11" s="168">
        <f>IF($G$25&gt;0,0,$E11)</f>
        <v>0</v>
      </c>
      <c r="H11" s="166" t="s">
        <v>154</v>
      </c>
      <c r="I11" s="45"/>
    </row>
    <row r="12" spans="1:10" ht="15.75" thickBot="1" x14ac:dyDescent="0.3">
      <c r="A12" s="48"/>
      <c r="B12" s="48"/>
      <c r="C12" s="48"/>
      <c r="D12" s="48"/>
      <c r="E12" s="48"/>
      <c r="F12" s="48"/>
      <c r="G12" s="48"/>
      <c r="H12" s="48"/>
      <c r="I12" s="169"/>
    </row>
    <row r="13" spans="1:10" ht="20.25" customHeight="1" x14ac:dyDescent="0.25">
      <c r="A13" s="171" t="s">
        <v>2</v>
      </c>
      <c r="B13" s="171"/>
      <c r="C13" s="171"/>
      <c r="D13" s="171"/>
      <c r="E13" s="172">
        <f>SUM(E9:E11)</f>
        <v>0</v>
      </c>
      <c r="F13" s="172">
        <f>SUM(F9:F11)</f>
        <v>0</v>
      </c>
      <c r="G13" s="173"/>
      <c r="H13" s="174" t="s">
        <v>28</v>
      </c>
      <c r="I13" s="169"/>
    </row>
    <row r="14" spans="1:10" x14ac:dyDescent="0.25">
      <c r="A14" s="118"/>
      <c r="B14" s="118"/>
      <c r="C14" s="114"/>
      <c r="D14" s="115"/>
      <c r="E14" s="115"/>
      <c r="F14" s="116"/>
      <c r="G14" s="116"/>
      <c r="H14" s="117"/>
      <c r="I14" s="45"/>
    </row>
    <row r="15" spans="1:10" s="37" customFormat="1" x14ac:dyDescent="0.25">
      <c r="A15" s="232"/>
      <c r="B15" s="232"/>
      <c r="C15" s="34"/>
      <c r="D15" s="35"/>
      <c r="E15" s="35"/>
      <c r="F15" s="35"/>
      <c r="G15" s="35"/>
      <c r="H15" s="36"/>
      <c r="I15" s="36"/>
    </row>
    <row r="16" spans="1:10" x14ac:dyDescent="0.25">
      <c r="A16" s="48"/>
      <c r="B16" s="48"/>
      <c r="C16" s="48"/>
      <c r="D16" s="48"/>
      <c r="E16" s="48"/>
      <c r="F16" s="48"/>
      <c r="G16" s="48"/>
      <c r="H16" s="48"/>
      <c r="I16" s="44"/>
      <c r="J16" s="9" t="s">
        <v>128</v>
      </c>
    </row>
    <row r="17" spans="1:10" ht="36" x14ac:dyDescent="0.25">
      <c r="A17" s="217" t="s">
        <v>114</v>
      </c>
      <c r="B17" s="217"/>
      <c r="C17" s="175"/>
      <c r="D17" s="176"/>
      <c r="E17" s="111"/>
      <c r="F17" s="140">
        <f>IF($C$5="",0,IF($F$11&gt;0,0,IF($C$5*$E17&gt;$E$4,$E$4,$C$5*$E17)))</f>
        <v>0</v>
      </c>
      <c r="G17" s="123">
        <f>IF($E17="",0,$C$5*$E17)</f>
        <v>0</v>
      </c>
      <c r="H17" s="108" t="s">
        <v>118</v>
      </c>
      <c r="I17" s="45"/>
    </row>
    <row r="18" spans="1:10" x14ac:dyDescent="0.25">
      <c r="A18" s="238" t="s">
        <v>50</v>
      </c>
      <c r="B18" s="238"/>
      <c r="C18" s="121"/>
      <c r="D18" s="110"/>
      <c r="E18" s="111"/>
      <c r="F18" s="140">
        <f>IF($F$11&gt;0,0,$E18)</f>
        <v>0</v>
      </c>
      <c r="G18" s="124">
        <f>$E18</f>
        <v>0</v>
      </c>
      <c r="H18" s="233" t="s">
        <v>53</v>
      </c>
      <c r="I18" s="45"/>
    </row>
    <row r="19" spans="1:10" x14ac:dyDescent="0.25">
      <c r="A19" s="154" t="s">
        <v>127</v>
      </c>
      <c r="B19" s="203"/>
      <c r="C19" s="121"/>
      <c r="D19" s="110"/>
      <c r="E19" s="141">
        <f>$B19*$E17</f>
        <v>0</v>
      </c>
      <c r="F19" s="140">
        <f>IF($B$19="",0,IF($F$11&gt;0,0,$B$19*$F$17))</f>
        <v>0</v>
      </c>
      <c r="G19" s="124">
        <f>$B$19*$G$17</f>
        <v>0</v>
      </c>
      <c r="H19" s="234"/>
      <c r="I19" s="46"/>
    </row>
    <row r="20" spans="1:10" x14ac:dyDescent="0.25">
      <c r="A20" s="239" t="s">
        <v>51</v>
      </c>
      <c r="B20" s="239"/>
      <c r="C20" s="121"/>
      <c r="D20" s="110"/>
      <c r="E20" s="111"/>
      <c r="F20" s="140">
        <f>IF($F$11&gt;0,0,$E20)</f>
        <v>0</v>
      </c>
      <c r="G20" s="124">
        <f>$E20</f>
        <v>0</v>
      </c>
      <c r="H20" s="234"/>
      <c r="I20" s="46"/>
    </row>
    <row r="21" spans="1:10" x14ac:dyDescent="0.25">
      <c r="A21" s="217" t="s">
        <v>21</v>
      </c>
      <c r="B21" s="217"/>
      <c r="C21" s="121"/>
      <c r="D21" s="110"/>
      <c r="E21" s="111"/>
      <c r="F21" s="140">
        <f>IF($F$11&gt;0,0,$E21)</f>
        <v>0</v>
      </c>
      <c r="G21" s="124">
        <f>$E21</f>
        <v>0</v>
      </c>
      <c r="H21" s="234"/>
      <c r="I21" s="46"/>
    </row>
    <row r="22" spans="1:10" x14ac:dyDescent="0.25">
      <c r="A22" s="217" t="s">
        <v>54</v>
      </c>
      <c r="B22" s="217"/>
      <c r="C22" s="121"/>
      <c r="D22" s="110"/>
      <c r="E22" s="111"/>
      <c r="F22" s="140">
        <f>IF($F$11&gt;0,0,$E22)</f>
        <v>0</v>
      </c>
      <c r="G22" s="124">
        <f>$E22</f>
        <v>0</v>
      </c>
      <c r="H22" s="234"/>
      <c r="I22" s="46"/>
    </row>
    <row r="23" spans="1:10" x14ac:dyDescent="0.2">
      <c r="A23" s="217" t="s">
        <v>52</v>
      </c>
      <c r="B23" s="217"/>
      <c r="C23" s="122"/>
      <c r="D23" s="112"/>
      <c r="E23" s="147">
        <f>'1. Vervanging'!$W$9</f>
        <v>0</v>
      </c>
      <c r="F23" s="140">
        <f>IF($C$5="",0,IF($F$11&gt;0,0,$C$5*$E23))</f>
        <v>0</v>
      </c>
      <c r="G23" s="124">
        <f>IF($C$5="",0,$C$5*$E23)</f>
        <v>0</v>
      </c>
      <c r="H23" s="108" t="s">
        <v>119</v>
      </c>
      <c r="I23" s="45"/>
      <c r="J23" s="10"/>
    </row>
    <row r="24" spans="1:10" ht="15.75" thickBot="1" x14ac:dyDescent="0.25">
      <c r="A24" s="231"/>
      <c r="B24" s="231"/>
      <c r="C24" s="113"/>
      <c r="D24" s="113"/>
      <c r="E24" s="52"/>
      <c r="F24" s="52"/>
      <c r="G24" s="52"/>
      <c r="H24" s="45"/>
      <c r="I24" s="45"/>
      <c r="J24" s="39"/>
    </row>
    <row r="25" spans="1:10" ht="20.25" customHeight="1" x14ac:dyDescent="0.2">
      <c r="A25" s="171" t="s">
        <v>5</v>
      </c>
      <c r="B25" s="171"/>
      <c r="C25" s="171"/>
      <c r="D25" s="171"/>
      <c r="E25" s="172">
        <f>SUM(E17:E23)</f>
        <v>0</v>
      </c>
      <c r="F25" s="172">
        <f>IF(SUM(F17:F23)&gt;$E$3,$E$3,SUM(F17:F23))</f>
        <v>0</v>
      </c>
      <c r="G25" s="172">
        <f>IF(SUM(G17:G23)&gt;$E$3,$E$3,SUM(G17:G23))</f>
        <v>0</v>
      </c>
      <c r="H25" s="174" t="s">
        <v>29</v>
      </c>
      <c r="I25" s="45"/>
      <c r="J25" s="39"/>
    </row>
    <row r="26" spans="1:10" x14ac:dyDescent="0.2">
      <c r="A26" s="120"/>
      <c r="B26" s="120"/>
      <c r="C26" s="113"/>
      <c r="D26" s="113"/>
      <c r="E26" s="52"/>
      <c r="F26" s="52"/>
      <c r="G26" s="52"/>
      <c r="H26" s="45"/>
      <c r="I26" s="45"/>
      <c r="J26" s="39"/>
    </row>
    <row r="27" spans="1:10" x14ac:dyDescent="0.2">
      <c r="A27" s="43"/>
      <c r="B27" s="43"/>
      <c r="C27" s="51"/>
      <c r="D27" s="51"/>
      <c r="E27" s="38"/>
      <c r="F27" s="38"/>
      <c r="G27" s="38"/>
      <c r="J27" s="39"/>
    </row>
    <row r="28" spans="1:10" x14ac:dyDescent="0.25">
      <c r="A28" s="229" t="s">
        <v>44</v>
      </c>
      <c r="B28" s="229"/>
      <c r="C28" s="191" t="s">
        <v>151</v>
      </c>
      <c r="D28" s="191" t="s">
        <v>152</v>
      </c>
      <c r="E28" s="191"/>
      <c r="F28" s="191"/>
      <c r="G28" s="170"/>
      <c r="H28" s="169" t="s">
        <v>153</v>
      </c>
      <c r="I28" s="44"/>
    </row>
    <row r="29" spans="1:10" ht="50.1" customHeight="1" x14ac:dyDescent="0.25">
      <c r="A29" s="217" t="s">
        <v>150</v>
      </c>
      <c r="B29" s="217"/>
      <c r="C29" s="210"/>
      <c r="D29" s="207"/>
      <c r="E29" s="139">
        <f>IF(OR($C29="m2",$C29=""),0,$C29*$D29)</f>
        <v>0</v>
      </c>
      <c r="F29" s="139">
        <f>$E29</f>
        <v>0</v>
      </c>
      <c r="G29" s="119"/>
      <c r="H29" s="108" t="s">
        <v>120</v>
      </c>
      <c r="I29" s="45"/>
    </row>
    <row r="30" spans="1:10" s="31" customFormat="1" x14ac:dyDescent="0.25">
      <c r="A30" s="231"/>
      <c r="B30" s="231"/>
      <c r="C30" s="126"/>
      <c r="D30" s="127"/>
      <c r="E30" s="52"/>
      <c r="F30" s="52"/>
      <c r="G30" s="48"/>
      <c r="H30" s="45"/>
      <c r="I30" s="45"/>
    </row>
    <row r="31" spans="1:10" s="31" customFormat="1" x14ac:dyDescent="0.25">
      <c r="A31" s="43"/>
      <c r="B31" s="43"/>
      <c r="C31" s="128"/>
      <c r="D31" s="129"/>
      <c r="E31" s="38"/>
      <c r="F31" s="38"/>
      <c r="G31" s="9"/>
      <c r="H31" s="11"/>
      <c r="I31" s="11"/>
      <c r="J31" s="9"/>
    </row>
    <row r="32" spans="1:10" x14ac:dyDescent="0.25">
      <c r="A32" s="229" t="s">
        <v>4</v>
      </c>
      <c r="B32" s="229"/>
      <c r="C32" s="192"/>
      <c r="D32" s="192"/>
      <c r="E32" s="191"/>
      <c r="F32" s="191"/>
      <c r="G32" s="170"/>
      <c r="H32" s="169" t="s">
        <v>124</v>
      </c>
      <c r="I32" s="169"/>
    </row>
    <row r="33" spans="1:9" x14ac:dyDescent="0.25">
      <c r="A33" s="227"/>
      <c r="B33" s="228"/>
      <c r="C33" s="131"/>
      <c r="D33" s="131"/>
      <c r="E33" s="130"/>
      <c r="F33" s="150">
        <f>'2. Modernisering'!$H$11</f>
        <v>0</v>
      </c>
      <c r="G33" s="125"/>
      <c r="H33" s="108" t="s">
        <v>121</v>
      </c>
      <c r="I33" s="45"/>
    </row>
    <row r="34" spans="1:9" x14ac:dyDescent="0.25">
      <c r="A34" s="231"/>
      <c r="B34" s="231"/>
      <c r="C34" s="132"/>
      <c r="D34" s="132"/>
      <c r="E34" s="48"/>
      <c r="F34" s="52"/>
      <c r="G34" s="48"/>
      <c r="H34" s="45"/>
      <c r="I34" s="45"/>
    </row>
    <row r="35" spans="1:9" x14ac:dyDescent="0.25">
      <c r="A35" s="43"/>
      <c r="B35" s="43"/>
      <c r="F35" s="38"/>
    </row>
    <row r="36" spans="1:9" x14ac:dyDescent="0.25">
      <c r="A36" s="178"/>
      <c r="B36" s="178"/>
      <c r="C36" s="178"/>
      <c r="D36" s="178"/>
      <c r="E36" s="178"/>
      <c r="F36" s="178"/>
      <c r="G36" s="178"/>
      <c r="H36" s="178"/>
      <c r="I36" s="44"/>
    </row>
    <row r="37" spans="1:9" x14ac:dyDescent="0.25">
      <c r="A37" s="219" t="s">
        <v>22</v>
      </c>
      <c r="B37" s="219"/>
      <c r="C37" s="188"/>
      <c r="D37" s="189"/>
      <c r="E37" s="109"/>
      <c r="F37" s="190"/>
      <c r="G37" s="133"/>
      <c r="H37" s="235" t="s">
        <v>122</v>
      </c>
      <c r="I37" s="45"/>
    </row>
    <row r="38" spans="1:9" x14ac:dyDescent="0.25">
      <c r="A38" s="219" t="s">
        <v>23</v>
      </c>
      <c r="B38" s="219"/>
      <c r="C38" s="121"/>
      <c r="D38" s="135"/>
      <c r="E38" s="109"/>
      <c r="F38" s="136"/>
      <c r="G38" s="134"/>
      <c r="H38" s="236"/>
      <c r="I38" s="46"/>
    </row>
    <row r="39" spans="1:9" x14ac:dyDescent="0.25">
      <c r="A39" s="219" t="s">
        <v>24</v>
      </c>
      <c r="B39" s="219"/>
      <c r="C39" s="121"/>
      <c r="D39" s="135"/>
      <c r="E39" s="109"/>
      <c r="F39" s="136"/>
      <c r="G39" s="134"/>
      <c r="H39" s="236"/>
      <c r="I39" s="46"/>
    </row>
    <row r="40" spans="1:9" x14ac:dyDescent="0.25">
      <c r="A40" s="219" t="s">
        <v>25</v>
      </c>
      <c r="B40" s="219"/>
      <c r="C40" s="121"/>
      <c r="D40" s="135"/>
      <c r="E40" s="109"/>
      <c r="F40" s="136"/>
      <c r="G40" s="134"/>
      <c r="H40" s="236"/>
      <c r="I40" s="46"/>
    </row>
    <row r="41" spans="1:9" x14ac:dyDescent="0.25">
      <c r="A41" s="219" t="s">
        <v>26</v>
      </c>
      <c r="B41" s="219"/>
      <c r="C41" s="121"/>
      <c r="D41" s="135"/>
      <c r="E41" s="109"/>
      <c r="F41" s="136"/>
      <c r="G41" s="134"/>
      <c r="H41" s="236"/>
      <c r="I41" s="46"/>
    </row>
    <row r="42" spans="1:9" x14ac:dyDescent="0.25">
      <c r="A42" s="225" t="s">
        <v>27</v>
      </c>
      <c r="B42" s="225"/>
      <c r="C42" s="121"/>
      <c r="D42" s="135"/>
      <c r="E42" s="109"/>
      <c r="F42" s="136"/>
      <c r="G42" s="134"/>
      <c r="H42" s="236"/>
      <c r="I42" s="46"/>
    </row>
    <row r="43" spans="1:9" x14ac:dyDescent="0.25">
      <c r="A43" s="179" t="s">
        <v>116</v>
      </c>
      <c r="B43" s="180"/>
      <c r="C43" s="181"/>
      <c r="D43" s="182"/>
      <c r="E43" s="109"/>
      <c r="F43" s="183"/>
      <c r="G43" s="142"/>
      <c r="H43" s="237"/>
      <c r="I43" s="46"/>
    </row>
    <row r="44" spans="1:9" ht="15.75" thickBot="1" x14ac:dyDescent="0.3">
      <c r="A44" s="177"/>
      <c r="B44" s="177"/>
      <c r="C44" s="178"/>
      <c r="D44" s="178"/>
      <c r="E44" s="178"/>
      <c r="F44" s="178"/>
      <c r="G44" s="178"/>
      <c r="H44" s="177"/>
      <c r="I44" s="177"/>
    </row>
    <row r="45" spans="1:9" x14ac:dyDescent="0.25">
      <c r="A45" s="226" t="s">
        <v>3</v>
      </c>
      <c r="B45" s="226"/>
      <c r="C45" s="184"/>
      <c r="D45" s="185"/>
      <c r="E45" s="185">
        <f>SUM(E37:E43)</f>
        <v>0</v>
      </c>
      <c r="F45" s="185">
        <f>IF(0.95*$E45&gt;25000,25000,0.95*$E45)</f>
        <v>0</v>
      </c>
      <c r="G45" s="186"/>
      <c r="H45" s="187" t="s">
        <v>123</v>
      </c>
      <c r="I45" s="177"/>
    </row>
    <row r="46" spans="1:9" x14ac:dyDescent="0.25">
      <c r="A46" s="193"/>
      <c r="B46" s="193"/>
      <c r="C46" s="194"/>
      <c r="D46" s="195"/>
      <c r="E46" s="195"/>
      <c r="F46" s="195"/>
      <c r="G46" s="196"/>
      <c r="H46" s="197"/>
      <c r="I46" s="177"/>
    </row>
    <row r="47" spans="1:9" ht="15.75" thickBot="1" x14ac:dyDescent="0.3">
      <c r="A47" s="177"/>
      <c r="B47" s="177"/>
      <c r="C47" s="178"/>
      <c r="D47" s="178"/>
      <c r="E47" s="178"/>
      <c r="F47" s="178"/>
      <c r="G47" s="178"/>
      <c r="H47" s="177"/>
      <c r="I47" s="177"/>
    </row>
    <row r="48" spans="1:9" s="13" customFormat="1" ht="42.75" customHeight="1" thickTop="1" x14ac:dyDescent="0.25">
      <c r="A48" s="222" t="s">
        <v>48</v>
      </c>
      <c r="B48" s="223"/>
      <c r="C48" s="223"/>
      <c r="D48" s="223"/>
      <c r="E48" s="223"/>
      <c r="F48" s="204">
        <f>SUM(F13+F25+F29+F33+F45)</f>
        <v>0</v>
      </c>
      <c r="G48" s="205"/>
      <c r="H48" s="206" t="s">
        <v>158</v>
      </c>
      <c r="I48" s="47"/>
    </row>
    <row r="49" spans="1:9" s="13" customFormat="1" ht="13.5" customHeight="1" x14ac:dyDescent="0.25">
      <c r="A49" s="143"/>
      <c r="B49" s="144"/>
      <c r="C49" s="144"/>
      <c r="D49" s="144"/>
      <c r="E49" s="144"/>
      <c r="F49" s="145"/>
      <c r="G49" s="146"/>
      <c r="H49" s="47"/>
      <c r="I49" s="47"/>
    </row>
    <row r="50" spans="1:9" x14ac:dyDescent="0.25"/>
    <row r="51" spans="1:9" hidden="1" x14ac:dyDescent="0.25">
      <c r="A51" s="9"/>
      <c r="B51" s="9"/>
    </row>
    <row r="52" spans="1:9" hidden="1" x14ac:dyDescent="0.25">
      <c r="A52" s="9"/>
      <c r="B52" s="9"/>
    </row>
    <row r="53" spans="1:9" hidden="1" x14ac:dyDescent="0.25">
      <c r="A53" s="9"/>
      <c r="B53" s="9"/>
    </row>
    <row r="54" spans="1:9" hidden="1" x14ac:dyDescent="0.25">
      <c r="A54" s="9"/>
      <c r="B54" s="9"/>
    </row>
    <row r="55" spans="1:9" hidden="1" x14ac:dyDescent="0.25">
      <c r="A55" s="9"/>
      <c r="B55" s="9"/>
    </row>
    <row r="56" spans="1:9" hidden="1" x14ac:dyDescent="0.25">
      <c r="A56" s="9"/>
      <c r="B56" s="9"/>
    </row>
    <row r="57" spans="1:9" hidden="1" x14ac:dyDescent="0.25">
      <c r="A57" s="9"/>
      <c r="B57" s="9"/>
    </row>
    <row r="58" spans="1:9" hidden="1" x14ac:dyDescent="0.25">
      <c r="A58" s="9"/>
      <c r="B58" s="9"/>
    </row>
    <row r="59" spans="1:9" hidden="1" x14ac:dyDescent="0.25">
      <c r="A59" s="9"/>
      <c r="B59" s="9"/>
    </row>
    <row r="60" spans="1:9" x14ac:dyDescent="0.25"/>
  </sheetData>
  <sheetProtection autoFilter="0"/>
  <mergeCells count="34">
    <mergeCell ref="A30:B30"/>
    <mergeCell ref="A24:B24"/>
    <mergeCell ref="A15:B15"/>
    <mergeCell ref="H18:H22"/>
    <mergeCell ref="H37:H43"/>
    <mergeCell ref="A23:B23"/>
    <mergeCell ref="A18:B18"/>
    <mergeCell ref="A22:B22"/>
    <mergeCell ref="A21:B21"/>
    <mergeCell ref="A20:B20"/>
    <mergeCell ref="A17:B17"/>
    <mergeCell ref="A48:E48"/>
    <mergeCell ref="C2:D2"/>
    <mergeCell ref="A42:B42"/>
    <mergeCell ref="A29:B29"/>
    <mergeCell ref="A45:B45"/>
    <mergeCell ref="A33:B33"/>
    <mergeCell ref="A32:B32"/>
    <mergeCell ref="A41:B41"/>
    <mergeCell ref="A40:B40"/>
    <mergeCell ref="A39:B39"/>
    <mergeCell ref="A38:B38"/>
    <mergeCell ref="A37:B37"/>
    <mergeCell ref="E2:F2"/>
    <mergeCell ref="A28:B28"/>
    <mergeCell ref="A34:B34"/>
    <mergeCell ref="A11:B11"/>
    <mergeCell ref="A3:B3"/>
    <mergeCell ref="A2:B2"/>
    <mergeCell ref="A4:B4"/>
    <mergeCell ref="A10:B10"/>
    <mergeCell ref="A9:B9"/>
    <mergeCell ref="A8:B8"/>
    <mergeCell ref="A5:B5"/>
  </mergeCells>
  <phoneticPr fontId="2" type="noConversion"/>
  <conditionalFormatting sqref="A11 C11:I11 I12 A15 I15">
    <cfRule type="expression" dxfId="3" priority="14">
      <formula>$F$25&gt;0</formula>
    </cfRule>
  </conditionalFormatting>
  <conditionalFormatting sqref="C5">
    <cfRule type="cellIs" dxfId="2" priority="13" operator="equal">
      <formula>""</formula>
    </cfRule>
  </conditionalFormatting>
  <conditionalFormatting sqref="F9:F10">
    <cfRule type="expression" dxfId="1" priority="9">
      <formula>$F$11&gt;0</formula>
    </cfRule>
  </conditionalFormatting>
  <conditionalFormatting sqref="I16 A17:A18 E17:I18 A19:B19 E19:G22 A20:A27 E23:I27 A25:H25">
    <cfRule type="expression" dxfId="0" priority="11">
      <formula>$F$11&gt;0</formula>
    </cfRule>
  </conditionalFormatting>
  <dataValidations count="2">
    <dataValidation type="list" allowBlank="1" showInputMessage="1" showErrorMessage="1" promptTitle="Nummer" prompt="Kies een nummer tussen 0 en 32" sqref="C10" xr:uid="{02D7BFE4-4915-4258-AC5C-EF71BB4C455E}">
      <formula1>Nummer</formula1>
    </dataValidation>
    <dataValidation allowBlank="1" showInputMessage="1" showErrorMessage="1" promptTitle="Overdracht" prompt="In Nederland is het percentage 10,4% maar in een andere EU lidstaat kan dit anders zijn. Vul het percentage aan overdrachtsbelasting in dat u wilt aanvragen." sqref="B19" xr:uid="{471E5BAB-D195-482E-A86F-49C823DFA6B4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6C09-2811-48BF-9CE4-EB1B0295F04F}">
  <sheetPr>
    <tabColor theme="1"/>
  </sheetPr>
  <dimension ref="A1:C63"/>
  <sheetViews>
    <sheetView workbookViewId="0">
      <selection activeCell="A3" sqref="A3"/>
    </sheetView>
  </sheetViews>
  <sheetFormatPr defaultColWidth="15.28515625" defaultRowHeight="12.75" x14ac:dyDescent="0.25"/>
  <cols>
    <col min="1" max="1" width="114.42578125" style="14" bestFit="1" customWidth="1"/>
    <col min="2" max="2" width="13.7109375" style="15" bestFit="1" customWidth="1"/>
    <col min="3" max="3" width="108.85546875" style="14" bestFit="1" customWidth="1"/>
    <col min="4" max="16384" width="15.28515625" style="14"/>
  </cols>
  <sheetData>
    <row r="1" spans="1:3" x14ac:dyDescent="0.25">
      <c r="B1" s="240" t="s">
        <v>112</v>
      </c>
      <c r="C1" s="240"/>
    </row>
    <row r="2" spans="1:3" x14ac:dyDescent="0.2">
      <c r="B2" s="21" t="s">
        <v>65</v>
      </c>
      <c r="C2" s="22" t="s">
        <v>109</v>
      </c>
    </row>
    <row r="3" spans="1:3" x14ac:dyDescent="0.2">
      <c r="A3" s="30" t="s">
        <v>16</v>
      </c>
      <c r="B3" s="23" t="s">
        <v>16</v>
      </c>
      <c r="C3" s="24"/>
    </row>
    <row r="4" spans="1:3" x14ac:dyDescent="0.25">
      <c r="A4" s="29" t="str">
        <f>_xlfn.CONCAT(B4," ",C4)</f>
        <v>B 2200 Innovatieve stal</v>
      </c>
      <c r="B4" s="25" t="s">
        <v>66</v>
      </c>
      <c r="C4" s="26" t="s">
        <v>67</v>
      </c>
    </row>
    <row r="5" spans="1:3" x14ac:dyDescent="0.25">
      <c r="A5" s="29" t="str">
        <f t="shared" ref="A5:A27" si="0">_xlfn.CONCAT(B5," ",C5)</f>
        <v>B 2201 Stal voor biologische melk- of pluimveehouderij met ammoniakemissiereductie</v>
      </c>
      <c r="B5" s="25" t="s">
        <v>68</v>
      </c>
      <c r="C5" s="26" t="s">
        <v>69</v>
      </c>
    </row>
    <row r="6" spans="1:3" x14ac:dyDescent="0.25">
      <c r="A6" s="29" t="str">
        <f t="shared" si="0"/>
        <v>B 2202 Klimaat- en dierenmonitoringssysteem</v>
      </c>
      <c r="B6" s="25" t="s">
        <v>70</v>
      </c>
      <c r="C6" s="26" t="s">
        <v>71</v>
      </c>
    </row>
    <row r="7" spans="1:3" x14ac:dyDescent="0.25">
      <c r="A7" s="29" t="str">
        <f t="shared" si="0"/>
        <v>B 2203 Desinfestiesysteem voor het in-situ desinfecteren van melkrobots</v>
      </c>
      <c r="B7" s="25" t="s">
        <v>72</v>
      </c>
      <c r="C7" s="26" t="s">
        <v>73</v>
      </c>
    </row>
    <row r="8" spans="1:3" x14ac:dyDescent="0.25">
      <c r="A8" s="29" t="str">
        <f t="shared" si="0"/>
        <v>A 2204 Formalinevrij bad voor de desinfectie van klauwen van vee</v>
      </c>
      <c r="B8" s="25" t="s">
        <v>74</v>
      </c>
      <c r="C8" s="26" t="s">
        <v>75</v>
      </c>
    </row>
    <row r="9" spans="1:3" x14ac:dyDescent="0.25">
      <c r="A9" s="29" t="str">
        <f t="shared" si="0"/>
        <v>A 2205 Omgekeerde osmose-installatie voor het verwerken van spuiwater van een biologische luchtwasser</v>
      </c>
      <c r="B9" s="25" t="s">
        <v>76</v>
      </c>
      <c r="C9" s="26" t="s">
        <v>77</v>
      </c>
    </row>
    <row r="10" spans="1:3" x14ac:dyDescent="0.25">
      <c r="A10" s="29" t="str">
        <f t="shared" si="0"/>
        <v>F 2206 Apparatuur of voorzieningen voor gescheiden opvang van mest en urine in varkens- of rundveestallen (aanpassen bestaande situatie)</v>
      </c>
      <c r="B10" s="25" t="s">
        <v>78</v>
      </c>
      <c r="C10" s="26" t="s">
        <v>79</v>
      </c>
    </row>
    <row r="11" spans="1:3" x14ac:dyDescent="0.25">
      <c r="A11" s="29" t="str">
        <f t="shared" si="0"/>
        <v>B 2208 Gasdichte voorziening voor een drijfmestopslag</v>
      </c>
      <c r="B11" s="25" t="s">
        <v>80</v>
      </c>
      <c r="C11" s="26" t="s">
        <v>81</v>
      </c>
    </row>
    <row r="12" spans="1:3" x14ac:dyDescent="0.25">
      <c r="A12" s="29" t="str">
        <f t="shared" si="0"/>
        <v>B 2209 Systeem voor mixen van drijfmest met luchtbellen (aanpassen bestaande situatie)</v>
      </c>
      <c r="B12" s="25" t="s">
        <v>82</v>
      </c>
      <c r="C12" s="26" t="s">
        <v>83</v>
      </c>
    </row>
    <row r="13" spans="1:3" x14ac:dyDescent="0.25">
      <c r="A13" s="29" t="str">
        <f t="shared" si="0"/>
        <v>A 2210 Duurzame melkveestal</v>
      </c>
      <c r="B13" s="27" t="s">
        <v>84</v>
      </c>
      <c r="C13" s="26" t="s">
        <v>85</v>
      </c>
    </row>
    <row r="14" spans="1:3" x14ac:dyDescent="0.25">
      <c r="A14" s="29" t="str">
        <f t="shared" si="0"/>
        <v>A 2211 Duurzame vleeskalver- of vleesveestal</v>
      </c>
      <c r="B14" s="25" t="s">
        <v>86</v>
      </c>
      <c r="C14" s="26" t="s">
        <v>87</v>
      </c>
    </row>
    <row r="15" spans="1:3" x14ac:dyDescent="0.25">
      <c r="A15" s="29" t="str">
        <f t="shared" si="0"/>
        <v>F 2212 Duurzame melkveestal met weidegang</v>
      </c>
      <c r="B15" s="25" t="s">
        <v>88</v>
      </c>
      <c r="C15" s="26" t="s">
        <v>89</v>
      </c>
    </row>
    <row r="16" spans="1:3" x14ac:dyDescent="0.25">
      <c r="A16" s="29" t="str">
        <f t="shared" si="0"/>
        <v>B 2213 Autonome mestverzamelrobot</v>
      </c>
      <c r="B16" s="25" t="s">
        <v>33</v>
      </c>
      <c r="C16" s="26" t="s">
        <v>90</v>
      </c>
    </row>
    <row r="17" spans="1:3" x14ac:dyDescent="0.25">
      <c r="A17" s="29" t="str">
        <f t="shared" si="0"/>
        <v>B 2217 Getrokken elektrische voermengwagen voor herkauwers</v>
      </c>
      <c r="B17" s="25" t="s">
        <v>91</v>
      </c>
      <c r="C17" s="26" t="s">
        <v>92</v>
      </c>
    </row>
    <row r="18" spans="1:3" x14ac:dyDescent="0.25">
      <c r="A18" s="29" t="str">
        <f t="shared" si="0"/>
        <v>A 2218 Automatisch ruwvoermengsysteem of zelfrijdend autonoom ruwvoersysteem voor herkauwers</v>
      </c>
      <c r="B18" s="25" t="s">
        <v>93</v>
      </c>
      <c r="C18" s="26" t="s">
        <v>94</v>
      </c>
    </row>
    <row r="19" spans="1:3" x14ac:dyDescent="0.25">
      <c r="A19" s="29" t="str">
        <f t="shared" si="0"/>
        <v>A 2220 Duurzame varkensstal (aanpassen bestaande situatie)</v>
      </c>
      <c r="B19" s="25" t="s">
        <v>95</v>
      </c>
      <c r="C19" s="26" t="s">
        <v>96</v>
      </c>
    </row>
    <row r="20" spans="1:3" x14ac:dyDescent="0.25">
      <c r="A20" s="29" t="str">
        <f t="shared" si="0"/>
        <v>A 2230 Duurzame pluimveestal (aanpassen bestaande situatie)</v>
      </c>
      <c r="B20" s="25" t="s">
        <v>97</v>
      </c>
      <c r="C20" s="26" t="s">
        <v>98</v>
      </c>
    </row>
    <row r="21" spans="1:3" x14ac:dyDescent="0.25">
      <c r="A21" s="29" t="str">
        <f t="shared" si="0"/>
        <v>D 2235 Stofemissiereducerende techniek voor een pluimveestal (aanpassen bestaande situatie)</v>
      </c>
      <c r="B21" s="25" t="s">
        <v>99</v>
      </c>
      <c r="C21" s="26" t="s">
        <v>100</v>
      </c>
    </row>
    <row r="22" spans="1:3" x14ac:dyDescent="0.25">
      <c r="A22" s="29" t="str">
        <f t="shared" si="0"/>
        <v>B 2280 Duurzame paardenstal</v>
      </c>
      <c r="B22" s="25" t="s">
        <v>101</v>
      </c>
      <c r="C22" s="26" t="s">
        <v>102</v>
      </c>
    </row>
    <row r="23" spans="1:3" x14ac:dyDescent="0.25">
      <c r="A23" s="29" t="str">
        <f t="shared" si="0"/>
        <v>B 2290 Duurzame konijnen-, eenden- of kalkoenenstal</v>
      </c>
      <c r="B23" s="25" t="s">
        <v>103</v>
      </c>
      <c r="C23" s="26" t="s">
        <v>104</v>
      </c>
    </row>
    <row r="24" spans="1:3" x14ac:dyDescent="0.25">
      <c r="A24" s="29" t="str">
        <f t="shared" si="0"/>
        <v>B 2291 Duurzame melkgeiten- of melkschapenstal</v>
      </c>
      <c r="B24" s="25" t="s">
        <v>105</v>
      </c>
      <c r="C24" s="26" t="s">
        <v>106</v>
      </c>
    </row>
    <row r="25" spans="1:3" x14ac:dyDescent="0.25">
      <c r="A25" s="29" t="str">
        <f t="shared" si="0"/>
        <v>B 2292 Elektrische krachtvoerinstallatie voor melkgeiten</v>
      </c>
      <c r="B25" s="25" t="s">
        <v>107</v>
      </c>
      <c r="C25" s="26" t="s">
        <v>108</v>
      </c>
    </row>
    <row r="26" spans="1:3" x14ac:dyDescent="0.25">
      <c r="A26" s="29" t="str">
        <f t="shared" si="0"/>
        <v xml:space="preserve"> </v>
      </c>
      <c r="B26" s="16"/>
      <c r="C26" s="17"/>
    </row>
    <row r="27" spans="1:3" x14ac:dyDescent="0.25">
      <c r="A27" s="29" t="str">
        <f t="shared" si="0"/>
        <v xml:space="preserve"> </v>
      </c>
      <c r="B27" s="16"/>
      <c r="C27" s="17"/>
    </row>
    <row r="28" spans="1:3" x14ac:dyDescent="0.25">
      <c r="A28" s="18"/>
      <c r="B28" s="18"/>
      <c r="C28" s="19"/>
    </row>
    <row r="30" spans="1:3" x14ac:dyDescent="0.25">
      <c r="B30" s="28" t="s">
        <v>111</v>
      </c>
    </row>
    <row r="31" spans="1:3" x14ac:dyDescent="0.25">
      <c r="B31" s="16" t="s">
        <v>16</v>
      </c>
    </row>
    <row r="32" spans="1:3" x14ac:dyDescent="0.25">
      <c r="B32" s="16">
        <v>1</v>
      </c>
    </row>
    <row r="33" spans="2:2" x14ac:dyDescent="0.25">
      <c r="B33" s="16">
        <v>2</v>
      </c>
    </row>
    <row r="34" spans="2:2" x14ac:dyDescent="0.25">
      <c r="B34" s="16">
        <v>3</v>
      </c>
    </row>
    <row r="35" spans="2:2" x14ac:dyDescent="0.25">
      <c r="B35" s="16">
        <v>4</v>
      </c>
    </row>
    <row r="36" spans="2:2" x14ac:dyDescent="0.25">
      <c r="B36" s="16">
        <v>5</v>
      </c>
    </row>
    <row r="37" spans="2:2" x14ac:dyDescent="0.25">
      <c r="B37" s="16">
        <v>6</v>
      </c>
    </row>
    <row r="38" spans="2:2" x14ac:dyDescent="0.25">
      <c r="B38" s="16">
        <v>7</v>
      </c>
    </row>
    <row r="39" spans="2:2" x14ac:dyDescent="0.25">
      <c r="B39" s="16">
        <v>8</v>
      </c>
    </row>
    <row r="40" spans="2:2" x14ac:dyDescent="0.25">
      <c r="B40" s="16">
        <v>9</v>
      </c>
    </row>
    <row r="41" spans="2:2" x14ac:dyDescent="0.25">
      <c r="B41" s="16">
        <v>10</v>
      </c>
    </row>
    <row r="42" spans="2:2" x14ac:dyDescent="0.25">
      <c r="B42" s="16">
        <v>11</v>
      </c>
    </row>
    <row r="43" spans="2:2" x14ac:dyDescent="0.25">
      <c r="B43" s="16">
        <v>12</v>
      </c>
    </row>
    <row r="44" spans="2:2" x14ac:dyDescent="0.25">
      <c r="B44" s="16">
        <v>13</v>
      </c>
    </row>
    <row r="45" spans="2:2" x14ac:dyDescent="0.25">
      <c r="B45" s="16">
        <v>14</v>
      </c>
    </row>
    <row r="46" spans="2:2" x14ac:dyDescent="0.25">
      <c r="B46" s="16">
        <v>15</v>
      </c>
    </row>
    <row r="47" spans="2:2" x14ac:dyDescent="0.25">
      <c r="B47" s="16">
        <v>16</v>
      </c>
    </row>
    <row r="48" spans="2:2" x14ac:dyDescent="0.25">
      <c r="B48" s="16">
        <v>17</v>
      </c>
    </row>
    <row r="49" spans="2:2" x14ac:dyDescent="0.25">
      <c r="B49" s="16">
        <v>18</v>
      </c>
    </row>
    <row r="50" spans="2:2" x14ac:dyDescent="0.25">
      <c r="B50" s="16">
        <v>19</v>
      </c>
    </row>
    <row r="51" spans="2:2" x14ac:dyDescent="0.25">
      <c r="B51" s="16">
        <v>20</v>
      </c>
    </row>
    <row r="52" spans="2:2" x14ac:dyDescent="0.25">
      <c r="B52" s="16">
        <v>21</v>
      </c>
    </row>
    <row r="53" spans="2:2" x14ac:dyDescent="0.25">
      <c r="B53" s="16">
        <v>22</v>
      </c>
    </row>
    <row r="54" spans="2:2" x14ac:dyDescent="0.25">
      <c r="B54" s="16">
        <v>23</v>
      </c>
    </row>
    <row r="55" spans="2:2" x14ac:dyDescent="0.25">
      <c r="B55" s="16">
        <v>24</v>
      </c>
    </row>
    <row r="56" spans="2:2" x14ac:dyDescent="0.25">
      <c r="B56" s="16">
        <v>25</v>
      </c>
    </row>
    <row r="57" spans="2:2" x14ac:dyDescent="0.25">
      <c r="B57" s="16">
        <v>26</v>
      </c>
    </row>
    <row r="58" spans="2:2" x14ac:dyDescent="0.25">
      <c r="B58" s="16">
        <v>27</v>
      </c>
    </row>
    <row r="59" spans="2:2" x14ac:dyDescent="0.25">
      <c r="B59" s="16">
        <v>28</v>
      </c>
    </row>
    <row r="60" spans="2:2" x14ac:dyDescent="0.25">
      <c r="B60" s="16">
        <v>29</v>
      </c>
    </row>
    <row r="61" spans="2:2" x14ac:dyDescent="0.25">
      <c r="B61" s="16">
        <v>30</v>
      </c>
    </row>
    <row r="62" spans="2:2" x14ac:dyDescent="0.25">
      <c r="B62" s="16">
        <v>31</v>
      </c>
    </row>
    <row r="63" spans="2:2" x14ac:dyDescent="0.25">
      <c r="B63" s="18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ffc4cb-9fd8-4ed8-84db-bd9dd1f8a28b">
      <Terms xmlns="http://schemas.microsoft.com/office/infopath/2007/PartnerControls"/>
    </lcf76f155ced4ddcb4097134ff3c332f>
    <TaxCatchAll xmlns="97ea1ec9-6adf-4e2d-8dd2-8bf7c4ea1f37" xsi:nil="true"/>
    <Eigenaar xmlns="4fffc4cb-9fd8-4ed8-84db-bd9dd1f8a28b">
      <UserInfo>
        <DisplayName/>
        <AccountId/>
        <AccountType/>
      </UserInfo>
    </Eigenaa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2F6F3D7EECE74994A504D16E5935ED" ma:contentTypeVersion="17" ma:contentTypeDescription="Een nieuw document maken." ma:contentTypeScope="" ma:versionID="9fb1aba597e2db254c746d787faa067d">
  <xsd:schema xmlns:xsd="http://www.w3.org/2001/XMLSchema" xmlns:xs="http://www.w3.org/2001/XMLSchema" xmlns:p="http://schemas.microsoft.com/office/2006/metadata/properties" xmlns:ns2="4fffc4cb-9fd8-4ed8-84db-bd9dd1f8a28b" xmlns:ns3="97ea1ec9-6adf-4e2d-8dd2-8bf7c4ea1f37" targetNamespace="http://schemas.microsoft.com/office/2006/metadata/properties" ma:root="true" ma:fieldsID="0de79be561125b740765079caaf4c1ad" ns2:_="" ns3:_="">
    <xsd:import namespace="4fffc4cb-9fd8-4ed8-84db-bd9dd1f8a28b"/>
    <xsd:import namespace="97ea1ec9-6adf-4e2d-8dd2-8bf7c4ea1f37"/>
    <xsd:element name="properties">
      <xsd:complexType>
        <xsd:sequence>
          <xsd:element name="documentManagement">
            <xsd:complexType>
              <xsd:all>
                <xsd:element ref="ns2:Eigenaar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c4cb-9fd8-4ed8-84db-bd9dd1f8a28b" elementFormDefault="qualified">
    <xsd:import namespace="http://schemas.microsoft.com/office/2006/documentManagement/types"/>
    <xsd:import namespace="http://schemas.microsoft.com/office/infopath/2007/PartnerControls"/>
    <xsd:element name="Eigenaar" ma:index="2" ma:displayName="Eigenaar" ma:format="Dropdown" ma:list="UserInfo" ma:SharePointGroup="0" ma:internalName="Eigenaar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a1ec9-6adf-4e2d-8dd2-8bf7c4ea1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hidden="true" ma:internalName="SharedWithDetails" ma:readOnly="true">
      <xsd:simpleType>
        <xsd:restriction base="dms:Note"/>
      </xsd:simpleType>
    </xsd:element>
    <xsd:element name="TaxCatchAll" ma:index="17" nillable="true" ma:displayName="Taxonomy Catch All Column" ma:hidden="true" ma:list="{7505b84d-1a10-4fa7-8ebe-e7f2cb8d3922}" ma:internalName="TaxCatchAll" ma:readOnly="false" ma:showField="CatchAllData" ma:web="97ea1ec9-6adf-4e2d-8dd2-8bf7c4ea1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1346A8-5985-4411-B287-9D227AEB4206}">
  <ds:schemaRefs>
    <ds:schemaRef ds:uri="http://purl.org/dc/dcmitype/"/>
    <ds:schemaRef ds:uri="http://schemas.microsoft.com/office/2006/documentManagement/types"/>
    <ds:schemaRef ds:uri="4fffc4cb-9fd8-4ed8-84db-bd9dd1f8a28b"/>
    <ds:schemaRef ds:uri="http://purl.org/dc/elements/1.1/"/>
    <ds:schemaRef ds:uri="http://schemas.openxmlformats.org/package/2006/metadata/core-properties"/>
    <ds:schemaRef ds:uri="97ea1ec9-6adf-4e2d-8dd2-8bf7c4ea1f37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A1B4AEF-835F-4787-AC4F-36E64DB0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c4cb-9fd8-4ed8-84db-bd9dd1f8a28b"/>
    <ds:schemaRef ds:uri="97ea1ec9-6adf-4e2d-8dd2-8bf7c4ea1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3972D7-9E47-4F15-9FF1-166CD59B23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Start</vt:lpstr>
      <vt:lpstr>1. Vervanging</vt:lpstr>
      <vt:lpstr>2. Modernisering</vt:lpstr>
      <vt:lpstr>3. Totaaloverzicht begroting</vt:lpstr>
      <vt:lpstr>DATA_M</vt:lpstr>
      <vt:lpstr>Keuze</vt:lpstr>
      <vt:lpstr>Nummer</vt:lpstr>
      <vt:lpstr>VAMIL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verplaatsingregeling</dc:title>
  <dc:creator>Rijksdienst voor Ondernemend Nederland</dc:creator>
  <cp:lastModifiedBy>Maarten Bunt</cp:lastModifiedBy>
  <dcterms:created xsi:type="dcterms:W3CDTF">2023-07-14T07:52:28Z</dcterms:created>
  <dcterms:modified xsi:type="dcterms:W3CDTF">2025-10-23T09:20:16Z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0x010100422F6F3D7EECE74994A504D16E5935ED</vt:lpwstr>
  </property>
  <property fmtid="{D5CDD505-2E9C-101B-9397-08002B2CF9AE}" pid="3" name="MediaServiceImageTags">
    <vt:lpwstr/>
  </property>
</Properties>
</file>