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T:\rvo\Kluis_subsidieregeling_ev\SPUK SEB\8. Communicatie\Website 2026\"/>
    </mc:Choice>
  </mc:AlternateContent>
  <xr:revisionPtr revIDLastSave="0" documentId="8_{0116546A-AB50-40A3-8BBF-B358B0D17E72}" xr6:coauthVersionLast="47" xr6:coauthVersionMax="47" xr10:uidLastSave="{00000000-0000-0000-0000-000000000000}"/>
  <bookViews>
    <workbookView xWindow="-120" yWindow="-120" windowWidth="29040" windowHeight="15840" xr2:uid="{8A41EA3E-2918-415A-8446-7728E489CE0F}"/>
  </bookViews>
  <sheets>
    <sheet name="Materieelinzetplan" sheetId="1" r:id="rId1"/>
    <sheet name="Machinelijst (bijlage 1)" sheetId="5" r:id="rId2"/>
    <sheet name="Data" sheetId="4" state="veryHidden" r:id="rId3"/>
  </sheets>
  <definedNames>
    <definedName name="_xlnm._FilterDatabase" localSheetId="0" hidden="1">Materieelinzetplan!$A$16:$N$66</definedName>
    <definedName name="A.Bouwwerktuigen">Data!$A$3:$A$58</definedName>
    <definedName name="A1.1_asfalt____betonzagen__rijdend">#REF!</definedName>
    <definedName name="A1.10_emulsiespuitwagen">#REF!</definedName>
    <definedName name="A1.11_freesmachine_voor_asfalt_of_beton">#REF!</definedName>
    <definedName name="A1.12_sondeermachine___sondeertruck___sondeerrups">#REF!</definedName>
    <definedName name="A1.15_gietasfaltketel">#REF!</definedName>
    <definedName name="A1.16_graaflaadcombinatie">#REF!</definedName>
    <definedName name="A1.17_grader___wegschaaf">#REF!</definedName>
    <definedName name="A1.18_funderingsmachine__gemotoriseerd_materieel___heimachine____damwand__drukmachine___trilstelling___vibrostelling">#REF!</definedName>
    <definedName name="A1.19_hoogwerker__zelfrijdend_of_getrokken__vanaf_56_kW">#REF!</definedName>
    <definedName name="A1.2_asfaltspreidmachine___asfaltwerkmachine">#REF!</definedName>
    <definedName name="A1.20_kabeltreklier">#REF!</definedName>
    <definedName name="A1.21_mobiele_boorinstallatie_grondboormachine__mobiele__anker__boorinstallatie__grondboormachine___gestuurde_boring_machine___boorrups">#REF!</definedName>
    <definedName name="A1.22_mobiele_compressor">#REF!</definedName>
    <definedName name="A1.23_mobiele_graafmachine__niet_zijnde__overslagmachine">#REF!</definedName>
    <definedName name="A1.24_mobiele_kraan__telescoopkraan__torenkraan__rupshijskraan__ruwterreinkraan__draadkraan__minihijskraan__dragline_kraan">#REF!</definedName>
    <definedName name="A1.25_mobiele_lopende_band__transportband">#REF!</definedName>
    <definedName name="A1.26_mobiele_puinbreekinstallatie">#REF!</definedName>
    <definedName name="A1.27_mobiele_zeefinstallatie_grondzeef">#REF!</definedName>
    <definedName name="A1.28_mobiele_overslagmachine__rupsoverslagmachine__overslagkraan__niet_zijnde_statisch_en_bekabeld_elektrisch">#REF!</definedName>
    <definedName name="A1.29_rupsdumper">#REF!</definedName>
    <definedName name="A1.3_asfaltvoorlader">#REF!</definedName>
    <definedName name="A1.30_rupsgraafmachine">#REF!</definedName>
    <definedName name="A1.31_ruw_terrein_heftruck">#REF!</definedName>
    <definedName name="A1.32_schranklader">#REF!</definedName>
    <definedName name="A1.33_shovel__laadschop__wiellader_op_banden_of_rups">#REF!</definedName>
    <definedName name="A1.34_shuttle_buggy">#REF!</definedName>
    <definedName name="A1.35_sleepgraver_dragline">#REF!</definedName>
    <definedName name="A1.36_sloopkraan">#REF!</definedName>
    <definedName name="A1.37_teer__asfaltsproeier">#REF!</definedName>
    <definedName name="A1.38_tractor_met_motorvermogen_vanaf_19_kW">#REF!</definedName>
    <definedName name="A1.39_veegmachine_met_motorvermogen_vanaf_56_kW">#REF!</definedName>
    <definedName name="A1.4_ballastafwerkmachine">#REF!</definedName>
    <definedName name="A1.40_verreiker__star_of_roterend">#REF!</definedName>
    <definedName name="A1.41_vlindermachine__uitsluitend_ride_on">#REF!</definedName>
    <definedName name="A1.42_wals__klein__knik___rol___banden___grond">#REF!</definedName>
    <definedName name="A1.43_waterwagen_bij_asfalt_en_frees">#REF!</definedName>
    <definedName name="A1.44__weg_markeringsmachine">#REF!</definedName>
    <definedName name="A1.45_wieldumper">#REF!</definedName>
    <definedName name="A1.46_boomverplantingsmachine">#REF!</definedName>
    <definedName name="A1.5_bestratingsmachine__zelfrijdend">#REF!</definedName>
    <definedName name="A1.6_betonmachine___paver">#REF!</definedName>
    <definedName name="A1.7_betonpomp__stand_alone">#REF!</definedName>
    <definedName name="A1.8_bodemstabiliseerder">#REF!</definedName>
    <definedName name="A1.9_bulldozer">#REF!</definedName>
    <definedName name="A2.1_aggregaat_met_verbrandingsmotor_voor_off_grid_stroomvoorziening_vanaf_560_kW">#REF!</definedName>
    <definedName name="A2.10_pompen_voor_baggeren__DOP_pomp__jetpomp__booster_baggerstation">#REF!</definedName>
    <definedName name="A2.12_vliegwiel_als_vermogensvoorziening">#REF!</definedName>
    <definedName name="A2.2_aggregaat_op_wind__of_zonne_energie_voor_off_grid_stroomvoorziening__niet_hybride_met_verbrandingsmotor">#REF!</definedName>
    <definedName name="A2.3_aggregaat_voor_off_grid_stroomvoorziening_aangedreven_door_waterstof_of_waterstofdragers">#REF!</definedName>
    <definedName name="A2.4_hydraulisch_aggregaat">#REF!</definedName>
    <definedName name="A2.5_lasaggregaat">#REF!</definedName>
    <definedName name="A2.6_lichtmastaggregaat_lichtmast__zelf_aangedreven">#REF!</definedName>
    <definedName name="A2.7_mobiel_batterijpakket_voor_off_grid_stroomvoorziening_vanaf_50_kWh__niet_zijnde_een_verwisselbaar_batterijpakket_behorend_bij_een_bouwwerktuig">#REF!</definedName>
    <definedName name="A2.8_trilplaat___trilblok___stamper">#REF!</definedName>
    <definedName name="A2.9_mobiele__vuil__waterpomp">#REF!</definedName>
    <definedName name="B.Hulpfuncties">Data!$A$61:$B$77</definedName>
    <definedName name="B1.1_autolaadkraan">#REF!</definedName>
    <definedName name="B1.10_onderwaartse_cylinder">#REF!</definedName>
    <definedName name="B1.11_portaalarmsysteem">#REF!</definedName>
    <definedName name="B1.2_betonmixer">#REF!</definedName>
    <definedName name="B1.3_betonpomp">#REF!</definedName>
    <definedName name="B1.4_binnenlader">#REF!</definedName>
    <definedName name="B1.5_boor">#REF!</definedName>
    <definedName name="B1.6_front_end_cylinder">#REF!</definedName>
    <definedName name="B1.7_haakarm">#REF!</definedName>
    <definedName name="B1.8_kabelsysteem">#REF!</definedName>
    <definedName name="B1.9_kettingsysteem">#REF!</definedName>
    <definedName name="B3.1_grondpers">#REF!</definedName>
    <definedName name="B3.2_hei_installatie_op_een_heischip">#REF!</definedName>
    <definedName name="B3.3_kraan">#REF!</definedName>
    <definedName name="C.Bouwvoertuigen">Data!$A$79:$A$85</definedName>
    <definedName name="C1._betonmixer__carrosseriecode_15">#REF!</definedName>
    <definedName name="C2._betonpompvoertuig__carrosseriecode_16">#REF!</definedName>
    <definedName name="C3._boorwagen__carrosseriecode_28">#REF!</definedName>
    <definedName name="C4._hoogwerker__carrosseriecode_27">#REF!</definedName>
    <definedName name="C5._kieptruck__carrosseriecode_10">#REF!</definedName>
    <definedName name="C6._kraanwagen__carrosseriecode_26_of_aanduiding_SF">#REF!</definedName>
    <definedName name="C7._voertuig_met_haakarm__carrosseriecode_9">#REF!</definedName>
    <definedName name="Uitzondering1">'Machinelijst (bijlage 1)'!$C$54:$E$55,'Machinelijst (bijlage 1)'!$C$58:$E$58,'Machinelijst (bijlage 1)'!$C$61:$E$62,'Machinelijst (bijlage 1)'!$C$67:$E$68</definedName>
    <definedName name="Uitzondering2">'Machinelijst (bijlage 1)'!$C$70:$E$70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1" l="1" a="1"/>
  <c r="M17" i="1" s="1"/>
  <c r="E24" i="1"/>
  <c r="E26" i="1"/>
  <c r="E29" i="1"/>
  <c r="E40" i="1"/>
  <c r="E41" i="1"/>
  <c r="E48" i="1"/>
  <c r="E52" i="1"/>
  <c r="E53" i="1"/>
  <c r="E62" i="1"/>
  <c r="E64" i="1"/>
  <c r="E65" i="1"/>
  <c r="C18" i="1" a="1"/>
  <c r="C18" i="1" s="1"/>
  <c r="E18" i="1" s="1"/>
  <c r="C19" i="1" a="1"/>
  <c r="C19" i="1" s="1"/>
  <c r="E19" i="1" s="1"/>
  <c r="C20" i="1" a="1"/>
  <c r="C20" i="1" s="1"/>
  <c r="E20" i="1" s="1"/>
  <c r="C21" i="1" a="1"/>
  <c r="C21" i="1" s="1"/>
  <c r="E21" i="1" s="1"/>
  <c r="C22" i="1" a="1"/>
  <c r="C22" i="1" s="1"/>
  <c r="E22" i="1" s="1"/>
  <c r="C23" i="1" a="1"/>
  <c r="C23" i="1" s="1"/>
  <c r="E23" i="1" s="1"/>
  <c r="C24" i="1" a="1"/>
  <c r="C24" i="1" s="1"/>
  <c r="C25" i="1" a="1"/>
  <c r="C25" i="1" s="1"/>
  <c r="E25" i="1" s="1"/>
  <c r="C26" i="1" a="1"/>
  <c r="C26" i="1" s="1"/>
  <c r="C27" i="1" a="1"/>
  <c r="C27" i="1" s="1"/>
  <c r="E27" i="1" s="1"/>
  <c r="C28" i="1" a="1"/>
  <c r="C28" i="1" s="1"/>
  <c r="E28" i="1" s="1"/>
  <c r="C29" i="1" a="1"/>
  <c r="C29" i="1" s="1"/>
  <c r="C30" i="1" a="1"/>
  <c r="C30" i="1" s="1"/>
  <c r="E30" i="1" s="1"/>
  <c r="C31" i="1" a="1"/>
  <c r="C31" i="1" s="1"/>
  <c r="E31" i="1" s="1"/>
  <c r="C32" i="1" a="1"/>
  <c r="C32" i="1" s="1"/>
  <c r="E32" i="1" s="1"/>
  <c r="C33" i="1" a="1"/>
  <c r="C33" i="1" s="1"/>
  <c r="E33" i="1" s="1"/>
  <c r="C34" i="1" a="1"/>
  <c r="C34" i="1"/>
  <c r="E34" i="1" s="1"/>
  <c r="C35" i="1" a="1"/>
  <c r="C35" i="1" s="1"/>
  <c r="C36" i="1" a="1"/>
  <c r="C36" i="1" s="1"/>
  <c r="E36" i="1" s="1"/>
  <c r="C37" i="1" a="1"/>
  <c r="C37" i="1" s="1"/>
  <c r="E37" i="1" s="1"/>
  <c r="C38" i="1" a="1"/>
  <c r="C38" i="1" s="1"/>
  <c r="E38" i="1" s="1"/>
  <c r="C39" i="1" a="1"/>
  <c r="C39" i="1" s="1"/>
  <c r="E39" i="1" s="1"/>
  <c r="C40" i="1" a="1"/>
  <c r="C40" i="1" s="1"/>
  <c r="C41" i="1" a="1"/>
  <c r="C41" i="1" s="1"/>
  <c r="C42" i="1" a="1"/>
  <c r="C42" i="1" s="1"/>
  <c r="E42" i="1" s="1"/>
  <c r="C43" i="1" a="1"/>
  <c r="C43" i="1" s="1"/>
  <c r="E43" i="1" s="1"/>
  <c r="C44" i="1" a="1"/>
  <c r="C44" i="1" s="1"/>
  <c r="E44" i="1" s="1"/>
  <c r="C45" i="1" a="1"/>
  <c r="C45" i="1" s="1"/>
  <c r="E45" i="1" s="1"/>
  <c r="C46" i="1" a="1"/>
  <c r="C46" i="1" s="1"/>
  <c r="C47" i="1" a="1"/>
  <c r="C47" i="1" s="1"/>
  <c r="E47" i="1" s="1"/>
  <c r="C48" i="1" a="1"/>
  <c r="C48" i="1" s="1"/>
  <c r="C49" i="1" a="1"/>
  <c r="C49" i="1" s="1"/>
  <c r="E49" i="1" s="1"/>
  <c r="C50" i="1" a="1"/>
  <c r="C50" i="1" s="1"/>
  <c r="E50" i="1" s="1"/>
  <c r="C51" i="1" a="1"/>
  <c r="C51" i="1" s="1"/>
  <c r="E51" i="1" s="1"/>
  <c r="C52" i="1" a="1"/>
  <c r="C52" i="1" s="1"/>
  <c r="C53" i="1" a="1"/>
  <c r="C53" i="1" s="1"/>
  <c r="C54" i="1" a="1"/>
  <c r="C54" i="1" s="1"/>
  <c r="E54" i="1" s="1"/>
  <c r="C55" i="1" a="1"/>
  <c r="C55" i="1"/>
  <c r="E55" i="1" s="1"/>
  <c r="C56" i="1" a="1"/>
  <c r="C56" i="1" s="1"/>
  <c r="E56" i="1" s="1"/>
  <c r="C57" i="1" a="1"/>
  <c r="C57" i="1" s="1"/>
  <c r="C58" i="1" a="1"/>
  <c r="C58" i="1" s="1"/>
  <c r="E58" i="1" s="1"/>
  <c r="C59" i="1" a="1"/>
  <c r="C59" i="1" s="1"/>
  <c r="E59" i="1" s="1"/>
  <c r="C60" i="1" a="1"/>
  <c r="C60" i="1"/>
  <c r="E60" i="1" s="1"/>
  <c r="C61" i="1" a="1"/>
  <c r="C61" i="1" s="1"/>
  <c r="E61" i="1" s="1"/>
  <c r="C62" i="1" a="1"/>
  <c r="C62" i="1" s="1"/>
  <c r="C63" i="1" a="1"/>
  <c r="C63" i="1" s="1"/>
  <c r="E63" i="1" s="1"/>
  <c r="C64" i="1" a="1"/>
  <c r="C64" i="1" s="1"/>
  <c r="C65" i="1" a="1"/>
  <c r="C65" i="1" s="1"/>
  <c r="C66" i="1" a="1"/>
  <c r="C66" i="1" s="1"/>
  <c r="E66" i="1" s="1"/>
  <c r="C17" i="1" a="1"/>
  <c r="C17" i="1" s="1"/>
  <c r="E17" i="1" s="1"/>
  <c r="E35" i="1" l="1"/>
  <c r="J35" i="1" s="1" a="1"/>
  <c r="J35" i="1" s="1"/>
  <c r="M35" i="1" s="1" a="1"/>
  <c r="M35" i="1" s="1"/>
  <c r="N35" i="1" s="1" a="1"/>
  <c r="N35" i="1" s="1"/>
  <c r="E46" i="1"/>
  <c r="J46" i="1" s="1" a="1"/>
  <c r="J46" i="1" s="1"/>
  <c r="M46" i="1" s="1" a="1"/>
  <c r="M46" i="1" s="1"/>
  <c r="N46" i="1" s="1" a="1"/>
  <c r="N46" i="1" s="1"/>
  <c r="E57" i="1"/>
  <c r="J57" i="1" s="1" a="1"/>
  <c r="J57" i="1" s="1"/>
  <c r="M57" i="1" s="1" a="1"/>
  <c r="M57" i="1" s="1"/>
  <c r="N57" i="1" s="1" a="1"/>
  <c r="N57" i="1" s="1"/>
  <c r="J59" i="1" a="1"/>
  <c r="J59" i="1" s="1"/>
  <c r="M59" i="1" s="1" a="1"/>
  <c r="M59" i="1" s="1"/>
  <c r="N59" i="1" s="1" a="1"/>
  <c r="N59" i="1" s="1"/>
  <c r="J58" i="1" a="1"/>
  <c r="J58" i="1" s="1"/>
  <c r="M58" i="1" s="1" a="1"/>
  <c r="M58" i="1" s="1"/>
  <c r="N58" i="1" s="1" a="1"/>
  <c r="N58" i="1" s="1"/>
  <c r="J47" i="1" a="1"/>
  <c r="J47" i="1" s="1"/>
  <c r="M47" i="1" s="1" a="1"/>
  <c r="M47" i="1" s="1"/>
  <c r="N47" i="1" s="1" a="1"/>
  <c r="N47" i="1" s="1"/>
  <c r="J36" i="1" a="1"/>
  <c r="J36" i="1" s="1"/>
  <c r="M36" i="1" s="1" a="1"/>
  <c r="M36" i="1" s="1"/>
  <c r="N36" i="1" s="1" a="1"/>
  <c r="N36" i="1" s="1"/>
  <c r="J30" i="1" a="1"/>
  <c r="J30" i="1" s="1"/>
  <c r="M30" i="1" s="1" a="1"/>
  <c r="M30" i="1" s="1"/>
  <c r="N30" i="1" s="1" a="1"/>
  <c r="N30" i="1" s="1"/>
  <c r="J18" i="1" a="1"/>
  <c r="J18" i="1" s="1"/>
  <c r="M18" i="1" s="1" a="1"/>
  <c r="M18" i="1" s="1"/>
  <c r="N18" i="1" s="1" a="1"/>
  <c r="N18" i="1" s="1"/>
  <c r="J25" i="1" a="1"/>
  <c r="J25" i="1" s="1"/>
  <c r="M25" i="1" s="1" a="1"/>
  <c r="M25" i="1" s="1"/>
  <c r="N25" i="1" s="1" a="1"/>
  <c r="N25" i="1" s="1"/>
  <c r="J34" i="1" a="1"/>
  <c r="J34" i="1" s="1"/>
  <c r="M34" i="1" s="1" a="1"/>
  <c r="M34" i="1" s="1"/>
  <c r="N34" i="1" s="1" a="1"/>
  <c r="N34" i="1" s="1"/>
  <c r="J66" i="1" a="1"/>
  <c r="J66" i="1" s="1"/>
  <c r="M66" i="1" s="1" a="1"/>
  <c r="M66" i="1" s="1"/>
  <c r="N66" i="1" s="1" a="1"/>
  <c r="N66" i="1" s="1"/>
  <c r="J54" i="1" a="1"/>
  <c r="J54" i="1" s="1"/>
  <c r="M54" i="1" s="1" a="1"/>
  <c r="M54" i="1" s="1"/>
  <c r="N54" i="1" s="1" a="1"/>
  <c r="N54" i="1" s="1"/>
  <c r="J42" i="1" a="1"/>
  <c r="J42" i="1" s="1"/>
  <c r="M42" i="1" s="1" a="1"/>
  <c r="M42" i="1" s="1"/>
  <c r="N42" i="1" s="1" a="1"/>
  <c r="N42" i="1" s="1"/>
  <c r="J31" i="1" a="1"/>
  <c r="J31" i="1" s="1"/>
  <c r="M31" i="1" s="1" a="1"/>
  <c r="M31" i="1" s="1"/>
  <c r="N31" i="1" s="1" a="1"/>
  <c r="N31" i="1" s="1"/>
  <c r="J19" i="1" a="1"/>
  <c r="J19" i="1" s="1"/>
  <c r="M19" i="1" s="1" a="1"/>
  <c r="M19" i="1" s="1"/>
  <c r="N19" i="1" s="1" a="1"/>
  <c r="N19" i="1" s="1"/>
  <c r="J45" i="1" a="1"/>
  <c r="J45" i="1" s="1"/>
  <c r="M45" i="1" s="1" a="1"/>
  <c r="M45" i="1" s="1"/>
  <c r="N45" i="1" s="1" a="1"/>
  <c r="N45" i="1" s="1"/>
  <c r="J43" i="1" a="1"/>
  <c r="J43" i="1" s="1"/>
  <c r="M43" i="1" s="1" a="1"/>
  <c r="M43" i="1" s="1"/>
  <c r="N43" i="1" s="1" a="1"/>
  <c r="N43" i="1" s="1"/>
  <c r="J60" i="1" a="1"/>
  <c r="J60" i="1" s="1"/>
  <c r="M60" i="1" s="1" a="1"/>
  <c r="M60" i="1" s="1"/>
  <c r="N60" i="1" s="1" a="1"/>
  <c r="N60" i="1" s="1"/>
  <c r="J48" i="1" a="1"/>
  <c r="J48" i="1" s="1"/>
  <c r="M48" i="1" s="1" a="1"/>
  <c r="M48" i="1" s="1"/>
  <c r="N48" i="1" s="1" a="1"/>
  <c r="N48" i="1" s="1"/>
  <c r="J24" i="1" a="1"/>
  <c r="J24" i="1" s="1"/>
  <c r="M24" i="1" s="1" a="1"/>
  <c r="M24" i="1" s="1"/>
  <c r="N24" i="1" s="1" a="1"/>
  <c r="N24" i="1" s="1"/>
  <c r="J49" i="1" a="1"/>
  <c r="J49" i="1" s="1"/>
  <c r="M49" i="1" s="1" a="1"/>
  <c r="M49" i="1" s="1"/>
  <c r="N49" i="1" s="1" a="1"/>
  <c r="N49" i="1" s="1"/>
  <c r="J37" i="1" a="1"/>
  <c r="J37" i="1" s="1"/>
  <c r="M37" i="1" s="1" a="1"/>
  <c r="M37" i="1" s="1"/>
  <c r="N37" i="1" s="1" a="1"/>
  <c r="N37" i="1" s="1"/>
  <c r="J56" i="1" a="1"/>
  <c r="J56" i="1" s="1"/>
  <c r="M56" i="1" s="1" a="1"/>
  <c r="M56" i="1" s="1"/>
  <c r="N56" i="1" s="1" a="1"/>
  <c r="N56" i="1" s="1"/>
  <c r="J55" i="1" a="1"/>
  <c r="J55" i="1" s="1"/>
  <c r="M55" i="1" s="1" a="1"/>
  <c r="M55" i="1" s="1"/>
  <c r="N55" i="1" s="1" a="1"/>
  <c r="N55" i="1" s="1"/>
  <c r="J32" i="1" a="1"/>
  <c r="J32" i="1" s="1"/>
  <c r="M32" i="1" s="1" a="1"/>
  <c r="M32" i="1" s="1"/>
  <c r="N32" i="1" s="1" a="1"/>
  <c r="N32" i="1" s="1"/>
  <c r="J20" i="1" a="1"/>
  <c r="J20" i="1" s="1"/>
  <c r="M20" i="1" s="1" a="1"/>
  <c r="M20" i="1" s="1"/>
  <c r="N20" i="1" s="1" a="1"/>
  <c r="N20" i="1" s="1"/>
  <c r="J63" i="1" a="1"/>
  <c r="J63" i="1" s="1"/>
  <c r="M63" i="1" s="1" a="1"/>
  <c r="M63" i="1" s="1"/>
  <c r="N63" i="1" s="1" a="1"/>
  <c r="N63" i="1" s="1"/>
  <c r="J62" i="1" a="1"/>
  <c r="J62" i="1" s="1"/>
  <c r="M62" i="1" s="1" a="1"/>
  <c r="M62" i="1" s="1"/>
  <c r="N62" i="1" s="1" a="1"/>
  <c r="N62" i="1" s="1"/>
  <c r="J38" i="1" a="1"/>
  <c r="J38" i="1" s="1"/>
  <c r="M38" i="1" s="1" a="1"/>
  <c r="M38" i="1" s="1"/>
  <c r="N38" i="1" s="1" a="1"/>
  <c r="N38" i="1" s="1"/>
  <c r="J26" i="1" a="1"/>
  <c r="J26" i="1" s="1"/>
  <c r="M26" i="1" s="1" a="1"/>
  <c r="M26" i="1" s="1"/>
  <c r="N26" i="1" s="1" a="1"/>
  <c r="N26" i="1" s="1"/>
  <c r="J44" i="1" a="1"/>
  <c r="J44" i="1" s="1"/>
  <c r="M44" i="1" s="1" a="1"/>
  <c r="M44" i="1" s="1"/>
  <c r="N44" i="1" s="1" a="1"/>
  <c r="N44" i="1" s="1"/>
  <c r="J27" i="1" a="1"/>
  <c r="J27" i="1" s="1"/>
  <c r="M27" i="1" s="1" a="1"/>
  <c r="M27" i="1" s="1"/>
  <c r="N27" i="1" s="1" a="1"/>
  <c r="N27" i="1" s="1"/>
  <c r="J23" i="1" a="1"/>
  <c r="J23" i="1" s="1"/>
  <c r="M23" i="1" s="1" a="1"/>
  <c r="M23" i="1" s="1"/>
  <c r="N23" i="1" s="1" a="1"/>
  <c r="N23" i="1" s="1"/>
  <c r="J33" i="1" a="1"/>
  <c r="J33" i="1" s="1"/>
  <c r="M33" i="1" s="1" a="1"/>
  <c r="M33" i="1" s="1"/>
  <c r="N33" i="1" s="1" a="1"/>
  <c r="N33" i="1" s="1"/>
  <c r="J21" i="1" a="1"/>
  <c r="J21" i="1" s="1"/>
  <c r="M21" i="1" s="1" a="1"/>
  <c r="M21" i="1" s="1"/>
  <c r="N21" i="1" s="1" a="1"/>
  <c r="N21" i="1" s="1"/>
  <c r="J22" i="1" a="1"/>
  <c r="J22" i="1" s="1"/>
  <c r="M22" i="1" s="1" a="1"/>
  <c r="M22" i="1" s="1"/>
  <c r="N22" i="1" s="1" a="1"/>
  <c r="N22" i="1" s="1"/>
  <c r="J65" i="1" a="1"/>
  <c r="J65" i="1" s="1"/>
  <c r="M65" i="1" s="1" a="1"/>
  <c r="M65" i="1" s="1"/>
  <c r="N65" i="1" s="1" a="1"/>
  <c r="N65" i="1" s="1"/>
  <c r="J64" i="1" a="1"/>
  <c r="J64" i="1" s="1"/>
  <c r="M64" i="1" s="1" a="1"/>
  <c r="M64" i="1" s="1"/>
  <c r="N64" i="1" s="1" a="1"/>
  <c r="N64" i="1" s="1"/>
  <c r="J53" i="1" a="1"/>
  <c r="J53" i="1" s="1"/>
  <c r="M53" i="1" s="1" a="1"/>
  <c r="M53" i="1" s="1"/>
  <c r="N53" i="1" s="1" a="1"/>
  <c r="N53" i="1" s="1"/>
  <c r="J52" i="1" a="1"/>
  <c r="J52" i="1" s="1"/>
  <c r="M52" i="1" s="1" a="1"/>
  <c r="M52" i="1" s="1"/>
  <c r="N52" i="1" s="1" a="1"/>
  <c r="N52" i="1" s="1"/>
  <c r="J41" i="1" a="1"/>
  <c r="J41" i="1" s="1"/>
  <c r="M41" i="1" s="1" a="1"/>
  <c r="M41" i="1" s="1"/>
  <c r="N41" i="1" s="1" a="1"/>
  <c r="N41" i="1" s="1"/>
  <c r="J61" i="1" a="1"/>
  <c r="J61" i="1" s="1"/>
  <c r="M61" i="1" s="1" a="1"/>
  <c r="M61" i="1" s="1"/>
  <c r="N61" i="1" s="1" a="1"/>
  <c r="N61" i="1" s="1"/>
  <c r="J51" i="1" a="1"/>
  <c r="J51" i="1" s="1"/>
  <c r="M51" i="1" s="1" a="1"/>
  <c r="M51" i="1" s="1"/>
  <c r="N51" i="1" s="1" a="1"/>
  <c r="N51" i="1" s="1"/>
  <c r="J40" i="1" a="1"/>
  <c r="J40" i="1" s="1"/>
  <c r="M40" i="1" s="1" a="1"/>
  <c r="M40" i="1" s="1"/>
  <c r="N40" i="1" s="1" a="1"/>
  <c r="N40" i="1" s="1"/>
  <c r="J29" i="1" a="1"/>
  <c r="J29" i="1" s="1"/>
  <c r="M29" i="1" s="1" a="1"/>
  <c r="M29" i="1" s="1"/>
  <c r="N29" i="1" s="1" a="1"/>
  <c r="N29" i="1" s="1"/>
  <c r="J50" i="1" a="1"/>
  <c r="J50" i="1" s="1"/>
  <c r="M50" i="1" s="1" a="1"/>
  <c r="M50" i="1" s="1"/>
  <c r="N50" i="1" s="1" a="1"/>
  <c r="N50" i="1" s="1"/>
  <c r="J39" i="1" a="1"/>
  <c r="J39" i="1" s="1"/>
  <c r="M39" i="1" s="1" a="1"/>
  <c r="M39" i="1" s="1"/>
  <c r="N39" i="1" s="1" a="1"/>
  <c r="N39" i="1" s="1"/>
  <c r="J28" i="1" a="1"/>
  <c r="J28" i="1" s="1"/>
  <c r="M28" i="1" s="1" a="1"/>
  <c r="M28" i="1" s="1"/>
  <c r="N28" i="1" s="1" a="1"/>
  <c r="N28" i="1" s="1"/>
  <c r="J17" i="1" a="1"/>
  <c r="J17" i="1" s="1"/>
  <c r="N17" i="1" l="1" a="1"/>
  <c r="N17" i="1" s="1"/>
  <c r="N67" i="1" s="1" a="1"/>
  <c r="N67" i="1" s="1"/>
  <c r="M16" i="1" a="1"/>
  <c r="M1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Jasper Roosendaal</author>
  </authors>
  <commentList>
    <comment ref="N67" authorId="0" shapeId="0" xr:uid="{06EEDA4A-A055-4963-876B-1ED916E60125}">
      <text>
        <r>
          <rPr>
            <sz val="10"/>
            <color indexed="81"/>
            <rFont val="Tahoma"/>
            <family val="2"/>
          </rPr>
          <t>Vaste component:
€2400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<sst xmlns="http://schemas.openxmlformats.org/spreadsheetml/2006/main" count="294" uniqueCount="150">
  <si>
    <t>Materieelinzetplan</t>
  </si>
  <si>
    <t>Instructies:</t>
  </si>
  <si>
    <t>3. Uitsluitend materieel met een continu elektrisch vermogen van 8 kilowatt of hoger (vergelijkbaar met SSEB eis)</t>
  </si>
  <si>
    <t>Nr.</t>
  </si>
  <si>
    <t>A.Bouwwerktuigen</t>
  </si>
  <si>
    <t>B.Hulpfuncties</t>
  </si>
  <si>
    <t>C.Bouwvoertuigen</t>
  </si>
  <si>
    <t>A1.40 verreiker (star of roterend)</t>
  </si>
  <si>
    <t>19 tot 56kW (klein)</t>
  </si>
  <si>
    <t>Mobiele machines</t>
  </si>
  <si>
    <t>C1. betonmixer (carrosseriecode 15)</t>
  </si>
  <si>
    <t>C2. betonpompvoertuig (carrosseriecode 16)</t>
  </si>
  <si>
    <t>A1.2 asfaltspreidmachine / asfaltwerkmachine;</t>
  </si>
  <si>
    <t>C3. boorwagen (carrosseriecode 28)</t>
  </si>
  <si>
    <t>A1.3 asfaltvoorlader;</t>
  </si>
  <si>
    <t>B1.1 autolaadkraan</t>
  </si>
  <si>
    <t>C4. hoogwerker (carrosseriecode 27)</t>
  </si>
  <si>
    <t>A1.4 ballastafwerkmachine;</t>
  </si>
  <si>
    <t>B1.2 betonmixer</t>
  </si>
  <si>
    <t>C5. kieptruck (carrosseriecode 10)</t>
  </si>
  <si>
    <t>A1.5 bestratingsmachine (zelfrijdend)</t>
  </si>
  <si>
    <t>B1.3 betonpomp</t>
  </si>
  <si>
    <t>C6. kraanwagen (carrosseriecode 26 of aanduiding SF)</t>
  </si>
  <si>
    <t>B1.4 binnenlader</t>
  </si>
  <si>
    <t>C7. voertuig met haakarm (carrosseriecode 9)</t>
  </si>
  <si>
    <t>B1.5 boor</t>
  </si>
  <si>
    <t>A1.8 bodemstabiliseerder</t>
  </si>
  <si>
    <t>B1.6 front-end cylinder</t>
  </si>
  <si>
    <t>A1.9 bulldozer</t>
  </si>
  <si>
    <t>B1.7 haakarm</t>
  </si>
  <si>
    <t>A1.10 emulsiespuitwagen</t>
  </si>
  <si>
    <t>B1.8 kabelsysteem</t>
  </si>
  <si>
    <t>A1.11 freesmachine voor asfalt of beton</t>
  </si>
  <si>
    <t>B1.9 kettingsysteem</t>
  </si>
  <si>
    <t>B1.10 onderwaartse cylinder</t>
  </si>
  <si>
    <t>A1.15 gietasfaltketel</t>
  </si>
  <si>
    <t>B1.11 portaalarmsysteem</t>
  </si>
  <si>
    <t>A1.16 graaflaadcombinatie</t>
  </si>
  <si>
    <t>A1.17 grader / wegschaaf</t>
  </si>
  <si>
    <t>A1.18 funderingsmachine (gemotoriseerd materieel): heimachine / (damwand) drukmachine / trilstelling / vibrostelling</t>
  </si>
  <si>
    <t>B3.1 grondpers</t>
  </si>
  <si>
    <t>A1.19 hoogwerker (zelfrijdend of getrokken) vanaf 56 kW</t>
  </si>
  <si>
    <t>B3.2 hei-installatie op een heischip</t>
  </si>
  <si>
    <t>A1.20 kabeltreklier</t>
  </si>
  <si>
    <t>B3.3 kraan</t>
  </si>
  <si>
    <t>A1.21 mobiele boorinstallatie/grondboormachine/ mobiele (anker) boorinstallatie /grondboormachine / gestuurde boring machine / boorrups</t>
  </si>
  <si>
    <t>A1.22 mobiele compressor</t>
  </si>
  <si>
    <t>A1.23 mobiele graafmachine (niet zijnde 'overslagmachine')</t>
  </si>
  <si>
    <t>A1.26 mobiele puinbreekinstallatie</t>
  </si>
  <si>
    <t>A1.27 mobiele zeefinstallatie/grondzeef</t>
  </si>
  <si>
    <t>A1.28 mobiele overslagmachine, rupsoverslagmachine, overslagkraan (niet zijnde statisch en bekabeld elektrisch)</t>
  </si>
  <si>
    <t>A1.29 rupsdumper</t>
  </si>
  <si>
    <t>A1.30 rupsgraafmachine</t>
  </si>
  <si>
    <t>A1.32 schranklader</t>
  </si>
  <si>
    <t>A1.33 shovel, laadschop, wiellader op banden of rups</t>
  </si>
  <si>
    <t>A1.34 shuttle buggy</t>
  </si>
  <si>
    <t>A1.35 sleepgraver/dragline</t>
  </si>
  <si>
    <t>A1.36 sloopkraan</t>
  </si>
  <si>
    <t>A1.37 teer-/asfaltsproeier</t>
  </si>
  <si>
    <t>A1.39 veegmachine met motorvermogen vanaf 56 kW</t>
  </si>
  <si>
    <t>A1.41 vlindermachine (uitsluitend ride-on)</t>
  </si>
  <si>
    <t>A1.43 waterwagen bij asfalt en frees</t>
  </si>
  <si>
    <t>A1.44 (weg)markeringsmachine</t>
  </si>
  <si>
    <t>A1.45 wieldumper</t>
  </si>
  <si>
    <t>A1.46 boomverplantingsmachine</t>
  </si>
  <si>
    <t>Vervoerbare industriële uitrustingen</t>
  </si>
  <si>
    <t>A2.4 hydraulisch aggregaat</t>
  </si>
  <si>
    <t>A2.5 lasaggregaat</t>
  </si>
  <si>
    <t>A2.6 lichtmastaggregaat/lichtmast (zelf aangedreven)</t>
  </si>
  <si>
    <t>A2.8 trilplaat / trilblok / stamper</t>
  </si>
  <si>
    <t>A2.9 mobiele (vuil)-waterpomp</t>
  </si>
  <si>
    <t>A2.10 pompen voor baggeren (DOP-pomp, jetpomp, booster-baggerstation)</t>
  </si>
  <si>
    <t>A2.12 vliegwiel als vermogensvoorziening</t>
  </si>
  <si>
    <t>8 tot 19 kW (mini)</t>
  </si>
  <si>
    <t>Vermogensklasse</t>
  </si>
  <si>
    <t>B1. elektrische aandrijfmotor met een brandstofcel of een niet-loodhoudend accupakket voor aandrijving van de opbouw van een voertuig, oplegger of spoorvoertuig (inclusief vrachtautorailvoertuig), zijnde een:</t>
  </si>
  <si>
    <t>B3. elektrische aandrijfmotor met een brandstofcel of een niet loodhoudend accupakket voor aandrijving van hulpfunctie op een vaartuig, niet de voortstuwing, zijnde een:</t>
  </si>
  <si>
    <t xml:space="preserve">Machinelijst SPUK-SEB (bijlage 1) </t>
  </si>
  <si>
    <t>A. Bouwwerktuigen</t>
  </si>
  <si>
    <t>B. Hulpfuncties</t>
  </si>
  <si>
    <t>(klik hier voor een pdf)</t>
  </si>
  <si>
    <t>Stekker</t>
  </si>
  <si>
    <t>Energiedrager</t>
  </si>
  <si>
    <t>Batterijelektrisch</t>
  </si>
  <si>
    <t>Waterstof</t>
  </si>
  <si>
    <t>Waterstofhoudende energiedrager</t>
  </si>
  <si>
    <t>Anders*</t>
  </si>
  <si>
    <t>D.Vaartuig</t>
  </si>
  <si>
    <t xml:space="preserve">2. Uitsluitend bouwmachines (bouwwerktuigen, bouwvoertuigen en hulpfuncties) die op de machinelijst SPUK-SEB (bijlage 1) staan en/of emissieloze vaartuigen die u inzet op bouwwerkzaamheden (vaartuigen hoeven niet op de machinelijst te staan). </t>
  </si>
  <si>
    <t>Regeling stimulering Schoon en Emissieloos Bouwen voor medeoverheden (SPUK SEB) (rvo.nl)</t>
  </si>
  <si>
    <t>1. Het materieel inzetplan is uitsluitend voor emissieloze bouwmachines en varend materieel</t>
  </si>
  <si>
    <t xml:space="preserve">Materieelinzetplan SPUK-SEB </t>
  </si>
  <si>
    <t xml:space="preserve">Aantal inzetdagen (1 dag = min. 2 uur) </t>
  </si>
  <si>
    <t>A1.6 beton- of mortelmachine / paver / mobiele 3D printer</t>
  </si>
  <si>
    <t xml:space="preserve">A1.7 beton- of bentonietpomp (stand-alone) </t>
  </si>
  <si>
    <t>A1.25 mobiele lopende band (transportband), zelf aangedreven mobiel modulair transportsysteem</t>
  </si>
  <si>
    <t>A1.31 ruw terrein heftruck 4x4 aangedreven</t>
  </si>
  <si>
    <t>B1.12 mobiele kraan (telescoopkraan, torenkraan, rupshijskraan, ruwterreinkraan, draadkraan, minihijskraan)</t>
  </si>
  <si>
    <t>C. Bouwvoertuigen (N2/N3)</t>
  </si>
  <si>
    <t>56 tot 130kW (middelgroot)</t>
  </si>
  <si>
    <t>Bouwmachinelijst</t>
  </si>
  <si>
    <t>Prijzenlijst</t>
  </si>
  <si>
    <t xml:space="preserve">Vergoedingstabel bouwmachines met uitzondering van A2.2, A2,4, A2.7, A2.11 en A2.13 </t>
  </si>
  <si>
    <t>Prijs per inzetdag</t>
  </si>
  <si>
    <t xml:space="preserve">Vergoedingstabel bouwmachines A2.2, A2,4, A2.7 en A2.11 </t>
  </si>
  <si>
    <t xml:space="preserve">Vergoedingstabel bouwmachine A2.13 </t>
  </si>
  <si>
    <t>Bedrag per kWh nominale batterijcapaciteit per incetdag excl. Btw</t>
  </si>
  <si>
    <t>Vermogensklasse DC laadstation</t>
  </si>
  <si>
    <t>20 tot 50 kW</t>
  </si>
  <si>
    <t>50 tot 150 kW</t>
  </si>
  <si>
    <t>150 tot 225 kW</t>
  </si>
  <si>
    <t>225 tot 350 kW</t>
  </si>
  <si>
    <t>350 tot 600 kW</t>
  </si>
  <si>
    <t>meer dan 600 kW</t>
  </si>
  <si>
    <t>CODE</t>
  </si>
  <si>
    <t xml:space="preserve">kWh nominale
batterijcapaciteit
gekozen machine </t>
  </si>
  <si>
    <t>Code en naam 
van machine</t>
  </si>
  <si>
    <t>Naam van 
vaartuig</t>
  </si>
  <si>
    <t>*Energiedrager 
indien anders</t>
  </si>
  <si>
    <t>Totaal rijksbijdrage 
excl. btw</t>
  </si>
  <si>
    <t>Categorie 
bouwmachine/vaartuig</t>
  </si>
  <si>
    <t>SSEB subsidie ontvangen op machine door aannemer</t>
  </si>
  <si>
    <t xml:space="preserve"> </t>
  </si>
  <si>
    <t>Werkvlet</t>
  </si>
  <si>
    <t xml:space="preserve">130 tot 300kW (groot) </t>
  </si>
  <si>
    <t>&gt;300kW (zeer groot)</t>
  </si>
  <si>
    <t>A1.12 mobiele meetapparatuur voor de bouw (zoals sondeermachine, sondeertruck, sondeerrups, valgewicht)</t>
  </si>
  <si>
    <t>A1.38 tractor, multifunctioneel (rups)voertuig, met motorvermogen vanaf 19 kW</t>
  </si>
  <si>
    <t>A1.47 mobiele wasinstallatie voor bouwplaatsen</t>
  </si>
  <si>
    <t xml:space="preserve">A2.3 aggregaat op waterstof of waterstofdragers voor off-grid stroomvoorziening </t>
  </si>
  <si>
    <t>A2.14 mobiele waterstof tankvoorziening</t>
  </si>
  <si>
    <t>C8. overige vrachtwagens ingezet voor bouwwerkzaamheden</t>
  </si>
  <si>
    <r>
      <t xml:space="preserve">4. Voor alle bouwmachines die aan bovenstaande voorwaarden voldoen dienen de </t>
    </r>
    <r>
      <rPr>
        <b/>
        <sz val="12"/>
        <color rgb="FF000000"/>
        <rFont val="Calibri"/>
        <family val="2"/>
        <scheme val="minor"/>
      </rPr>
      <t>blauwe vakjes</t>
    </r>
    <r>
      <rPr>
        <sz val="12"/>
        <color rgb="FF000000"/>
        <rFont val="Calibri"/>
        <family val="2"/>
        <scheme val="minor"/>
      </rPr>
      <t xml:space="preserve"> ingevuld te worden</t>
    </r>
  </si>
  <si>
    <t xml:space="preserve">5. Een daginzet is bij minimaal 2 uur inzet van machine/vaartuig. De inzetdagen die u in uw aanvraag opgeeft mogen maximaal 5 maanden voor indiening van een aanvraag in 2026 liggen. 
- Voor een AC- of DC-laadstation (A2.13 op de lijst van bouwmachines) bepaalt u het aantal inzetdagen zo: u rekent vanaf de 1e tot en met de laatste inzetdag van machines die voor de betreffende bouwwerkzaamheid moeten opladen. </t>
  </si>
  <si>
    <t>*Bedragen die worden genoemd in deze versie zijn gebaseerd op tarieven die zijn vastgesteld voor het jaar 2026 en kunnen tevens afwijken.
**De aanvraag kan worden gedaan voor AC- of DC laadstations met een vermogen vanaf 20 kW bestaande uit een of meer laadpunten. Het vermogen van een DC laadstation bij een modulair systeem, waarbij sprake is van een fysieke scheiding tussen laadstations en vermogenskast, is gebaseerd op de som van het geïnstalleerd vermogen dat parallel maximaal geleverd kan worden door de vermogenskast. De aanvraag kan worden gedaan voor AC laadstations met een vermogen vanaf 20 kW, die voor de bouwwerkzaamheid nieuw op of bij de bouwlocatie zijn geïnstalleerd of deel uitmaken van een laadhub voor bouwprojecten.</t>
  </si>
  <si>
    <t>A1.1 asfaltzaag, betonzaag (rijdend)</t>
  </si>
  <si>
    <t>A1.24 mobiele kraan (zoals telescoopkraan, torenkraan, rupshijskraan, ruwterreinkraan, draadkraan, minihijskraan, dragline-kraan)</t>
  </si>
  <si>
    <t>A1.42 wals (klein, knik-, rol-, banden-, grond-, tril-)</t>
  </si>
  <si>
    <t>A2.2 aggregaat op wind- of zonne-energie voor off-grid stroomvoorziening</t>
  </si>
  <si>
    <t>A2.3 aggregaat op waterstof of waterstofdragers voor off-grid stroomvoorziening</t>
  </si>
  <si>
    <t>A2.7 batterijpakket voor off-grid stroomvoorziening vanaf 50 kWh op een bouwlocatie of behorende bij een bouwwerktuig</t>
  </si>
  <si>
    <t>A2.13 laadstation vanaf 20 kW</t>
  </si>
  <si>
    <t>A2.13 laadstation vanaf 20 Kw</t>
  </si>
  <si>
    <t>B1.13 hoogwerker vanaf 46 kW</t>
  </si>
  <si>
    <t>B1.14 blaas- en zuigsysteem voor zand, grind en schelpen</t>
  </si>
  <si>
    <t>7. Voor elke (deels) toegekende aanvraag ontvangt u vanaf 2026 een vast startbedrag van € 2.400 (incl. btw). Dit is een vaste tegemoetkoming in de administratieve lasten. Dit bedrag wordt in dit format automatisch opgeteld bij totaalbedrag. U moet dit bedrag in uw subsidieaanvraag bij RVO wel aanvragen!</t>
  </si>
  <si>
    <t>Totaal rijksbijdrage excl. BTW + vast startbedrag € 2.400 (incl. btw):</t>
  </si>
  <si>
    <t>SPUK1234!</t>
  </si>
  <si>
    <r>
      <rPr>
        <b/>
        <i/>
        <sz val="16"/>
        <color rgb="FF000000"/>
        <rFont val="Calibri"/>
        <family val="2"/>
        <scheme val="minor"/>
      </rPr>
      <t>MATERIEELINZETPLAN SPUK-SEB</t>
    </r>
    <r>
      <rPr>
        <i/>
        <sz val="12"/>
        <color rgb="FF000000"/>
        <rFont val="Calibri"/>
        <family val="2"/>
        <scheme val="minor"/>
      </rPr>
      <t xml:space="preserve">
Het materieelinzetplan is een opgave van de voor de bouwwerkzaamheid in te zetten emissieloze bouwmachines (en varend materieel). Hier wordt onderscheid gemaakt in vermogensklasses en het aantal inzetdagen. Het materieelinzetplan is een vereiste om meerkosten vergoed te krijgen voor de SPUK SEB subsidie. 
</t>
    </r>
    <r>
      <rPr>
        <b/>
        <sz val="12"/>
        <color rgb="FF000000"/>
        <rFont val="Calibri"/>
        <family val="2"/>
        <scheme val="minor"/>
      </rPr>
      <t>Disclaimer: Er kunnen geen rechten worden ontleend aan dit format. Dit format kunt u gebruiken om informatie uit te vragen bij uw aannemer en biedt enkel hulp bij de voorbereiding van het indienen van de aanvraag. Een aanvraag moet altijd ingediend worden bij RVO:</t>
    </r>
  </si>
  <si>
    <r>
      <t>6. Indien uw bouwmachine valt onder een van de volgende machine codes dient er te worden gelet op de te kiezen vermogensklasse: A1.19 (v</t>
    </r>
    <r>
      <rPr>
        <sz val="12"/>
        <rFont val="Calibri"/>
        <family val="2"/>
      </rPr>
      <t>anaf</t>
    </r>
    <r>
      <rPr>
        <sz val="12"/>
        <rFont val="Calibri"/>
        <family val="2"/>
        <scheme val="minor"/>
      </rPr>
      <t xml:space="preserve"> middelgroot), A1.38 (vanaf klein), A1.39 (vanaf middelgroot).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</si>
</sst>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13]\ * #,##0.00_ ;_ [$€-413]\ * \-#,##0.00_ ;_ [$€-413]\ * &quot;-&quot;??_ ;_ @_ "/>
  </numFmts>
  <fonts count="30" x14ac:knownFonts="1">
    <font>
      <sz val="11"/>
      <color theme="1"/>
      <name val="Calibri"/>
      <family val="2"/>
      <scheme val="minor"/>
    </font>
    <font>
      <b/>
      <sz val="11"/>
      <color theme="1"/>
      <name val="Calibri"/>
      <family val="2"/>
      <scheme val="minor"/>
    </font>
    <font>
      <sz val="11"/>
      <name val="Calibri"/>
      <family val="2"/>
      <scheme val="minor"/>
    </font>
    <font>
      <b/>
      <sz val="12"/>
      <color rgb="FF000000"/>
      <name val="Calibri"/>
      <family val="2"/>
      <scheme val="minor"/>
    </font>
    <font>
      <b/>
      <sz val="14"/>
      <color rgb="FFFFFFFF"/>
      <name val="Calibri"/>
      <family val="2"/>
      <scheme val="minor"/>
    </font>
    <font>
      <sz val="12"/>
      <name val="Calibri"/>
      <family val="2"/>
      <scheme val="minor"/>
    </font>
    <font>
      <b/>
      <sz val="11"/>
      <name val="Calibri"/>
      <family val="2"/>
      <scheme val="minor"/>
    </font>
    <font>
      <u/>
      <sz val="11"/>
      <color theme="10"/>
      <name val="Calibri"/>
      <family val="2"/>
      <scheme val="minor"/>
    </font>
    <font>
      <i/>
      <sz val="12"/>
      <color rgb="FF000000"/>
      <name val="Calibri"/>
      <family val="2"/>
      <scheme val="minor"/>
    </font>
    <font>
      <sz val="8"/>
      <name val="Calibri"/>
      <family val="2"/>
      <scheme val="minor"/>
    </font>
    <font>
      <i/>
      <sz val="11"/>
      <color theme="1"/>
      <name val="Calibri"/>
      <family val="2"/>
      <scheme val="minor"/>
    </font>
    <font>
      <sz val="11"/>
      <color theme="1"/>
      <name val="Calibri"/>
      <family val="2"/>
      <scheme val="minor"/>
    </font>
    <font>
      <sz val="12"/>
      <color rgb="FF000000"/>
      <name val="Calibri"/>
      <family val="2"/>
      <scheme val="minor"/>
    </font>
    <font>
      <b/>
      <sz val="14"/>
      <color theme="0"/>
      <name val="Calibri"/>
      <family val="2"/>
      <scheme val="minor"/>
    </font>
    <font>
      <b/>
      <sz val="16"/>
      <color rgb="FFFFFFFF"/>
      <name val="Calibri"/>
      <family val="2"/>
      <scheme val="minor"/>
    </font>
    <font>
      <b/>
      <sz val="16"/>
      <color theme="0"/>
      <name val="Calibri"/>
      <family val="2"/>
      <scheme val="minor"/>
    </font>
    <font>
      <b/>
      <sz val="26"/>
      <name val="Calibri"/>
      <family val="2"/>
      <scheme val="minor"/>
    </font>
    <font>
      <sz val="12"/>
      <name val="Calibri"/>
      <family val="2"/>
    </font>
    <font>
      <sz val="14"/>
      <color theme="1"/>
      <name val="Calibri"/>
      <family val="2"/>
      <scheme val="minor"/>
    </font>
    <font>
      <b/>
      <sz val="22"/>
      <name val="Calibri"/>
      <family val="2"/>
      <scheme val="minor"/>
    </font>
    <font>
      <u/>
      <sz val="14"/>
      <color theme="10"/>
      <name val="Calibri"/>
      <family val="2"/>
      <scheme val="minor"/>
    </font>
    <font>
      <i/>
      <sz val="11"/>
      <color rgb="FF000000"/>
      <name val="Calibri"/>
      <family val="2"/>
      <scheme val="minor"/>
    </font>
    <font>
      <sz val="12"/>
      <color theme="1"/>
      <name val="Calibri"/>
      <family val="2"/>
      <scheme val="minor"/>
    </font>
    <font>
      <b/>
      <i/>
      <sz val="16"/>
      <color rgb="FF000000"/>
      <name val="Calibri"/>
      <family val="2"/>
      <scheme val="minor"/>
    </font>
    <font>
      <i/>
      <sz val="12"/>
      <color theme="0"/>
      <name val="Calibri"/>
      <family val="2"/>
      <scheme val="minor"/>
    </font>
    <font>
      <sz val="60"/>
      <color theme="0"/>
      <name val="Calibri Light"/>
      <family val="2"/>
    </font>
    <font>
      <sz val="24"/>
      <color theme="0"/>
      <name val="Calibri"/>
      <family val="2"/>
      <scheme val="minor"/>
    </font>
    <font>
      <b/>
      <u/>
      <sz val="16"/>
      <color theme="0"/>
      <name val="Calibri"/>
      <family val="2"/>
      <scheme val="minor"/>
    </font>
    <font>
      <sz val="10"/>
      <color indexed="81"/>
      <name val="Tahoma"/>
      <family val="2"/>
    </font>
    <font>
      <i/>
      <sz val="12"/>
      <color theme="0" tint="-4.9989318521683403E-2"/>
      <name val="Calibri"/>
      <family val="2"/>
      <scheme val="minor"/>
    </font>
  </fonts>
  <fills count="16">
    <fill>
      <patternFill patternType="none"/>
    </fill>
    <fill>
      <patternFill patternType="gray125"/>
    </fill>
    <fill>
      <patternFill patternType="solid">
        <fgColor rgb="FFD9E1F2"/>
        <bgColor rgb="FF000000"/>
      </patternFill>
    </fill>
    <fill>
      <patternFill patternType="solid">
        <fgColor rgb="FF44546A"/>
        <bgColor rgb="FF000000"/>
      </patternFill>
    </fill>
    <fill>
      <patternFill patternType="solid">
        <fgColor rgb="FFD9E1F2"/>
        <bgColor indexed="64"/>
      </patternFill>
    </fill>
    <fill>
      <patternFill patternType="solid">
        <fgColor theme="1"/>
        <bgColor indexed="64"/>
      </patternFill>
    </fill>
    <fill>
      <patternFill patternType="solid">
        <fgColor theme="1"/>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97BF42"/>
        <bgColor indexed="64"/>
      </patternFill>
    </fill>
    <fill>
      <patternFill patternType="solid">
        <fgColor rgb="FF26538C"/>
        <bgColor indexed="64"/>
      </patternFill>
    </fill>
    <fill>
      <patternFill patternType="solid">
        <fgColor rgb="FFF0F0F0"/>
        <bgColor indexed="64"/>
      </patternFill>
    </fill>
    <fill>
      <patternFill patternType="solid">
        <fgColor rgb="FF26538C"/>
        <bgColor rgb="FF000000"/>
      </patternFill>
    </fill>
    <fill>
      <patternFill patternType="solid">
        <fgColor rgb="FF97BF42"/>
        <bgColor rgb="FF000000"/>
      </patternFill>
    </fill>
    <fill>
      <patternFill patternType="solid">
        <fgColor theme="0" tint="-4.9989318521683403E-2"/>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s>
  <cellStyleXfs count="3">
    <xf numFmtId="0" fontId="0" fillId="0" borderId="0"/>
    <xf numFmtId="0" fontId="7" fillId="0" borderId="0" applyNumberFormat="0" applyFill="0" applyBorder="0" applyAlignment="0" applyProtection="0"/>
    <xf numFmtId="44" fontId="11" fillId="0" borderId="0" applyFont="0" applyFill="0" applyBorder="0" applyAlignment="0" applyProtection="0"/>
  </cellStyleXfs>
  <cellXfs count="126">
    <xf numFmtId="0" fontId="0" fillId="0" borderId="0" xfId="0"/>
    <xf numFmtId="0" fontId="0" fillId="0" borderId="0" xfId="0" applyAlignment="1">
      <alignment wrapText="1"/>
    </xf>
    <xf numFmtId="0" fontId="4" fillId="3" borderId="2" xfId="0" applyFont="1" applyFill="1" applyBorder="1" applyAlignment="1">
      <alignment vertical="center"/>
    </xf>
    <xf numFmtId="0" fontId="4" fillId="3" borderId="6" xfId="0" applyFont="1" applyFill="1" applyBorder="1" applyAlignment="1">
      <alignment vertical="center"/>
    </xf>
    <xf numFmtId="0" fontId="15" fillId="3" borderId="1" xfId="1" applyFont="1" applyFill="1" applyBorder="1" applyAlignment="1">
      <alignment vertical="center"/>
    </xf>
    <xf numFmtId="0" fontId="1" fillId="0" borderId="0" xfId="0" applyFont="1"/>
    <xf numFmtId="0" fontId="10" fillId="0" borderId="0" xfId="0" applyFont="1"/>
    <xf numFmtId="0" fontId="0" fillId="0" borderId="0" xfId="0" applyAlignment="1">
      <alignment horizontal="left"/>
    </xf>
    <xf numFmtId="0" fontId="0" fillId="0" borderId="0" xfId="0" applyAlignment="1">
      <alignment horizontal="left" vertical="top" wrapText="1"/>
    </xf>
    <xf numFmtId="0" fontId="0" fillId="0" borderId="0" xfId="0" applyAlignment="1">
      <alignment horizontal="left" wrapText="1"/>
    </xf>
    <xf numFmtId="0" fontId="0" fillId="0" borderId="0" xfId="0" applyAlignment="1">
      <alignment vertical="top" wrapText="1"/>
    </xf>
    <xf numFmtId="0" fontId="1" fillId="0" borderId="0" xfId="0" applyFont="1" applyAlignment="1">
      <alignment horizontal="left" wrapText="1"/>
    </xf>
    <xf numFmtId="0" fontId="0" fillId="0" borderId="0" xfId="0" applyAlignment="1">
      <alignment vertical="center" wrapText="1"/>
    </xf>
    <xf numFmtId="0" fontId="1" fillId="0" borderId="0" xfId="0" applyFont="1" applyAlignment="1">
      <alignment wrapText="1"/>
    </xf>
    <xf numFmtId="0" fontId="10" fillId="0" borderId="0" xfId="0" applyFont="1" applyAlignment="1">
      <alignment horizontal="left" wrapText="1"/>
    </xf>
    <xf numFmtId="0" fontId="0" fillId="0" borderId="0" xfId="0" applyAlignment="1" applyProtection="1">
      <alignment horizontal="left"/>
      <protection locked="0"/>
    </xf>
    <xf numFmtId="0" fontId="4" fillId="3" borderId="2" xfId="0" applyFont="1" applyFill="1" applyBorder="1" applyAlignment="1">
      <alignment horizontal="left" vertical="center"/>
    </xf>
    <xf numFmtId="0" fontId="0" fillId="0" borderId="0" xfId="0" applyAlignment="1" applyProtection="1">
      <alignment horizontal="left" vertical="top"/>
      <protection locked="0"/>
    </xf>
    <xf numFmtId="0" fontId="0" fillId="0" borderId="0" xfId="0" applyAlignment="1" applyProtection="1">
      <alignment horizontal="left" wrapText="1"/>
      <protection locked="0"/>
    </xf>
    <xf numFmtId="44" fontId="0" fillId="0" borderId="0" xfId="2" applyFont="1" applyAlignment="1">
      <alignment horizontal="left"/>
    </xf>
    <xf numFmtId="44" fontId="0" fillId="0" borderId="0" xfId="2" applyFont="1" applyAlignment="1">
      <alignment horizontal="left" vertical="center"/>
    </xf>
    <xf numFmtId="0" fontId="16" fillId="0" borderId="0" xfId="0" applyFont="1"/>
    <xf numFmtId="0" fontId="24" fillId="11" borderId="0" xfId="0" applyFont="1" applyFill="1" applyAlignment="1">
      <alignment vertical="center" wrapText="1"/>
    </xf>
    <xf numFmtId="0" fontId="5" fillId="6" borderId="4" xfId="0" applyFont="1" applyFill="1" applyBorder="1" applyAlignment="1" applyProtection="1">
      <alignment horizontal="left" vertical="top" wrapText="1"/>
      <protection locked="0"/>
    </xf>
    <xf numFmtId="164" fontId="5" fillId="2" borderId="9" xfId="2" applyNumberFormat="1" applyFont="1" applyFill="1" applyBorder="1" applyAlignment="1" applyProtection="1">
      <alignment horizontal="left" vertical="top" wrapText="1"/>
    </xf>
    <xf numFmtId="44" fontId="5" fillId="6" borderId="4" xfId="2" applyFont="1" applyFill="1" applyBorder="1" applyAlignment="1" applyProtection="1">
      <alignment horizontal="left" vertical="top" wrapText="1"/>
    </xf>
    <xf numFmtId="44" fontId="19" fillId="14" borderId="6" xfId="2" applyFont="1" applyFill="1" applyBorder="1" applyAlignment="1" applyProtection="1">
      <alignment horizontal="left" vertical="center" wrapText="1"/>
    </xf>
    <xf numFmtId="0" fontId="13" fillId="10" borderId="0" xfId="0" applyFont="1" applyFill="1" applyAlignment="1">
      <alignment horizontal="left" vertical="center" indent="2"/>
    </xf>
    <xf numFmtId="0" fontId="13" fillId="10" borderId="0" xfId="0" applyFont="1" applyFill="1" applyAlignment="1">
      <alignment horizontal="left" indent="2"/>
    </xf>
    <xf numFmtId="0" fontId="25" fillId="10" borderId="0" xfId="0" applyFont="1" applyFill="1" applyAlignment="1">
      <alignment horizontal="left" indent="2"/>
    </xf>
    <xf numFmtId="0" fontId="26" fillId="10" borderId="0" xfId="0" applyFont="1" applyFill="1" applyAlignment="1">
      <alignment horizontal="left" vertical="center" indent="2" readingOrder="1"/>
    </xf>
    <xf numFmtId="0" fontId="4" fillId="3" borderId="12" xfId="0" applyFont="1" applyFill="1" applyBorder="1" applyAlignment="1">
      <alignment horizontal="left" vertical="center"/>
    </xf>
    <xf numFmtId="0" fontId="2" fillId="4" borderId="3" xfId="0" applyFont="1" applyFill="1" applyBorder="1" applyAlignment="1">
      <alignment horizontal="left" vertical="center"/>
    </xf>
    <xf numFmtId="0" fontId="12" fillId="12" borderId="0" xfId="0" applyFont="1" applyFill="1" applyAlignment="1">
      <alignment vertical="center" wrapText="1"/>
    </xf>
    <xf numFmtId="0" fontId="2" fillId="4" borderId="5" xfId="0" applyFont="1" applyFill="1" applyBorder="1" applyAlignment="1">
      <alignment horizontal="left" vertical="top"/>
    </xf>
    <xf numFmtId="0" fontId="5" fillId="2" borderId="15" xfId="0" applyFont="1"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2" fillId="5" borderId="4" xfId="0" applyFont="1" applyFill="1" applyBorder="1" applyAlignment="1" applyProtection="1">
      <alignment horizontal="left" vertical="top" wrapText="1"/>
      <protection locked="0"/>
    </xf>
    <xf numFmtId="2" fontId="5" fillId="6" borderId="4" xfId="0" applyNumberFormat="1" applyFont="1" applyFill="1" applyBorder="1" applyAlignment="1" applyProtection="1">
      <alignment horizontal="right" vertical="top" wrapText="1"/>
      <protection locked="0"/>
    </xf>
    <xf numFmtId="2" fontId="5" fillId="6" borderId="4" xfId="0" applyNumberFormat="1" applyFont="1" applyFill="1" applyBorder="1" applyAlignment="1" applyProtection="1">
      <alignment horizontal="left" vertical="top" wrapText="1"/>
      <protection locked="0"/>
    </xf>
    <xf numFmtId="0" fontId="20" fillId="12" borderId="0" xfId="1" applyFont="1" applyFill="1" applyAlignment="1">
      <alignment vertical="center"/>
    </xf>
    <xf numFmtId="0" fontId="12" fillId="12" borderId="0" xfId="0" applyFont="1" applyFill="1"/>
    <xf numFmtId="0" fontId="5" fillId="12" borderId="0" xfId="0" applyFont="1" applyFill="1" applyAlignment="1">
      <alignment vertical="center" wrapText="1"/>
    </xf>
    <xf numFmtId="0" fontId="5" fillId="4" borderId="0" xfId="0" applyFont="1" applyFill="1" applyAlignment="1">
      <alignment vertical="center" wrapText="1"/>
    </xf>
    <xf numFmtId="0" fontId="5" fillId="12" borderId="0" xfId="0" applyFont="1" applyFill="1" applyAlignment="1">
      <alignment vertical="center"/>
    </xf>
    <xf numFmtId="0" fontId="2" fillId="12" borderId="0" xfId="0" applyFont="1" applyFill="1" applyAlignment="1">
      <alignment vertical="center"/>
    </xf>
    <xf numFmtId="44" fontId="4" fillId="3" borderId="2" xfId="0" applyNumberFormat="1" applyFont="1" applyFill="1" applyBorder="1" applyAlignment="1">
      <alignment horizontal="left" vertical="center"/>
    </xf>
    <xf numFmtId="0" fontId="13" fillId="13" borderId="16" xfId="0" applyFont="1" applyFill="1" applyBorder="1" applyAlignment="1">
      <alignment horizontal="left" vertical="center" wrapText="1"/>
    </xf>
    <xf numFmtId="164" fontId="5" fillId="2" borderId="17" xfId="2" applyNumberFormat="1" applyFont="1" applyFill="1" applyBorder="1" applyAlignment="1" applyProtection="1">
      <alignment horizontal="left" vertical="top" wrapText="1"/>
    </xf>
    <xf numFmtId="0" fontId="4" fillId="13" borderId="20" xfId="0" applyFont="1" applyFill="1" applyBorder="1" applyAlignment="1">
      <alignment horizontal="left" vertical="center" wrapText="1"/>
    </xf>
    <xf numFmtId="0" fontId="4" fillId="13" borderId="21" xfId="0" applyFont="1" applyFill="1" applyBorder="1" applyAlignment="1">
      <alignment horizontal="left" vertical="center" wrapText="1"/>
    </xf>
    <xf numFmtId="0" fontId="18" fillId="11" borderId="13" xfId="0" applyFont="1" applyFill="1" applyBorder="1" applyAlignment="1" applyProtection="1">
      <alignment horizontal="left"/>
      <protection locked="0"/>
    </xf>
    <xf numFmtId="0" fontId="18" fillId="11" borderId="13" xfId="0" applyFont="1" applyFill="1" applyBorder="1" applyAlignment="1">
      <alignment horizontal="left"/>
    </xf>
    <xf numFmtId="0" fontId="13" fillId="13" borderId="21" xfId="0" applyFont="1" applyFill="1" applyBorder="1" applyAlignment="1">
      <alignment horizontal="left" vertical="center" wrapText="1"/>
    </xf>
    <xf numFmtId="0" fontId="14" fillId="3" borderId="1" xfId="0" applyFont="1" applyFill="1" applyBorder="1" applyAlignment="1">
      <alignment horizontal="left" vertical="center"/>
    </xf>
    <xf numFmtId="0" fontId="4" fillId="3" borderId="2" xfId="0" applyFont="1" applyFill="1" applyBorder="1" applyAlignment="1">
      <alignment horizontal="left" vertical="center" wrapText="1"/>
    </xf>
    <xf numFmtId="0" fontId="13" fillId="13" borderId="8" xfId="0" applyFont="1" applyFill="1" applyBorder="1" applyAlignment="1">
      <alignment horizontal="left" vertical="center" wrapText="1"/>
    </xf>
    <xf numFmtId="0" fontId="0" fillId="0" borderId="19" xfId="0" applyBorder="1"/>
    <xf numFmtId="0" fontId="0" fillId="0" borderId="14" xfId="0" applyBorder="1"/>
    <xf numFmtId="0" fontId="1" fillId="0" borderId="19" xfId="0" applyFont="1" applyBorder="1" applyAlignment="1">
      <alignment vertical="top"/>
    </xf>
    <xf numFmtId="0" fontId="1" fillId="0" borderId="14" xfId="0" applyFont="1" applyBorder="1" applyAlignment="1">
      <alignment vertical="top"/>
    </xf>
    <xf numFmtId="0" fontId="1" fillId="0" borderId="8" xfId="0" applyFont="1" applyBorder="1"/>
    <xf numFmtId="0" fontId="1" fillId="0" borderId="2" xfId="0" applyFont="1" applyBorder="1"/>
    <xf numFmtId="0" fontId="1" fillId="0" borderId="18" xfId="0" applyFont="1" applyBorder="1" applyAlignment="1">
      <alignment vertical="top"/>
    </xf>
    <xf numFmtId="0" fontId="0" fillId="15" borderId="0" xfId="0" applyFill="1" applyAlignment="1" applyProtection="1">
      <alignment horizontal="left" vertical="top"/>
      <protection locked="0"/>
    </xf>
    <xf numFmtId="0" fontId="1" fillId="0" borderId="1" xfId="0" applyFont="1" applyBorder="1"/>
    <xf numFmtId="0" fontId="0" fillId="0" borderId="2" xfId="0" applyBorder="1"/>
    <xf numFmtId="0" fontId="0" fillId="0" borderId="6" xfId="0" applyBorder="1"/>
    <xf numFmtId="0" fontId="0" fillId="0" borderId="18" xfId="0" applyBorder="1"/>
    <xf numFmtId="0" fontId="0" fillId="0" borderId="7" xfId="0" applyBorder="1"/>
    <xf numFmtId="0" fontId="0" fillId="0" borderId="22" xfId="0" applyBorder="1"/>
    <xf numFmtId="0" fontId="0" fillId="0" borderId="0" xfId="0" applyAlignment="1">
      <alignment vertical="top"/>
    </xf>
    <xf numFmtId="0" fontId="0" fillId="0" borderId="11" xfId="0" applyBorder="1"/>
    <xf numFmtId="0" fontId="0" fillId="0" borderId="13" xfId="0" applyBorder="1"/>
    <xf numFmtId="0" fontId="0" fillId="0" borderId="23" xfId="0" applyBorder="1"/>
    <xf numFmtId="0" fontId="0" fillId="0" borderId="19" xfId="0" applyBorder="1" applyAlignment="1">
      <alignment vertical="top"/>
    </xf>
    <xf numFmtId="0" fontId="1" fillId="0" borderId="24" xfId="0" applyFont="1" applyBorder="1" applyAlignment="1">
      <alignment vertical="top"/>
    </xf>
    <xf numFmtId="0" fontId="1" fillId="0" borderId="10" xfId="0" applyFont="1" applyBorder="1" applyAlignment="1">
      <alignment vertical="top"/>
    </xf>
    <xf numFmtId="0" fontId="1" fillId="0" borderId="12" xfId="0" applyFont="1" applyBorder="1" applyAlignment="1">
      <alignment vertical="top"/>
    </xf>
    <xf numFmtId="0" fontId="0" fillId="0" borderId="24" xfId="0" applyBorder="1"/>
    <xf numFmtId="0" fontId="0" fillId="0" borderId="10" xfId="0" applyBorder="1"/>
    <xf numFmtId="0" fontId="0" fillId="0" borderId="12" xfId="0" applyBorder="1"/>
    <xf numFmtId="0" fontId="0" fillId="0" borderId="18" xfId="0" quotePrefix="1" applyBorder="1"/>
    <xf numFmtId="0" fontId="4" fillId="3" borderId="1" xfId="0" applyFont="1" applyFill="1" applyBorder="1" applyAlignment="1">
      <alignment vertical="center"/>
    </xf>
    <xf numFmtId="0" fontId="4" fillId="0" borderId="2" xfId="0" applyFont="1" applyBorder="1" applyAlignment="1">
      <alignment horizontal="left" vertical="center"/>
    </xf>
    <xf numFmtId="0" fontId="0" fillId="0" borderId="11" xfId="0" applyBorder="1" applyAlignment="1">
      <alignment vertical="top"/>
    </xf>
    <xf numFmtId="0" fontId="0" fillId="0" borderId="11" xfId="0" applyBorder="1" applyAlignment="1">
      <alignment vertical="center"/>
    </xf>
    <xf numFmtId="0" fontId="1" fillId="0" borderId="11" xfId="0" applyFont="1" applyBorder="1" applyAlignment="1">
      <alignment vertical="top"/>
    </xf>
    <xf numFmtId="0" fontId="27" fillId="3" borderId="2" xfId="1" applyFont="1" applyFill="1" applyBorder="1" applyAlignment="1">
      <alignment vertical="center"/>
    </xf>
    <xf numFmtId="0" fontId="13" fillId="13" borderId="1" xfId="0" applyFont="1" applyFill="1" applyBorder="1" applyAlignment="1">
      <alignment horizontal="left" vertical="center" wrapText="1"/>
    </xf>
    <xf numFmtId="0" fontId="22" fillId="0" borderId="0" xfId="0" applyFont="1" applyAlignment="1">
      <alignment horizontal="left"/>
    </xf>
    <xf numFmtId="0" fontId="20" fillId="0" borderId="0" xfId="1" applyFont="1" applyFill="1" applyBorder="1" applyAlignment="1">
      <alignment vertical="center"/>
    </xf>
    <xf numFmtId="0" fontId="12" fillId="0" borderId="0" xfId="0" applyFont="1"/>
    <xf numFmtId="0" fontId="24" fillId="0" borderId="0" xfId="0" applyFont="1" applyAlignment="1">
      <alignment vertical="center" wrapText="1"/>
    </xf>
    <xf numFmtId="0" fontId="13" fillId="0" borderId="0" xfId="0" applyFont="1"/>
    <xf numFmtId="0" fontId="12"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2" fillId="0" borderId="0" xfId="0" applyFont="1" applyAlignment="1">
      <alignment vertical="center"/>
    </xf>
    <xf numFmtId="0" fontId="1" fillId="0" borderId="0" xfId="0" applyFont="1" applyAlignment="1">
      <alignment horizontal="left"/>
    </xf>
    <xf numFmtId="0" fontId="2" fillId="0" borderId="0" xfId="0" applyFont="1" applyAlignment="1">
      <alignment horizontal="left"/>
    </xf>
    <xf numFmtId="0" fontId="1" fillId="0" borderId="0" xfId="0" applyFont="1" applyAlignment="1" applyProtection="1">
      <alignment horizontal="left" vertical="top"/>
      <protection locked="0"/>
    </xf>
    <xf numFmtId="0" fontId="2" fillId="0" borderId="0" xfId="0" applyFont="1" applyAlignment="1" applyProtection="1">
      <alignment horizontal="left" vertical="top"/>
      <protection locked="0"/>
    </xf>
    <xf numFmtId="0" fontId="2" fillId="0" borderId="0" xfId="0" applyFont="1" applyAlignment="1" applyProtection="1">
      <alignment horizontal="left"/>
      <protection locked="0"/>
    </xf>
    <xf numFmtId="0" fontId="0" fillId="0" borderId="0" xfId="0" applyAlignment="1" applyProtection="1">
      <alignment horizontal="left" vertical="center"/>
      <protection locked="0"/>
    </xf>
    <xf numFmtId="0" fontId="6" fillId="0" borderId="0" xfId="0" applyFont="1" applyAlignment="1" applyProtection="1">
      <alignment horizontal="left"/>
      <protection locked="0"/>
    </xf>
    <xf numFmtId="0" fontId="0" fillId="0" borderId="0" xfId="0" applyAlignment="1" applyProtection="1">
      <alignment horizontal="left" vertical="top" wrapText="1"/>
      <protection locked="0"/>
    </xf>
    <xf numFmtId="0" fontId="1" fillId="0" borderId="0" xfId="0" applyFont="1" applyAlignment="1" applyProtection="1">
      <alignment horizontal="left"/>
      <protection locked="0"/>
    </xf>
    <xf numFmtId="0" fontId="8" fillId="12" borderId="0" xfId="0" applyFont="1" applyFill="1" applyAlignment="1">
      <alignment vertical="center" wrapText="1"/>
    </xf>
    <xf numFmtId="0" fontId="16" fillId="0" borderId="0" xfId="0" applyFont="1" applyAlignment="1">
      <alignment wrapText="1"/>
    </xf>
    <xf numFmtId="0" fontId="13" fillId="10" borderId="0" xfId="0" applyFont="1" applyFill="1" applyAlignment="1">
      <alignment horizontal="left" wrapText="1"/>
    </xf>
    <xf numFmtId="0" fontId="4" fillId="3" borderId="2" xfId="0" applyFont="1" applyFill="1" applyBorder="1" applyAlignment="1">
      <alignment horizontal="left" vertical="center" indent="8"/>
    </xf>
    <xf numFmtId="0" fontId="29" fillId="12" borderId="0" xfId="0" applyFont="1" applyFill="1" applyAlignment="1">
      <alignment vertical="center" wrapText="1"/>
    </xf>
    <xf numFmtId="0" fontId="12" fillId="12" borderId="10" xfId="0" applyFont="1" applyFill="1" applyBorder="1" applyAlignment="1">
      <alignment horizontal="left" vertical="center" wrapText="1" indent="2"/>
    </xf>
    <xf numFmtId="0" fontId="12" fillId="12" borderId="0" xfId="0" applyFont="1" applyFill="1" applyAlignment="1">
      <alignment horizontal="left" vertical="center" wrapText="1" indent="2"/>
    </xf>
    <xf numFmtId="0" fontId="8" fillId="12" borderId="0" xfId="0" applyFont="1" applyFill="1" applyAlignment="1">
      <alignment horizontal="left" vertical="center" wrapText="1" indent="2"/>
    </xf>
    <xf numFmtId="0" fontId="24" fillId="11" borderId="0" xfId="0" applyFont="1" applyFill="1" applyAlignment="1">
      <alignment horizontal="left" wrapText="1" indent="2"/>
    </xf>
    <xf numFmtId="0" fontId="21" fillId="12" borderId="10" xfId="0" applyFont="1" applyFill="1" applyBorder="1" applyAlignment="1">
      <alignment horizontal="left" vertical="center" wrapText="1" indent="2"/>
    </xf>
    <xf numFmtId="0" fontId="21" fillId="12" borderId="0" xfId="0" applyFont="1" applyFill="1" applyAlignment="1">
      <alignment horizontal="left" vertical="center" indent="2"/>
    </xf>
    <xf numFmtId="0" fontId="7" fillId="12" borderId="0" xfId="1" applyFill="1" applyAlignment="1">
      <alignment horizontal="left" vertical="center" indent="2"/>
    </xf>
    <xf numFmtId="0" fontId="12" fillId="4" borderId="10" xfId="0" applyFont="1" applyFill="1" applyBorder="1" applyAlignment="1">
      <alignment horizontal="left" vertical="center" wrapText="1" indent="2"/>
    </xf>
    <xf numFmtId="0" fontId="12" fillId="4" borderId="0" xfId="0" applyFont="1" applyFill="1" applyAlignment="1">
      <alignment horizontal="left" vertical="center" wrapText="1" indent="2"/>
    </xf>
    <xf numFmtId="0" fontId="12" fillId="12" borderId="0" xfId="0" applyFont="1" applyFill="1" applyAlignment="1">
      <alignment horizontal="left" indent="2"/>
    </xf>
    <xf numFmtId="0" fontId="18" fillId="8" borderId="0" xfId="0" applyFont="1" applyFill="1" applyAlignment="1">
      <alignment horizontal="left"/>
    </xf>
    <xf numFmtId="0" fontId="18" fillId="9" borderId="0" xfId="0" applyFont="1" applyFill="1" applyAlignment="1">
      <alignment horizontal="left"/>
    </xf>
    <xf numFmtId="0" fontId="18" fillId="7" borderId="0" xfId="0" applyFont="1" applyFill="1" applyAlignment="1">
      <alignment horizontal="left"/>
    </xf>
  </cellXfs>
  <cellStyles count="3">
    <cellStyle name="Hyperlink" xfId="1" builtinId="8"/>
    <cellStyle name="Standaard" xfId="0" builtinId="0"/>
    <cellStyle name="Valuta" xfId="2" builtinId="4"/>
  </cellStyles>
  <dxfs count="10">
    <dxf>
      <font>
        <color rgb="FFD9E1F2"/>
      </font>
    </dxf>
    <dxf>
      <fill>
        <patternFill>
          <bgColor rgb="FFD9E1F2"/>
        </patternFill>
      </fill>
    </dxf>
    <dxf>
      <fill>
        <patternFill>
          <bgColor rgb="FFD9E1F2"/>
        </patternFill>
      </fill>
    </dxf>
    <dxf>
      <fill>
        <patternFill>
          <bgColor rgb="FFD9E1F2"/>
        </patternFill>
      </fill>
    </dxf>
    <dxf>
      <fill>
        <patternFill>
          <bgColor rgb="FFD9E1F2"/>
        </patternFill>
      </fill>
    </dxf>
    <dxf>
      <fill>
        <patternFill>
          <bgColor rgb="FFD9E1F2"/>
        </patternFill>
      </fill>
    </dxf>
    <dxf>
      <fill>
        <patternFill>
          <bgColor theme="4" tint="0.79998168889431442"/>
        </patternFill>
      </fill>
    </dxf>
    <dxf>
      <fill>
        <patternFill>
          <bgColor rgb="FFD9E1F2"/>
        </patternFill>
      </fill>
    </dxf>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D9E1F2"/>
      <color rgb="FFF0F0F0"/>
      <color rgb="FF26538C"/>
      <color rgb="FF97BF42"/>
      <color rgb="FFBDCBE9"/>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haskoning.com/en/about-us/committing-to-sustainability/on-our-way-to-net-zero" TargetMode="External"/><Relationship Id="rId2" Type="http://schemas.openxmlformats.org/officeDocument/2006/relationships/image" Target="../media/image1.png"/><Relationship Id="rId1" Type="http://schemas.openxmlformats.org/officeDocument/2006/relationships/hyperlink" Target="https://www.opwegnaarseb.nl/"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887171</xdr:colOff>
      <xdr:row>1</xdr:row>
      <xdr:rowOff>416522</xdr:rowOff>
    </xdr:from>
    <xdr:to>
      <xdr:col>12</xdr:col>
      <xdr:colOff>1201066</xdr:colOff>
      <xdr:row>1</xdr:row>
      <xdr:rowOff>1502644</xdr:rowOff>
    </xdr:to>
    <xdr:pic>
      <xdr:nvPicPr>
        <xdr:cNvPr id="5" name="Picture 4">
          <a:hlinkClick xmlns:r="http://schemas.openxmlformats.org/officeDocument/2006/relationships" r:id="rId1"/>
          <a:extLst>
            <a:ext uri="{FF2B5EF4-FFF2-40B4-BE49-F238E27FC236}">
              <a16:creationId xmlns:a16="http://schemas.microsoft.com/office/drawing/2014/main" id="{26A47271-673F-40E7-ABFF-D440DF19363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stretch>
          <a:fillRect/>
        </a:stretch>
      </xdr:blipFill>
      <xdr:spPr>
        <a:xfrm>
          <a:off x="11611200" y="416522"/>
          <a:ext cx="3393384" cy="1074692"/>
        </a:xfrm>
        <a:prstGeom prst="rect">
          <a:avLst/>
        </a:prstGeom>
      </xdr:spPr>
    </xdr:pic>
    <xdr:clientData/>
  </xdr:twoCellAnchor>
  <xdr:twoCellAnchor editAs="oneCell">
    <xdr:from>
      <xdr:col>13</xdr:col>
      <xdr:colOff>205700</xdr:colOff>
      <xdr:row>1</xdr:row>
      <xdr:rowOff>388620</xdr:rowOff>
    </xdr:from>
    <xdr:to>
      <xdr:col>14</xdr:col>
      <xdr:colOff>821616</xdr:colOff>
      <xdr:row>1</xdr:row>
      <xdr:rowOff>1462144</xdr:rowOff>
    </xdr:to>
    <xdr:pic>
      <xdr:nvPicPr>
        <xdr:cNvPr id="6" name="Picture 5" descr="Verkeerskunde Vacaturebank">
          <a:hlinkClick xmlns:r="http://schemas.openxmlformats.org/officeDocument/2006/relationships" r:id="rId3"/>
          <a:extLst>
            <a:ext uri="{FF2B5EF4-FFF2-40B4-BE49-F238E27FC236}">
              <a16:creationId xmlns:a16="http://schemas.microsoft.com/office/drawing/2014/main" id="{AC1FBB9E-EAA7-3DCF-7477-625653B71F2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6924876" y="388620"/>
          <a:ext cx="2386446" cy="107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rvo.nl/subsidies-financiering/spuk-seb" TargetMode="External"/><Relationship Id="rId1" Type="http://schemas.openxmlformats.org/officeDocument/2006/relationships/hyperlink" Target="https://eur02.safelinks.protection.outlook.com/?url=https%3A%2F%2Fwww.rvo.nl%2Fsubsidies-financiering%2Fspuk-seb%23na-uw-aanvraag&amp;data=05%7C02%7Cmaud.willems%40rhdhv.com%7C30daf33d9647439516d308dc799c44cd%7C15f996bfaad1451c8d179b95d025eafc%7C0%7C0%7C638518959293528027%7CUnknown%7CTWFpbGZsb3d8eyJWIjoiMC4wLjAwMDAiLCJQIjoiV2luMzIiLCJBTiI6Ik1haWwiLCJXVCI6Mn0%3D%7C0%7C%7C%7C&amp;sdata=NWTTp9OMybJsQ%2FdAKX8Y%2BgvbkIggtyEeKFF6U1fMo5c%3D&amp;reserved=0"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hyperlink" Target="https://www.rvo.nl/sites/default/files/2024-11/Machinelijst-spuk-seb-2025.pdf" TargetMode="External"/><Relationship Id="rId1" Type="http://schemas.openxmlformats.org/officeDocument/2006/relationships/hyperlink" Target="https://www.rvo.nl/sites/default/files/2024-03/Machinelijst-Bijlage-1-SPUK-SEB-2024.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928C1-9BA2-442E-B095-F4704A1377E8}">
  <sheetPr codeName="Sheet1">
    <outlinePr summaryBelow="0"/>
  </sheetPr>
  <dimension ref="A1:Z67"/>
  <sheetViews>
    <sheetView showRowColHeaders="0" tabSelected="1" topLeftCell="A2" zoomScale="85" zoomScaleNormal="85" workbookViewId="0">
      <pane ySplit="13" topLeftCell="A64" activePane="bottomLeft" state="frozen"/>
      <selection activeCell="A2" sqref="A2"/>
      <selection pane="bottomLeft" activeCell="A22" sqref="A22"/>
    </sheetView>
  </sheetViews>
  <sheetFormatPr defaultColWidth="0" defaultRowHeight="15" outlineLevelRow="1" x14ac:dyDescent="0.25"/>
  <cols>
    <col min="1" max="1" width="6.42578125" style="15" customWidth="1"/>
    <col min="2" max="2" width="31.42578125" style="15" customWidth="1"/>
    <col min="3" max="3" width="9.140625" style="15" hidden="1" customWidth="1"/>
    <col min="4" max="4" width="42.7109375" style="18" customWidth="1"/>
    <col min="5" max="5" width="14.85546875" style="15" hidden="1" customWidth="1"/>
    <col min="6" max="6" width="22.5703125" style="15" customWidth="1"/>
    <col min="7" max="7" width="22.5703125" style="18" customWidth="1"/>
    <col min="8" max="8" width="27.85546875" style="15" customWidth="1"/>
    <col min="9" max="9" width="22.5703125" style="18" customWidth="1"/>
    <col min="10" max="10" width="22.5703125" style="15" hidden="1" customWidth="1"/>
    <col min="11" max="13" width="22.5703125" style="15" customWidth="1"/>
    <col min="14" max="14" width="25.85546875" style="15" customWidth="1"/>
    <col min="15" max="15" width="28.28515625" style="15" customWidth="1"/>
    <col min="16" max="16" width="24.5703125" style="15" hidden="1" customWidth="1"/>
    <col min="17" max="17" width="38.42578125" style="15" hidden="1" customWidth="1"/>
    <col min="18" max="18" width="8.85546875" style="15" hidden="1" customWidth="1"/>
    <col min="19" max="19" width="16.5703125" style="15" hidden="1" customWidth="1"/>
    <col min="20" max="16384" width="8.85546875" style="15" hidden="1"/>
  </cols>
  <sheetData>
    <row r="1" spans="1:26" s="21" customFormat="1" ht="33.6" hidden="1" customHeight="1" x14ac:dyDescent="0.5">
      <c r="A1" s="21" t="s">
        <v>0</v>
      </c>
      <c r="D1" s="109"/>
    </row>
    <row r="2" spans="1:26" s="90" customFormat="1" ht="121.15" customHeight="1" x14ac:dyDescent="0.25">
      <c r="A2" s="115" t="s">
        <v>148</v>
      </c>
      <c r="B2" s="115"/>
      <c r="C2" s="115"/>
      <c r="D2" s="115"/>
      <c r="E2" s="115"/>
      <c r="F2" s="115"/>
      <c r="G2" s="115"/>
      <c r="H2" s="115"/>
      <c r="I2" s="115"/>
      <c r="J2" s="115"/>
      <c r="K2" s="115"/>
      <c r="L2" s="115"/>
      <c r="M2" s="115"/>
      <c r="N2" s="115"/>
      <c r="O2" s="112" t="s">
        <v>147</v>
      </c>
      <c r="P2" s="108"/>
      <c r="Q2" s="108"/>
      <c r="R2" s="108"/>
      <c r="S2" s="108"/>
      <c r="T2" s="108"/>
    </row>
    <row r="3" spans="1:26" s="91" customFormat="1" ht="22.15" customHeight="1" x14ac:dyDescent="0.25">
      <c r="A3" s="119" t="s">
        <v>89</v>
      </c>
      <c r="B3" s="119"/>
      <c r="C3" s="119"/>
      <c r="D3" s="119"/>
      <c r="E3" s="119"/>
      <c r="F3" s="119"/>
      <c r="G3" s="119"/>
      <c r="H3" s="119"/>
      <c r="I3" s="119"/>
      <c r="J3" s="119"/>
      <c r="K3" s="119"/>
      <c r="L3" s="119"/>
      <c r="M3" s="119"/>
      <c r="N3" s="119"/>
      <c r="O3" s="40"/>
    </row>
    <row r="4" spans="1:26" s="92" customFormat="1" ht="8.4499999999999993" hidden="1" customHeight="1" x14ac:dyDescent="0.25">
      <c r="A4" s="122"/>
      <c r="B4" s="122"/>
      <c r="C4" s="122"/>
      <c r="D4" s="122"/>
      <c r="E4" s="122"/>
      <c r="F4" s="122"/>
      <c r="G4" s="122"/>
      <c r="H4" s="122"/>
      <c r="I4" s="122"/>
      <c r="J4" s="122"/>
      <c r="K4" s="122"/>
      <c r="L4" s="122"/>
      <c r="M4" s="122"/>
      <c r="N4" s="122"/>
      <c r="O4" s="41"/>
    </row>
    <row r="5" spans="1:26" s="93" customFormat="1" ht="9.6" hidden="1" customHeight="1" x14ac:dyDescent="0.25">
      <c r="A5" s="116"/>
      <c r="B5" s="116"/>
      <c r="C5" s="116"/>
      <c r="D5" s="116"/>
      <c r="E5" s="116"/>
      <c r="F5" s="116"/>
      <c r="G5" s="116"/>
      <c r="H5" s="116"/>
      <c r="I5" s="116"/>
      <c r="J5" s="116"/>
      <c r="K5" s="116"/>
      <c r="L5" s="116"/>
      <c r="M5" s="116"/>
      <c r="N5" s="116"/>
      <c r="O5" s="22"/>
    </row>
    <row r="6" spans="1:26" s="94" customFormat="1" ht="19.899999999999999" customHeight="1" x14ac:dyDescent="1.1000000000000001">
      <c r="A6" s="27" t="s">
        <v>1</v>
      </c>
      <c r="B6" s="28"/>
      <c r="C6" s="28"/>
      <c r="D6" s="110"/>
      <c r="E6" s="28"/>
      <c r="F6" s="28"/>
      <c r="G6" s="28"/>
      <c r="H6" s="28"/>
      <c r="I6" s="28"/>
      <c r="J6" s="28"/>
      <c r="K6" s="28"/>
      <c r="L6" s="29"/>
      <c r="M6" s="30"/>
      <c r="N6" s="30"/>
      <c r="O6" s="30"/>
    </row>
    <row r="7" spans="1:26" s="95" customFormat="1" ht="21.6" customHeight="1" outlineLevel="1" x14ac:dyDescent="0.25">
      <c r="A7" s="113" t="s">
        <v>90</v>
      </c>
      <c r="B7" s="114"/>
      <c r="C7" s="114"/>
      <c r="D7" s="114"/>
      <c r="E7" s="114"/>
      <c r="F7" s="114"/>
      <c r="G7" s="114"/>
      <c r="H7" s="114"/>
      <c r="I7" s="114"/>
      <c r="J7" s="33"/>
      <c r="K7" s="33"/>
      <c r="L7" s="33"/>
      <c r="M7" s="33"/>
      <c r="N7" s="33"/>
      <c r="O7" s="33"/>
    </row>
    <row r="8" spans="1:26" s="96" customFormat="1" ht="30.6" customHeight="1" outlineLevel="1" x14ac:dyDescent="0.25">
      <c r="A8" s="113" t="s">
        <v>88</v>
      </c>
      <c r="B8" s="114"/>
      <c r="C8" s="114"/>
      <c r="D8" s="114"/>
      <c r="E8" s="114"/>
      <c r="F8" s="114"/>
      <c r="G8" s="114"/>
      <c r="H8" s="114"/>
      <c r="I8" s="114"/>
      <c r="J8" s="114"/>
      <c r="K8" s="114"/>
      <c r="L8" s="114"/>
      <c r="M8" s="33"/>
      <c r="N8" s="33"/>
      <c r="O8" s="42"/>
    </row>
    <row r="9" spans="1:26" s="96" customFormat="1" ht="20.45" customHeight="1" outlineLevel="1" x14ac:dyDescent="0.25">
      <c r="A9" s="113" t="s">
        <v>2</v>
      </c>
      <c r="B9" s="114"/>
      <c r="C9" s="114"/>
      <c r="D9" s="114"/>
      <c r="E9" s="114"/>
      <c r="F9" s="114"/>
      <c r="G9" s="114"/>
      <c r="H9" s="114"/>
      <c r="I9" s="114"/>
      <c r="J9" s="114"/>
      <c r="K9" s="114"/>
      <c r="L9" s="114"/>
      <c r="M9" s="114"/>
      <c r="N9" s="114"/>
      <c r="O9" s="42"/>
    </row>
    <row r="10" spans="1:26" s="96" customFormat="1" ht="21.6" customHeight="1" outlineLevel="1" x14ac:dyDescent="0.25">
      <c r="A10" s="120" t="s">
        <v>132</v>
      </c>
      <c r="B10" s="121"/>
      <c r="C10" s="121"/>
      <c r="D10" s="121"/>
      <c r="E10" s="121"/>
      <c r="F10" s="121"/>
      <c r="G10" s="121"/>
      <c r="H10" s="121"/>
      <c r="I10" s="121"/>
      <c r="J10" s="121"/>
      <c r="K10" s="121"/>
      <c r="L10" s="121"/>
      <c r="M10" s="121"/>
      <c r="N10" s="121"/>
      <c r="O10" s="43"/>
    </row>
    <row r="11" spans="1:26" s="97" customFormat="1" ht="45.6" customHeight="1" outlineLevel="1" x14ac:dyDescent="0.25">
      <c r="A11" s="113" t="s">
        <v>133</v>
      </c>
      <c r="B11" s="114"/>
      <c r="C11" s="114"/>
      <c r="D11" s="114"/>
      <c r="E11" s="114"/>
      <c r="F11" s="114"/>
      <c r="G11" s="114"/>
      <c r="H11" s="114"/>
      <c r="I11" s="114"/>
      <c r="J11" s="114"/>
      <c r="K11" s="114"/>
      <c r="L11" s="114"/>
      <c r="M11" s="33"/>
      <c r="N11" s="33"/>
      <c r="O11" s="44"/>
    </row>
    <row r="12" spans="1:26" s="97" customFormat="1" ht="40.15" customHeight="1" outlineLevel="1" x14ac:dyDescent="0.25">
      <c r="A12" s="113" t="s">
        <v>149</v>
      </c>
      <c r="B12" s="114"/>
      <c r="C12" s="114"/>
      <c r="D12" s="114"/>
      <c r="E12" s="114"/>
      <c r="F12" s="114"/>
      <c r="G12" s="114"/>
      <c r="H12" s="114"/>
      <c r="I12" s="114"/>
      <c r="J12" s="33"/>
      <c r="K12" s="33"/>
      <c r="L12" s="33"/>
      <c r="M12" s="33"/>
      <c r="N12" s="33"/>
      <c r="O12" s="44"/>
    </row>
    <row r="13" spans="1:26" s="97" customFormat="1" ht="36.6" customHeight="1" outlineLevel="1" x14ac:dyDescent="0.25">
      <c r="A13" s="113" t="s">
        <v>145</v>
      </c>
      <c r="B13" s="114"/>
      <c r="C13" s="114"/>
      <c r="D13" s="114"/>
      <c r="E13" s="114"/>
      <c r="F13" s="114"/>
      <c r="G13" s="114"/>
      <c r="H13" s="114"/>
      <c r="I13" s="114"/>
      <c r="J13" s="33"/>
      <c r="K13" s="33"/>
      <c r="L13" s="33"/>
      <c r="M13" s="33"/>
      <c r="N13" s="33"/>
      <c r="O13" s="44"/>
    </row>
    <row r="14" spans="1:26" s="98" customFormat="1" ht="58.9" customHeight="1" outlineLevel="1" thickBot="1" x14ac:dyDescent="0.3">
      <c r="A14" s="117" t="s">
        <v>134</v>
      </c>
      <c r="B14" s="118"/>
      <c r="C14" s="118"/>
      <c r="D14" s="118"/>
      <c r="E14" s="118"/>
      <c r="F14" s="118"/>
      <c r="G14" s="118"/>
      <c r="H14" s="118"/>
      <c r="I14" s="118"/>
      <c r="J14" s="118"/>
      <c r="K14" s="118"/>
      <c r="L14" s="118"/>
      <c r="M14" s="118"/>
      <c r="N14" s="118"/>
      <c r="O14" s="45"/>
    </row>
    <row r="15" spans="1:26" s="7" customFormat="1" ht="40.9" customHeight="1" thickBot="1" x14ac:dyDescent="0.3">
      <c r="A15" s="54" t="s">
        <v>91</v>
      </c>
      <c r="B15" s="16"/>
      <c r="C15" s="16"/>
      <c r="D15" s="55"/>
      <c r="E15" s="16"/>
      <c r="F15" s="16"/>
      <c r="G15" s="55"/>
      <c r="H15" s="16"/>
      <c r="I15" s="55"/>
      <c r="J15" s="84"/>
      <c r="K15" s="16"/>
      <c r="L15" s="16"/>
      <c r="M15" s="16"/>
      <c r="N15" s="46"/>
      <c r="O15" s="46"/>
    </row>
    <row r="16" spans="1:26" s="7" customFormat="1" ht="67.7" customHeight="1" thickBot="1" x14ac:dyDescent="0.35">
      <c r="A16" s="49" t="s">
        <v>3</v>
      </c>
      <c r="B16" s="50" t="s">
        <v>120</v>
      </c>
      <c r="C16" s="50" t="s">
        <v>114</v>
      </c>
      <c r="D16" s="50" t="s">
        <v>116</v>
      </c>
      <c r="E16" s="51" t="s">
        <v>114</v>
      </c>
      <c r="F16" s="50" t="s">
        <v>117</v>
      </c>
      <c r="G16" s="50" t="s">
        <v>82</v>
      </c>
      <c r="H16" s="50" t="s">
        <v>118</v>
      </c>
      <c r="I16" s="50" t="s">
        <v>74</v>
      </c>
      <c r="J16" s="52" t="s">
        <v>114</v>
      </c>
      <c r="K16" s="53" t="s">
        <v>115</v>
      </c>
      <c r="L16" s="53" t="s">
        <v>92</v>
      </c>
      <c r="M16" s="47" t="str" cm="1">
        <f t="array" ref="M16">_xlfn.IFNA(_xlfn.IFS(J17=1,"Bedrag per inzetdag excl. btw*",J17=2,"Bedrag per kwh batterijcapaciteit per inzetdag excl. btw*"),"Bedrag per inzetdag excl. btw*")</f>
        <v>Bedrag per inzetdag excl. btw*</v>
      </c>
      <c r="N16" s="56" t="s">
        <v>119</v>
      </c>
      <c r="O16" s="89" t="s">
        <v>121</v>
      </c>
      <c r="P16" s="99"/>
      <c r="R16" s="100"/>
      <c r="S16" s="100"/>
      <c r="T16" s="100"/>
      <c r="W16" s="99"/>
      <c r="Z16" s="99"/>
    </row>
    <row r="17" spans="1:20" s="17" customFormat="1" ht="34.15" customHeight="1" x14ac:dyDescent="0.25">
      <c r="A17" s="34">
        <v>1</v>
      </c>
      <c r="B17" s="35"/>
      <c r="C17" s="17" t="e" cm="1">
        <f t="array" ref="C17">_xlfn.IFS(B17="A.Bouwwerktuigen",1,B17="B.Hulpfuncties",2,B17="C.Bouwvoertuigen",3,B17="D.Vaartuig",4)</f>
        <v>#N/A</v>
      </c>
      <c r="D17" s="23"/>
      <c r="E17" s="64">
        <f>_xlfn.IFNA(IF(C17=4,1,(INDEX(Data!$B$2:$B$86,MATCH(Materieelinzetplan!D17,Data!$A$2:$A$86,0)))),0)</f>
        <v>0</v>
      </c>
      <c r="F17" s="36"/>
      <c r="G17" s="37"/>
      <c r="H17" s="36"/>
      <c r="I17" s="23"/>
      <c r="J17" s="17" cm="1">
        <f t="array" ref="J17">_xlfn.IFS(E17=0,0,E17=1,1,E17=2,2,E17=3,1)</f>
        <v>0</v>
      </c>
      <c r="K17" s="38"/>
      <c r="L17" s="39"/>
      <c r="M17" s="25" cm="1">
        <f t="array" ref="M17">_xlfn.IFNA(_xlfn.IFS(AND(J17=0,I17&gt;0),INDEX(Data!$B$107:$B$119,MATCH(Materieelinzetplan!I17,Data!$A$107:$A$119,0)),J17=1,INDEX(Data!$B$107:$B$119,MATCH(Materieelinzetplan!I17,Data!$A$107:$A$119,0)),J17=2,Data!$B$122),0)</f>
        <v>0</v>
      </c>
      <c r="N17" s="24" cm="1">
        <f t="array" ref="N17">_xlfn.IFS(B17=0,0,K17&gt;0,M17*K17*L17,K17=0,L17*M17)</f>
        <v>0</v>
      </c>
      <c r="O17" s="48"/>
      <c r="Q17" s="101"/>
      <c r="T17" s="102"/>
    </row>
    <row r="18" spans="1:20" ht="34.15" customHeight="1" x14ac:dyDescent="0.25">
      <c r="A18" s="32">
        <v>2</v>
      </c>
      <c r="B18" s="35"/>
      <c r="C18" s="17" t="e" cm="1">
        <f t="array" ref="C18">_xlfn.IFS(B18="A.Bouwwerktuigen",1,B18="B.Hulpfuncties",2,B18="C.Bouwvoertuigen",3,B18="D.Vaartuig",4)</f>
        <v>#N/A</v>
      </c>
      <c r="D18" s="23"/>
      <c r="E18" s="64">
        <f>_xlfn.IFNA(IF(C18=4,1,(INDEX(Data!$B$2:$B$86,MATCH(Materieelinzetplan!D18,Data!$A$2:$A$86,0)))),0)</f>
        <v>0</v>
      </c>
      <c r="F18" s="36"/>
      <c r="G18" s="37"/>
      <c r="H18" s="36"/>
      <c r="I18" s="23"/>
      <c r="J18" s="17" cm="1">
        <f t="array" ref="J18">_xlfn.IFS(E18=0,0,E18=1,1,E18=2,2,E18=3,1)</f>
        <v>0</v>
      </c>
      <c r="K18" s="38"/>
      <c r="L18" s="39"/>
      <c r="M18" s="25" cm="1">
        <f t="array" ref="M18">_xlfn.IFNA(_xlfn.IFS(AND(J18=0,I18&gt;0),INDEX(Data!$B$107:$B$119,MATCH(Materieelinzetplan!I18,Data!$A$107:$A$119,0)),J18=1,INDEX(Data!$B$107:$B$119,MATCH(Materieelinzetplan!I18,Data!$A$107:$A$119,0)),J18=2,Data!$B$122),0)</f>
        <v>0</v>
      </c>
      <c r="N18" s="24" cm="1">
        <f t="array" ref="N18">_xlfn.IFS(B18=0,0,K18&gt;0,M18*K18*L18,K18=0,L18*M18)</f>
        <v>0</v>
      </c>
      <c r="O18" s="48"/>
      <c r="Q18" s="103"/>
      <c r="R18" s="17"/>
      <c r="S18" s="17"/>
      <c r="T18" s="103"/>
    </row>
    <row r="19" spans="1:20" ht="34.15" customHeight="1" x14ac:dyDescent="0.25">
      <c r="A19" s="32">
        <v>3</v>
      </c>
      <c r="B19" s="35"/>
      <c r="C19" s="17" t="e" cm="1">
        <f t="array" ref="C19">_xlfn.IFS(B19="A.Bouwwerktuigen",1,B19="B.Hulpfuncties",2,B19="C.Bouwvoertuigen",3,B19="D.Vaartuig",4)</f>
        <v>#N/A</v>
      </c>
      <c r="D19" s="23"/>
      <c r="E19" s="64">
        <f>_xlfn.IFNA(IF(C19=4,1,(INDEX(Data!$B$2:$B$86,MATCH(Materieelinzetplan!D19,Data!$A$2:$A$86,0)))),0)</f>
        <v>0</v>
      </c>
      <c r="F19" s="36"/>
      <c r="G19" s="37"/>
      <c r="H19" s="36"/>
      <c r="I19" s="23"/>
      <c r="J19" s="17" cm="1">
        <f t="array" ref="J19">_xlfn.IFS(E19=0,0,E19=1,1,E19=2,2,E19=3,1)</f>
        <v>0</v>
      </c>
      <c r="K19" s="38"/>
      <c r="L19" s="39"/>
      <c r="M19" s="25" cm="1">
        <f t="array" ref="M19">_xlfn.IFNA(_xlfn.IFS(AND(J19=0,I19&gt;0),INDEX(Data!$B$107:$B$119,MATCH(Materieelinzetplan!I19,Data!$A$107:$A$119,0)),J19=1,INDEX(Data!$B$107:$B$119,MATCH(Materieelinzetplan!I19,Data!$A$107:$A$119,0)),J19=2,Data!$B$122),0)</f>
        <v>0</v>
      </c>
      <c r="N19" s="24" cm="1">
        <f t="array" ref="N19">_xlfn.IFS(B19=0,0,K19&gt;0,M19*K19*L19,K19=0,L19*M19)</f>
        <v>0</v>
      </c>
      <c r="O19" s="48"/>
      <c r="Q19" s="103"/>
      <c r="R19" s="104"/>
      <c r="S19" s="104"/>
      <c r="T19" s="103"/>
    </row>
    <row r="20" spans="1:20" ht="34.15" customHeight="1" x14ac:dyDescent="0.25">
      <c r="A20" s="32">
        <v>4</v>
      </c>
      <c r="B20" s="35"/>
      <c r="C20" s="17" t="e" cm="1">
        <f t="array" ref="C20">_xlfn.IFS(B20="A.Bouwwerktuigen",1,B20="B.Hulpfuncties",2,B20="C.Bouwvoertuigen",3,B20="D.Vaartuig",4)</f>
        <v>#N/A</v>
      </c>
      <c r="D20" s="23"/>
      <c r="E20" s="64">
        <f>_xlfn.IFNA(IF(C20=4,1,(INDEX(Data!$B$2:$B$86,MATCH(Materieelinzetplan!D20,Data!$A$2:$A$86,0)))),0)</f>
        <v>0</v>
      </c>
      <c r="F20" s="36"/>
      <c r="G20" s="37"/>
      <c r="H20" s="36"/>
      <c r="I20" s="23"/>
      <c r="J20" s="17" cm="1">
        <f t="array" ref="J20">_xlfn.IFS(E20=0,0,E20=1,1,E20=2,2,E20=3,1)</f>
        <v>0</v>
      </c>
      <c r="K20" s="38"/>
      <c r="L20" s="39"/>
      <c r="M20" s="25" cm="1">
        <f t="array" ref="M20">_xlfn.IFNA(_xlfn.IFS(AND(J20=0,I20&gt;0),INDEX(Data!$B$107:$B$119,MATCH(Materieelinzetplan!I20,Data!$A$107:$A$119,0)),J20=1,INDEX(Data!$B$107:$B$119,MATCH(Materieelinzetplan!I20,Data!$A$107:$A$119,0)),J20=2,Data!$B$122),0)</f>
        <v>0</v>
      </c>
      <c r="N20" s="24" cm="1">
        <f t="array" ref="N20">_xlfn.IFS(B20=0,0,K20&gt;0,M20*K20*L20,K20=0,L20*M20)</f>
        <v>0</v>
      </c>
      <c r="O20" s="48"/>
      <c r="Q20" s="103"/>
      <c r="T20" s="103"/>
    </row>
    <row r="21" spans="1:20" ht="34.15" customHeight="1" x14ac:dyDescent="0.25">
      <c r="A21" s="32">
        <v>5</v>
      </c>
      <c r="B21" s="35"/>
      <c r="C21" s="17" t="e" cm="1">
        <f t="array" ref="C21">_xlfn.IFS(B21="A.Bouwwerktuigen",1,B21="B.Hulpfuncties",2,B21="C.Bouwvoertuigen",3,B21="D.Vaartuig",4)</f>
        <v>#N/A</v>
      </c>
      <c r="D21" s="23"/>
      <c r="E21" s="64">
        <f>_xlfn.IFNA(IF(C21=4,1,(INDEX(Data!$B$2:$B$86,MATCH(Materieelinzetplan!D21,Data!$A$2:$A$86,0)))),0)</f>
        <v>0</v>
      </c>
      <c r="F21" s="36"/>
      <c r="G21" s="37"/>
      <c r="H21" s="36"/>
      <c r="I21" s="23"/>
      <c r="J21" s="17" cm="1">
        <f t="array" ref="J21">_xlfn.IFS(E21=0,0,E21=1,1,E21=2,2,E21=3,1)</f>
        <v>0</v>
      </c>
      <c r="K21" s="38"/>
      <c r="L21" s="39"/>
      <c r="M21" s="25" cm="1">
        <f t="array" ref="M21">_xlfn.IFNA(_xlfn.IFS(AND(J21=0,I21&gt;0),INDEX(Data!$B$107:$B$119,MATCH(Materieelinzetplan!I21,Data!$A$107:$A$119,0)),J21=1,INDEX(Data!$B$107:$B$119,MATCH(Materieelinzetplan!I21,Data!$A$107:$A$119,0)),J21=2,Data!$B$122),0)</f>
        <v>0</v>
      </c>
      <c r="N21" s="24" cm="1">
        <f t="array" ref="N21">_xlfn.IFS(B21=0,0,K21&gt;0,M21*K21*L21,K21=0,L21*M21)</f>
        <v>0</v>
      </c>
      <c r="O21" s="48"/>
      <c r="Q21" s="103"/>
      <c r="T21" s="103"/>
    </row>
    <row r="22" spans="1:20" ht="34.15" customHeight="1" x14ac:dyDescent="0.25">
      <c r="A22" s="32">
        <v>6</v>
      </c>
      <c r="B22" s="35"/>
      <c r="C22" s="17" t="e" cm="1">
        <f t="array" ref="C22">_xlfn.IFS(B22="A.Bouwwerktuigen",1,B22="B.Hulpfuncties",2,B22="C.Bouwvoertuigen",3,B22="D.Vaartuig",4)</f>
        <v>#N/A</v>
      </c>
      <c r="D22" s="23"/>
      <c r="E22" s="64">
        <f>_xlfn.IFNA(IF(C22=4,1,(INDEX(Data!$B$2:$B$86,MATCH(Materieelinzetplan!D22,Data!$A$2:$A$86,0)))),0)</f>
        <v>0</v>
      </c>
      <c r="F22" s="36"/>
      <c r="G22" s="37"/>
      <c r="H22" s="36"/>
      <c r="I22" s="23"/>
      <c r="J22" s="17" cm="1">
        <f t="array" ref="J22">_xlfn.IFS(E22=0,0,E22=1,1,E22=2,2,E22=3,1)</f>
        <v>0</v>
      </c>
      <c r="K22" s="38"/>
      <c r="L22" s="39"/>
      <c r="M22" s="25" cm="1">
        <f t="array" ref="M22">_xlfn.IFNA(_xlfn.IFS(AND(J22=0,I22&gt;0),INDEX(Data!$B$107:$B$119,MATCH(Materieelinzetplan!I22,Data!$A$107:$A$119,0)),J22=1,INDEX(Data!$B$107:$B$119,MATCH(Materieelinzetplan!I22,Data!$A$107:$A$119,0)),J22=2,Data!$B$122),0)</f>
        <v>0</v>
      </c>
      <c r="N22" s="24" cm="1">
        <f t="array" ref="N22">_xlfn.IFS(B22=0,0,K22&gt;0,M22*K22*L22,K22=0,L22*M22)</f>
        <v>0</v>
      </c>
      <c r="O22" s="48"/>
      <c r="Q22" s="103"/>
      <c r="T22" s="103"/>
    </row>
    <row r="23" spans="1:20" ht="34.15" customHeight="1" x14ac:dyDescent="0.25">
      <c r="A23" s="32">
        <v>7</v>
      </c>
      <c r="B23" s="35"/>
      <c r="C23" s="17" t="e" cm="1">
        <f t="array" ref="C23">_xlfn.IFS(B23="A.Bouwwerktuigen",1,B23="B.Hulpfuncties",2,B23="C.Bouwvoertuigen",3,B23="D.Vaartuig",4)</f>
        <v>#N/A</v>
      </c>
      <c r="D23" s="23"/>
      <c r="E23" s="64">
        <f>_xlfn.IFNA(IF(C23=4,1,(INDEX(Data!$B$2:$B$86,MATCH(Materieelinzetplan!D23,Data!$A$2:$A$86,0)))),0)</f>
        <v>0</v>
      </c>
      <c r="F23" s="36"/>
      <c r="G23" s="37"/>
      <c r="H23" s="36"/>
      <c r="I23" s="23"/>
      <c r="J23" s="17" cm="1">
        <f t="array" ref="J23">_xlfn.IFS(E23=0,0,E23=1,1,E23=2,2,E23=3,1)</f>
        <v>0</v>
      </c>
      <c r="K23" s="38"/>
      <c r="L23" s="39"/>
      <c r="M23" s="25" cm="1">
        <f t="array" ref="M23">_xlfn.IFNA(_xlfn.IFS(AND(J23=0,I23&gt;0),INDEX(Data!$B$107:$B$119,MATCH(Materieelinzetplan!I23,Data!$A$107:$A$119,0)),J23=1,INDEX(Data!$B$107:$B$119,MATCH(Materieelinzetplan!I23,Data!$A$107:$A$119,0)),J23=2,Data!$B$122),0)</f>
        <v>0</v>
      </c>
      <c r="N23" s="24" cm="1">
        <f t="array" ref="N23">_xlfn.IFS(B23=0,0,K23&gt;0,M23*K23*L23,K23=0,L23*M23)</f>
        <v>0</v>
      </c>
      <c r="O23" s="48"/>
      <c r="Q23" s="105"/>
      <c r="T23" s="105"/>
    </row>
    <row r="24" spans="1:20" ht="34.15" customHeight="1" x14ac:dyDescent="0.25">
      <c r="A24" s="32">
        <v>8</v>
      </c>
      <c r="B24" s="35"/>
      <c r="C24" s="17" t="e" cm="1">
        <f t="array" ref="C24">_xlfn.IFS(B24="A.Bouwwerktuigen",1,B24="B.Hulpfuncties",2,B24="C.Bouwvoertuigen",3,B24="D.Vaartuig",4)</f>
        <v>#N/A</v>
      </c>
      <c r="D24" s="23"/>
      <c r="E24" s="64">
        <f>_xlfn.IFNA(IF(C24=4,1,(INDEX(Data!$B$2:$B$86,MATCH(Materieelinzetplan!D24,Data!$A$2:$A$86,0)))),0)</f>
        <v>0</v>
      </c>
      <c r="F24" s="36"/>
      <c r="G24" s="37"/>
      <c r="H24" s="36"/>
      <c r="I24" s="23"/>
      <c r="J24" s="17" cm="1">
        <f t="array" ref="J24">_xlfn.IFS(E24=0,0,E24=1,1,E24=2,2,E24=3,1)</f>
        <v>0</v>
      </c>
      <c r="K24" s="38"/>
      <c r="L24" s="39"/>
      <c r="M24" s="25" cm="1">
        <f t="array" ref="M24">_xlfn.IFNA(_xlfn.IFS(AND(J24=0,I24&gt;0),INDEX(Data!$B$107:$B$119,MATCH(Materieelinzetplan!I24,Data!$A$107:$A$119,0)),J24=1,INDEX(Data!$B$107:$B$119,MATCH(Materieelinzetplan!I24,Data!$A$107:$A$119,0)),J24=2,Data!$B$122),0)</f>
        <v>0</v>
      </c>
      <c r="N24" s="24" cm="1">
        <f t="array" ref="N24">_xlfn.IFS(B24=0,0,K24&gt;0,M24*K24*L24,K24=0,L24*M24)</f>
        <v>0</v>
      </c>
      <c r="O24" s="48"/>
      <c r="Q24" s="105"/>
      <c r="T24" s="105"/>
    </row>
    <row r="25" spans="1:20" ht="34.15" customHeight="1" x14ac:dyDescent="0.25">
      <c r="A25" s="32">
        <v>9</v>
      </c>
      <c r="B25" s="35"/>
      <c r="C25" s="17" t="e" cm="1">
        <f t="array" ref="C25">_xlfn.IFS(B25="A.Bouwwerktuigen",1,B25="B.Hulpfuncties",2,B25="C.Bouwvoertuigen",3,B25="D.Vaartuig",4)</f>
        <v>#N/A</v>
      </c>
      <c r="D25" s="23"/>
      <c r="E25" s="64">
        <f>_xlfn.IFNA(IF(C25=4,1,(INDEX(Data!$B$2:$B$86,MATCH(Materieelinzetplan!D25,Data!$A$2:$A$86,0)))),0)</f>
        <v>0</v>
      </c>
      <c r="F25" s="36"/>
      <c r="G25" s="37"/>
      <c r="H25" s="36"/>
      <c r="I25" s="23"/>
      <c r="J25" s="17" cm="1">
        <f t="array" ref="J25">_xlfn.IFS(E25=0,0,E25=1,1,E25=2,2,E25=3,1)</f>
        <v>0</v>
      </c>
      <c r="K25" s="38"/>
      <c r="L25" s="39"/>
      <c r="M25" s="25" cm="1">
        <f t="array" ref="M25">_xlfn.IFNA(_xlfn.IFS(AND(J25=0,I25&gt;0),INDEX(Data!$B$107:$B$119,MATCH(Materieelinzetplan!I25,Data!$A$107:$A$119,0)),J25=1,INDEX(Data!$B$107:$B$119,MATCH(Materieelinzetplan!I25,Data!$A$107:$A$119,0)),J25=2,Data!$B$122),0)</f>
        <v>0</v>
      </c>
      <c r="N25" s="24" cm="1">
        <f t="array" ref="N25">_xlfn.IFS(B25=0,0,K25&gt;0,M25*K25*L25,K25=0,L25*M25)</f>
        <v>0</v>
      </c>
      <c r="O25" s="48"/>
      <c r="Q25" s="105"/>
      <c r="T25" s="105"/>
    </row>
    <row r="26" spans="1:20" ht="34.15" customHeight="1" x14ac:dyDescent="0.25">
      <c r="A26" s="32">
        <v>10</v>
      </c>
      <c r="B26" s="35"/>
      <c r="C26" s="17" t="e" cm="1">
        <f t="array" ref="C26">_xlfn.IFS(B26="A.Bouwwerktuigen",1,B26="B.Hulpfuncties",2,B26="C.Bouwvoertuigen",3,B26="D.Vaartuig",4)</f>
        <v>#N/A</v>
      </c>
      <c r="D26" s="23"/>
      <c r="E26" s="64">
        <f>_xlfn.IFNA(IF(C26=4,1,(INDEX(Data!$B$2:$B$86,MATCH(Materieelinzetplan!D26,Data!$A$2:$A$86,0)))),0)</f>
        <v>0</v>
      </c>
      <c r="F26" s="36"/>
      <c r="G26" s="37"/>
      <c r="H26" s="36"/>
      <c r="I26" s="23"/>
      <c r="J26" s="17" cm="1">
        <f t="array" ref="J26">_xlfn.IFS(E26=0,0,E26=1,1,E26=2,2,E26=3,1)</f>
        <v>0</v>
      </c>
      <c r="K26" s="38"/>
      <c r="L26" s="39"/>
      <c r="M26" s="25" cm="1">
        <f t="array" ref="M26">_xlfn.IFNA(_xlfn.IFS(AND(J26=0,I26&gt;0),INDEX(Data!$B$107:$B$119,MATCH(Materieelinzetplan!I26,Data!$A$107:$A$119,0)),J26=1,INDEX(Data!$B$107:$B$119,MATCH(Materieelinzetplan!I26,Data!$A$107:$A$119,0)),J26=2,Data!$B$122),0)</f>
        <v>0</v>
      </c>
      <c r="N26" s="24" cm="1">
        <f t="array" ref="N26">_xlfn.IFS(B26=0,0,K26&gt;0,M26*K26*L26,K26=0,L26*M26)</f>
        <v>0</v>
      </c>
      <c r="O26" s="48"/>
      <c r="Q26" s="105"/>
      <c r="T26" s="105"/>
    </row>
    <row r="27" spans="1:20" ht="34.15" customHeight="1" x14ac:dyDescent="0.25">
      <c r="A27" s="32">
        <v>11</v>
      </c>
      <c r="B27" s="35"/>
      <c r="C27" s="17" t="e" cm="1">
        <f t="array" ref="C27">_xlfn.IFS(B27="A.Bouwwerktuigen",1,B27="B.Hulpfuncties",2,B27="C.Bouwvoertuigen",3,B27="D.Vaartuig",4)</f>
        <v>#N/A</v>
      </c>
      <c r="D27" s="23"/>
      <c r="E27" s="64">
        <f>_xlfn.IFNA(IF(C27=4,1,(INDEX(Data!$B$2:$B$86,MATCH(Materieelinzetplan!D27,Data!$A$2:$A$86,0)))),0)</f>
        <v>0</v>
      </c>
      <c r="F27" s="36" t="s">
        <v>123</v>
      </c>
      <c r="G27" s="37" t="s">
        <v>83</v>
      </c>
      <c r="H27" s="36"/>
      <c r="I27" s="23"/>
      <c r="J27" s="17" cm="1">
        <f t="array" ref="J27">_xlfn.IFS(E27=0,0,E27=1,1,E27=2,2,E27=3,1)</f>
        <v>0</v>
      </c>
      <c r="K27" s="38"/>
      <c r="L27" s="39">
        <v>20</v>
      </c>
      <c r="M27" s="25" cm="1">
        <f t="array" ref="M27">_xlfn.IFNA(_xlfn.IFS(AND(J27=0,I27&gt;0),INDEX(Data!$B$107:$B$119,MATCH(Materieelinzetplan!I27,Data!$A$107:$A$119,0)),J27=1,INDEX(Data!$B$107:$B$119,MATCH(Materieelinzetplan!I27,Data!$A$107:$A$119,0)),J27=2,Data!$B$122),0)</f>
        <v>0</v>
      </c>
      <c r="N27" s="24" cm="1">
        <f t="array" ref="N27">_xlfn.IFS(B27=0,0,K27&gt;0,M27*K27*L27,K27=0,L27*M27)</f>
        <v>0</v>
      </c>
      <c r="O27" s="48"/>
      <c r="Q27" s="105"/>
      <c r="T27" s="105"/>
    </row>
    <row r="28" spans="1:20" ht="34.15" customHeight="1" x14ac:dyDescent="0.25">
      <c r="A28" s="32">
        <v>12</v>
      </c>
      <c r="B28" s="35"/>
      <c r="C28" s="17" t="e" cm="1">
        <f t="array" ref="C28">_xlfn.IFS(B28="A.Bouwwerktuigen",1,B28="B.Hulpfuncties",2,B28="C.Bouwvoertuigen",3,B28="D.Vaartuig",4)</f>
        <v>#N/A</v>
      </c>
      <c r="D28" s="23"/>
      <c r="E28" s="64">
        <f>_xlfn.IFNA(IF(C28=4,1,(INDEX(Data!$B$2:$B$86,MATCH(Materieelinzetplan!D28,Data!$A$2:$A$86,0)))),0)</f>
        <v>0</v>
      </c>
      <c r="F28" s="36"/>
      <c r="G28" s="37"/>
      <c r="H28" s="36"/>
      <c r="I28" s="23"/>
      <c r="J28" s="17" cm="1">
        <f t="array" ref="J28">_xlfn.IFS(E28=0,0,E28=1,1,E28=2,2,E28=3,1)</f>
        <v>0</v>
      </c>
      <c r="K28" s="38"/>
      <c r="L28" s="39"/>
      <c r="M28" s="25" cm="1">
        <f t="array" ref="M28">_xlfn.IFNA(_xlfn.IFS(AND(J28=0,I28&gt;0),INDEX(Data!$B$107:$B$119,MATCH(Materieelinzetplan!I28,Data!$A$107:$A$119,0)),J28=1,INDEX(Data!$B$107:$B$119,MATCH(Materieelinzetplan!I28,Data!$A$107:$A$119,0)),J28=2,Data!$B$122),0)</f>
        <v>0</v>
      </c>
      <c r="N28" s="24" cm="1">
        <f t="array" ref="N28">_xlfn.IFS(B28=0,0,K28&gt;0,M28*K28*L28,K28=0,L28*M28)</f>
        <v>0</v>
      </c>
      <c r="O28" s="48"/>
      <c r="Q28" s="105"/>
      <c r="T28" s="105"/>
    </row>
    <row r="29" spans="1:20" ht="34.15" customHeight="1" x14ac:dyDescent="0.25">
      <c r="A29" s="32">
        <v>13</v>
      </c>
      <c r="B29" s="35"/>
      <c r="C29" s="17" t="e" cm="1">
        <f t="array" ref="C29">_xlfn.IFS(B29="A.Bouwwerktuigen",1,B29="B.Hulpfuncties",2,B29="C.Bouwvoertuigen",3,B29="D.Vaartuig",4)</f>
        <v>#N/A</v>
      </c>
      <c r="D29" s="23"/>
      <c r="E29" s="64">
        <f>_xlfn.IFNA(IF(C29=4,1,(INDEX(Data!$B$2:$B$86,MATCH(Materieelinzetplan!D29,Data!$A$2:$A$86,0)))),0)</f>
        <v>0</v>
      </c>
      <c r="F29" s="36"/>
      <c r="G29" s="37"/>
      <c r="H29" s="36"/>
      <c r="I29" s="23"/>
      <c r="J29" s="17" cm="1">
        <f t="array" ref="J29">_xlfn.IFS(E29=0,0,E29=1,1,E29=2,2,E29=3,1)</f>
        <v>0</v>
      </c>
      <c r="K29" s="38"/>
      <c r="L29" s="39"/>
      <c r="M29" s="25" cm="1">
        <f t="array" ref="M29">_xlfn.IFNA(_xlfn.IFS(AND(J29=0,I29&gt;0),INDEX(Data!$B$107:$B$119,MATCH(Materieelinzetplan!I29,Data!$A$107:$A$119,0)),J29=1,INDEX(Data!$B$107:$B$119,MATCH(Materieelinzetplan!I29,Data!$A$107:$A$119,0)),J29=2,Data!$B$122),0)</f>
        <v>0</v>
      </c>
      <c r="N29" s="24" cm="1">
        <f t="array" ref="N29">_xlfn.IFS(B29=0,0,K29&gt;0,M29*K29*L29,K29=0,L29*M29)</f>
        <v>0</v>
      </c>
      <c r="O29" s="48"/>
      <c r="Q29" s="105"/>
      <c r="T29" s="105"/>
    </row>
    <row r="30" spans="1:20" ht="34.15" customHeight="1" x14ac:dyDescent="0.25">
      <c r="A30" s="32">
        <v>14</v>
      </c>
      <c r="B30" s="35"/>
      <c r="C30" s="17" t="e" cm="1">
        <f t="array" ref="C30">_xlfn.IFS(B30="A.Bouwwerktuigen",1,B30="B.Hulpfuncties",2,B30="C.Bouwvoertuigen",3,B30="D.Vaartuig",4)</f>
        <v>#N/A</v>
      </c>
      <c r="D30" s="23"/>
      <c r="E30" s="64">
        <f>_xlfn.IFNA(IF(C30=4,1,(INDEX(Data!$B$2:$B$86,MATCH(Materieelinzetplan!D30,Data!$A$2:$A$86,0)))),0)</f>
        <v>0</v>
      </c>
      <c r="F30" s="36"/>
      <c r="G30" s="37"/>
      <c r="H30" s="36"/>
      <c r="I30" s="23"/>
      <c r="J30" s="17" cm="1">
        <f t="array" ref="J30">_xlfn.IFS(E30=0,0,E30=1,1,E30=2,2,E30=3,1)</f>
        <v>0</v>
      </c>
      <c r="K30" s="38"/>
      <c r="L30" s="39"/>
      <c r="M30" s="25" cm="1">
        <f t="array" ref="M30">_xlfn.IFNA(_xlfn.IFS(AND(J30=0,I30&gt;0),INDEX(Data!$B$107:$B$119,MATCH(Materieelinzetplan!I30,Data!$A$107:$A$119,0)),J30=1,INDEX(Data!$B$107:$B$119,MATCH(Materieelinzetplan!I30,Data!$A$107:$A$119,0)),J30=2,Data!$B$122),0)</f>
        <v>0</v>
      </c>
      <c r="N30" s="24" cm="1">
        <f t="array" ref="N30">_xlfn.IFS(B30=0,0,K30&gt;0,M30*K30*L30,K30=0,L30*M30)</f>
        <v>0</v>
      </c>
      <c r="O30" s="48"/>
      <c r="Q30" s="105"/>
      <c r="T30" s="105"/>
    </row>
    <row r="31" spans="1:20" ht="34.15" customHeight="1" x14ac:dyDescent="0.25">
      <c r="A31" s="32">
        <v>15</v>
      </c>
      <c r="B31" s="35"/>
      <c r="C31" s="17" t="e" cm="1">
        <f t="array" ref="C31">_xlfn.IFS(B31="A.Bouwwerktuigen",1,B31="B.Hulpfuncties",2,B31="C.Bouwvoertuigen",3,B31="D.Vaartuig",4)</f>
        <v>#N/A</v>
      </c>
      <c r="D31" s="23"/>
      <c r="E31" s="64">
        <f>_xlfn.IFNA(IF(C31=4,1,(INDEX(Data!$B$2:$B$86,MATCH(Materieelinzetplan!D31,Data!$A$2:$A$86,0)))),0)</f>
        <v>0</v>
      </c>
      <c r="F31" s="36"/>
      <c r="G31" s="37"/>
      <c r="H31" s="36"/>
      <c r="I31" s="23"/>
      <c r="J31" s="17" cm="1">
        <f t="array" ref="J31">_xlfn.IFS(E31=0,0,E31=1,1,E31=2,2,E31=3,1)</f>
        <v>0</v>
      </c>
      <c r="K31" s="38"/>
      <c r="L31" s="39"/>
      <c r="M31" s="25" cm="1">
        <f t="array" ref="M31">_xlfn.IFNA(_xlfn.IFS(AND(J31=0,I31&gt;0),INDEX(Data!$B$107:$B$119,MATCH(Materieelinzetplan!I31,Data!$A$107:$A$119,0)),J31=1,INDEX(Data!$B$107:$B$119,MATCH(Materieelinzetplan!I31,Data!$A$107:$A$119,0)),J31=2,Data!$B$122),0)</f>
        <v>0</v>
      </c>
      <c r="N31" s="24" cm="1">
        <f t="array" ref="N31">_xlfn.IFS(B31=0,0,K31&gt;0,M31*K31*L31,K31=0,L31*M31)</f>
        <v>0</v>
      </c>
      <c r="O31" s="48"/>
      <c r="Q31" s="105"/>
      <c r="T31" s="105"/>
    </row>
    <row r="32" spans="1:20" ht="34.15" customHeight="1" x14ac:dyDescent="0.25">
      <c r="A32" s="32">
        <v>16</v>
      </c>
      <c r="B32" s="35"/>
      <c r="C32" s="17" t="e" cm="1">
        <f t="array" ref="C32">_xlfn.IFS(B32="A.Bouwwerktuigen",1,B32="B.Hulpfuncties",2,B32="C.Bouwvoertuigen",3,B32="D.Vaartuig",4)</f>
        <v>#N/A</v>
      </c>
      <c r="D32" s="23"/>
      <c r="E32" s="64">
        <f>_xlfn.IFNA(IF(C32=4,1,(INDEX(Data!$B$2:$B$86,MATCH(Materieelinzetplan!D32,Data!$A$2:$A$86,0)))),0)</f>
        <v>0</v>
      </c>
      <c r="F32" s="36"/>
      <c r="G32" s="37"/>
      <c r="H32" s="36"/>
      <c r="I32" s="23"/>
      <c r="J32" s="17" cm="1">
        <f t="array" ref="J32">_xlfn.IFS(E32=0,0,E32=1,1,E32=2,2,E32=3,1)</f>
        <v>0</v>
      </c>
      <c r="K32" s="38"/>
      <c r="L32" s="39"/>
      <c r="M32" s="25" cm="1">
        <f t="array" ref="M32">_xlfn.IFNA(_xlfn.IFS(AND(J32=0,I32&gt;0),INDEX(Data!$B$107:$B$119,MATCH(Materieelinzetplan!I32,Data!$A$107:$A$119,0)),J32=1,INDEX(Data!$B$107:$B$119,MATCH(Materieelinzetplan!I32,Data!$A$107:$A$119,0)),J32=2,Data!$B$122),0)</f>
        <v>0</v>
      </c>
      <c r="N32" s="24" cm="1">
        <f t="array" ref="N32">_xlfn.IFS(B32=0,0,K32&gt;0,M32*K32*L32,K32=0,L32*M32)</f>
        <v>0</v>
      </c>
      <c r="O32" s="48"/>
      <c r="Q32" s="105"/>
      <c r="R32" s="18"/>
      <c r="S32" s="18"/>
      <c r="T32" s="105"/>
    </row>
    <row r="33" spans="1:25" ht="34.15" customHeight="1" x14ac:dyDescent="0.25">
      <c r="A33" s="32">
        <v>17</v>
      </c>
      <c r="B33" s="35"/>
      <c r="C33" s="17" t="e" cm="1">
        <f t="array" ref="C33">_xlfn.IFS(B33="A.Bouwwerktuigen",1,B33="B.Hulpfuncties",2,B33="C.Bouwvoertuigen",3,B33="D.Vaartuig",4)</f>
        <v>#N/A</v>
      </c>
      <c r="D33" s="23"/>
      <c r="E33" s="64">
        <f>_xlfn.IFNA(IF(C33=4,1,(INDEX(Data!$B$2:$B$86,MATCH(Materieelinzetplan!D33,Data!$A$2:$A$86,0)))),0)</f>
        <v>0</v>
      </c>
      <c r="F33" s="36"/>
      <c r="G33" s="37"/>
      <c r="H33" s="36"/>
      <c r="I33" s="23"/>
      <c r="J33" s="17" cm="1">
        <f t="array" ref="J33">_xlfn.IFS(E33=0,0,E33=1,1,E33=2,2,E33=3,1)</f>
        <v>0</v>
      </c>
      <c r="K33" s="38"/>
      <c r="L33" s="39"/>
      <c r="M33" s="25" cm="1">
        <f t="array" ref="M33">_xlfn.IFNA(_xlfn.IFS(AND(J33=0,I33&gt;0),INDEX(Data!$B$107:$B$119,MATCH(Materieelinzetplan!I33,Data!$A$107:$A$119,0)),J33=1,INDEX(Data!$B$107:$B$119,MATCH(Materieelinzetplan!I33,Data!$A$107:$A$119,0)),J33=2,Data!$B$122),0)</f>
        <v>0</v>
      </c>
      <c r="N33" s="24" cm="1">
        <f t="array" ref="N33">_xlfn.IFS(B33=0,0,K33&gt;0,M33*K33*L33,K33=0,L33*M33)</f>
        <v>0</v>
      </c>
      <c r="O33" s="48"/>
      <c r="Q33" s="105"/>
      <c r="R33" s="18"/>
      <c r="S33" s="18"/>
      <c r="T33" s="105"/>
    </row>
    <row r="34" spans="1:25" ht="34.15" customHeight="1" x14ac:dyDescent="0.25">
      <c r="A34" s="32">
        <v>18</v>
      </c>
      <c r="B34" s="35"/>
      <c r="C34" s="17" t="e" cm="1">
        <f t="array" ref="C34">_xlfn.IFS(B34="A.Bouwwerktuigen",1,B34="B.Hulpfuncties",2,B34="C.Bouwvoertuigen",3,B34="D.Vaartuig",4)</f>
        <v>#N/A</v>
      </c>
      <c r="D34" s="23"/>
      <c r="E34" s="64">
        <f>_xlfn.IFNA(IF(C34=4,1,(INDEX(Data!$B$2:$B$86,MATCH(Materieelinzetplan!D34,Data!$A$2:$A$86,0)))),0)</f>
        <v>0</v>
      </c>
      <c r="F34" s="36"/>
      <c r="G34" s="37"/>
      <c r="H34" s="36"/>
      <c r="I34" s="23"/>
      <c r="J34" s="17" cm="1">
        <f t="array" ref="J34">_xlfn.IFS(E34=0,0,E34=1,1,E34=2,2,E34=3,1)</f>
        <v>0</v>
      </c>
      <c r="K34" s="38"/>
      <c r="L34" s="39"/>
      <c r="M34" s="25" cm="1">
        <f t="array" ref="M34">_xlfn.IFNA(_xlfn.IFS(AND(J34=0,I34&gt;0),INDEX(Data!$B$107:$B$119,MATCH(Materieelinzetplan!I34,Data!$A$107:$A$119,0)),J34=1,INDEX(Data!$B$107:$B$119,MATCH(Materieelinzetplan!I34,Data!$A$107:$A$119,0)),J34=2,Data!$B$122),0)</f>
        <v>0</v>
      </c>
      <c r="N34" s="24" cm="1">
        <f t="array" ref="N34">_xlfn.IFS(B34=0,0,K34&gt;0,M34*K34*L34,K34=0,L34*M34)</f>
        <v>0</v>
      </c>
      <c r="O34" s="48"/>
      <c r="Q34" s="103"/>
      <c r="T34" s="103"/>
      <c r="Y34" s="18"/>
    </row>
    <row r="35" spans="1:25" ht="34.15" customHeight="1" x14ac:dyDescent="0.25">
      <c r="A35" s="32">
        <v>19</v>
      </c>
      <c r="B35" s="35"/>
      <c r="C35" s="17" t="e" cm="1">
        <f t="array" ref="C35">_xlfn.IFS(B35="A.Bouwwerktuigen",1,B35="B.Hulpfuncties",2,B35="C.Bouwvoertuigen",3,B35="D.Vaartuig",4)</f>
        <v>#N/A</v>
      </c>
      <c r="D35" s="23"/>
      <c r="E35" s="64">
        <f>_xlfn.IFNA(IF(C35=4,1,(INDEX(Data!$B$2:$B$86,MATCH(Materieelinzetplan!D35,Data!$A$2:$A$86,0)))),0)</f>
        <v>0</v>
      </c>
      <c r="F35" s="36"/>
      <c r="G35" s="37"/>
      <c r="H35" s="36"/>
      <c r="I35" s="23"/>
      <c r="J35" s="17" cm="1">
        <f t="array" ref="J35">_xlfn.IFS(E35=0,0,E35=1,1,E35=2,2,E35=3,1)</f>
        <v>0</v>
      </c>
      <c r="K35" s="38"/>
      <c r="L35" s="39"/>
      <c r="M35" s="25" cm="1">
        <f t="array" ref="M35">_xlfn.IFNA(_xlfn.IFS(AND(J35=0,I35&gt;0),INDEX(Data!$B$107:$B$119,MATCH(Materieelinzetplan!I35,Data!$A$107:$A$119,0)),J35=1,INDEX(Data!$B$107:$B$119,MATCH(Materieelinzetplan!I35,Data!$A$107:$A$119,0)),J35=2,Data!$B$122),0)</f>
        <v>0</v>
      </c>
      <c r="N35" s="24" cm="1">
        <f t="array" ref="N35">_xlfn.IFS(B35=0,0,K35&gt;0,M35*K35*L35,K35=0,L35*M35)</f>
        <v>0</v>
      </c>
      <c r="O35" s="48"/>
      <c r="Y35" s="18"/>
    </row>
    <row r="36" spans="1:25" ht="34.15" customHeight="1" x14ac:dyDescent="0.25">
      <c r="A36" s="32">
        <v>20</v>
      </c>
      <c r="B36" s="35"/>
      <c r="C36" s="17" t="e" cm="1">
        <f t="array" ref="C36">_xlfn.IFS(B36="A.Bouwwerktuigen",1,B36="B.Hulpfuncties",2,B36="C.Bouwvoertuigen",3,B36="D.Vaartuig",4)</f>
        <v>#N/A</v>
      </c>
      <c r="D36" s="23"/>
      <c r="E36" s="64">
        <f>_xlfn.IFNA(IF(C36=4,1,(INDEX(Data!$B$2:$B$86,MATCH(Materieelinzetplan!D36,Data!$A$2:$A$86,0)))),0)</f>
        <v>0</v>
      </c>
      <c r="F36" s="36"/>
      <c r="G36" s="37"/>
      <c r="H36" s="36"/>
      <c r="I36" s="23"/>
      <c r="J36" s="17" cm="1">
        <f t="array" ref="J36">_xlfn.IFS(E36=0,0,E36=1,1,E36=2,2,E36=3,1)</f>
        <v>0</v>
      </c>
      <c r="K36" s="38"/>
      <c r="L36" s="39"/>
      <c r="M36" s="25" cm="1">
        <f t="array" ref="M36">_xlfn.IFNA(_xlfn.IFS(AND(J36=0,I36&gt;0),INDEX(Data!$B$107:$B$119,MATCH(Materieelinzetplan!I36,Data!$A$107:$A$119,0)),J36=1,INDEX(Data!$B$107:$B$119,MATCH(Materieelinzetplan!I36,Data!$A$107:$A$119,0)),J36=2,Data!$B$122),0)</f>
        <v>0</v>
      </c>
      <c r="N36" s="24" cm="1">
        <f t="array" ref="N36">_xlfn.IFS(B36=0,0,K36&gt;0,M36*K36*L36,K36=0,L36*M36)</f>
        <v>0</v>
      </c>
      <c r="O36" s="48"/>
      <c r="R36" s="106"/>
      <c r="S36" s="106"/>
    </row>
    <row r="37" spans="1:25" ht="34.15" customHeight="1" x14ac:dyDescent="0.25">
      <c r="A37" s="32">
        <v>21</v>
      </c>
      <c r="B37" s="35"/>
      <c r="C37" s="17" t="e" cm="1">
        <f t="array" ref="C37">_xlfn.IFS(B37="A.Bouwwerktuigen",1,B37="B.Hulpfuncties",2,B37="C.Bouwvoertuigen",3,B37="D.Vaartuig",4)</f>
        <v>#N/A</v>
      </c>
      <c r="D37" s="23"/>
      <c r="E37" s="64">
        <f>_xlfn.IFNA(IF(C37=4,1,(INDEX(Data!$B$2:$B$86,MATCH(Materieelinzetplan!D37,Data!$A$2:$A$86,0)))),0)</f>
        <v>0</v>
      </c>
      <c r="F37" s="36"/>
      <c r="G37" s="37"/>
      <c r="H37" s="36"/>
      <c r="I37" s="23"/>
      <c r="J37" s="17" cm="1">
        <f t="array" ref="J37">_xlfn.IFS(E37=0,0,E37=1,1,E37=2,2,E37=3,1)</f>
        <v>0</v>
      </c>
      <c r="K37" s="38"/>
      <c r="L37" s="39"/>
      <c r="M37" s="25" cm="1">
        <f t="array" ref="M37">_xlfn.IFNA(_xlfn.IFS(AND(J37=0,I37&gt;0),INDEX(Data!$B$107:$B$119,MATCH(Materieelinzetplan!I37,Data!$A$107:$A$119,0)),J37=1,INDEX(Data!$B$107:$B$119,MATCH(Materieelinzetplan!I37,Data!$A$107:$A$119,0)),J37=2,Data!$B$122),0)</f>
        <v>0</v>
      </c>
      <c r="N37" s="24" cm="1">
        <f t="array" ref="N37">_xlfn.IFS(B37=0,0,K37&gt;0,M37*K37*L37,K37=0,L37*M37)</f>
        <v>0</v>
      </c>
      <c r="O37" s="48"/>
      <c r="R37" s="106"/>
      <c r="S37" s="106"/>
    </row>
    <row r="38" spans="1:25" ht="34.15" customHeight="1" x14ac:dyDescent="0.25">
      <c r="A38" s="32">
        <v>22</v>
      </c>
      <c r="B38" s="35"/>
      <c r="C38" s="17" t="e" cm="1">
        <f t="array" ref="C38">_xlfn.IFS(B38="A.Bouwwerktuigen",1,B38="B.Hulpfuncties",2,B38="C.Bouwvoertuigen",3,B38="D.Vaartuig",4)</f>
        <v>#N/A</v>
      </c>
      <c r="D38" s="23"/>
      <c r="E38" s="64">
        <f>_xlfn.IFNA(IF(C38=4,1,(INDEX(Data!$B$2:$B$86,MATCH(Materieelinzetplan!D38,Data!$A$2:$A$86,0)))),0)</f>
        <v>0</v>
      </c>
      <c r="F38" s="36"/>
      <c r="G38" s="37"/>
      <c r="H38" s="36"/>
      <c r="I38" s="23"/>
      <c r="J38" s="17" cm="1">
        <f t="array" ref="J38">_xlfn.IFS(E38=0,0,E38=1,1,E38=2,2,E38=3,1)</f>
        <v>0</v>
      </c>
      <c r="K38" s="38"/>
      <c r="L38" s="39"/>
      <c r="M38" s="25" cm="1">
        <f t="array" ref="M38">_xlfn.IFNA(_xlfn.IFS(AND(J38=0,I38&gt;0),INDEX(Data!$B$107:$B$119,MATCH(Materieelinzetplan!I38,Data!$A$107:$A$119,0)),J38=1,INDEX(Data!$B$107:$B$119,MATCH(Materieelinzetplan!I38,Data!$A$107:$A$119,0)),J38=2,Data!$B$122),0)</f>
        <v>0</v>
      </c>
      <c r="N38" s="24" cm="1">
        <f t="array" ref="N38">_xlfn.IFS(B38=0,0,K38&gt;0,M38*K38*L38,K38=0,L38*M38)</f>
        <v>0</v>
      </c>
      <c r="O38" s="48"/>
    </row>
    <row r="39" spans="1:25" ht="34.15" customHeight="1" x14ac:dyDescent="0.25">
      <c r="A39" s="32">
        <v>23</v>
      </c>
      <c r="B39" s="35"/>
      <c r="C39" s="17" t="e" cm="1">
        <f t="array" ref="C39">_xlfn.IFS(B39="A.Bouwwerktuigen",1,B39="B.Hulpfuncties",2,B39="C.Bouwvoertuigen",3,B39="D.Vaartuig",4)</f>
        <v>#N/A</v>
      </c>
      <c r="D39" s="23"/>
      <c r="E39" s="64">
        <f>_xlfn.IFNA(IF(C39=4,1,(INDEX(Data!$B$2:$B$86,MATCH(Materieelinzetplan!D39,Data!$A$2:$A$86,0)))),0)</f>
        <v>0</v>
      </c>
      <c r="F39" s="36"/>
      <c r="G39" s="37"/>
      <c r="H39" s="36"/>
      <c r="I39" s="23"/>
      <c r="J39" s="17" cm="1">
        <f t="array" ref="J39">_xlfn.IFS(E39=0,0,E39=1,1,E39=2,2,E39=3,1)</f>
        <v>0</v>
      </c>
      <c r="K39" s="38"/>
      <c r="L39" s="39"/>
      <c r="M39" s="25" cm="1">
        <f t="array" ref="M39">_xlfn.IFNA(_xlfn.IFS(AND(J39=0,I39&gt;0),INDEX(Data!$B$107:$B$119,MATCH(Materieelinzetplan!I39,Data!$A$107:$A$119,0)),J39=1,INDEX(Data!$B$107:$B$119,MATCH(Materieelinzetplan!I39,Data!$A$107:$A$119,0)),J39=2,Data!$B$122),0)</f>
        <v>0</v>
      </c>
      <c r="N39" s="24" cm="1">
        <f t="array" ref="N39">_xlfn.IFS(B39=0,0,K39&gt;0,M39*K39*L39,K39=0,L39*M39)</f>
        <v>0</v>
      </c>
      <c r="O39" s="48"/>
    </row>
    <row r="40" spans="1:25" ht="34.15" customHeight="1" x14ac:dyDescent="0.25">
      <c r="A40" s="32">
        <v>24</v>
      </c>
      <c r="B40" s="35"/>
      <c r="C40" s="17" t="e" cm="1">
        <f t="array" ref="C40">_xlfn.IFS(B40="A.Bouwwerktuigen",1,B40="B.Hulpfuncties",2,B40="C.Bouwvoertuigen",3,B40="D.Vaartuig",4)</f>
        <v>#N/A</v>
      </c>
      <c r="D40" s="23"/>
      <c r="E40" s="64">
        <f>_xlfn.IFNA(IF(C40=4,1,(INDEX(Data!$B$2:$B$86,MATCH(Materieelinzetplan!D40,Data!$A$2:$A$86,0)))),0)</f>
        <v>0</v>
      </c>
      <c r="F40" s="36"/>
      <c r="G40" s="37"/>
      <c r="H40" s="36"/>
      <c r="I40" s="23"/>
      <c r="J40" s="17" cm="1">
        <f t="array" ref="J40">_xlfn.IFS(E40=0,0,E40=1,1,E40=2,2,E40=3,1)</f>
        <v>0</v>
      </c>
      <c r="K40" s="38"/>
      <c r="L40" s="39"/>
      <c r="M40" s="25" cm="1">
        <f t="array" ref="M40">_xlfn.IFNA(_xlfn.IFS(AND(J40=0,I40&gt;0),INDEX(Data!$B$107:$B$119,MATCH(Materieelinzetplan!I40,Data!$A$107:$A$119,0)),J40=1,INDEX(Data!$B$107:$B$119,MATCH(Materieelinzetplan!I40,Data!$A$107:$A$119,0)),J40=2,Data!$B$122),0)</f>
        <v>0</v>
      </c>
      <c r="N40" s="24" cm="1">
        <f t="array" ref="N40">_xlfn.IFS(B40=0,0,K40&gt;0,M40*K40*L40,K40=0,L40*M40)</f>
        <v>0</v>
      </c>
      <c r="O40" s="48"/>
    </row>
    <row r="41" spans="1:25" ht="34.15" customHeight="1" x14ac:dyDescent="0.25">
      <c r="A41" s="32">
        <v>25</v>
      </c>
      <c r="B41" s="35"/>
      <c r="C41" s="17" t="e" cm="1">
        <f t="array" ref="C41">_xlfn.IFS(B41="A.Bouwwerktuigen",1,B41="B.Hulpfuncties",2,B41="C.Bouwvoertuigen",3,B41="D.Vaartuig",4)</f>
        <v>#N/A</v>
      </c>
      <c r="D41" s="23"/>
      <c r="E41" s="64">
        <f>_xlfn.IFNA(IF(C41=4,1,(INDEX(Data!$B$2:$B$86,MATCH(Materieelinzetplan!D41,Data!$A$2:$A$86,0)))),0)</f>
        <v>0</v>
      </c>
      <c r="F41" s="36"/>
      <c r="G41" s="37"/>
      <c r="H41" s="36"/>
      <c r="I41" s="23"/>
      <c r="J41" s="17" cm="1">
        <f t="array" ref="J41">_xlfn.IFS(E41=0,0,E41=1,1,E41=2,2,E41=3,1)</f>
        <v>0</v>
      </c>
      <c r="K41" s="38"/>
      <c r="L41" s="39"/>
      <c r="M41" s="25" cm="1">
        <f t="array" ref="M41">_xlfn.IFNA(_xlfn.IFS(AND(J41=0,I41&gt;0),INDEX(Data!$B$107:$B$119,MATCH(Materieelinzetplan!I41,Data!$A$107:$A$119,0)),J41=1,INDEX(Data!$B$107:$B$119,MATCH(Materieelinzetplan!I41,Data!$A$107:$A$119,0)),J41=2,Data!$B$122),0)</f>
        <v>0</v>
      </c>
      <c r="N41" s="24" cm="1">
        <f t="array" ref="N41">_xlfn.IFS(B41=0,0,K41&gt;0,M41*K41*L41,K41=0,L41*M41)</f>
        <v>0</v>
      </c>
      <c r="O41" s="48"/>
    </row>
    <row r="42" spans="1:25" ht="34.15" customHeight="1" x14ac:dyDescent="0.25">
      <c r="A42" s="32">
        <v>26</v>
      </c>
      <c r="B42" s="35"/>
      <c r="C42" s="17" t="e" cm="1">
        <f t="array" ref="C42">_xlfn.IFS(B42="A.Bouwwerktuigen",1,B42="B.Hulpfuncties",2,B42="C.Bouwvoertuigen",3,B42="D.Vaartuig",4)</f>
        <v>#N/A</v>
      </c>
      <c r="D42" s="23"/>
      <c r="E42" s="64">
        <f>_xlfn.IFNA(IF(C42=4,1,(INDEX(Data!$B$2:$B$86,MATCH(Materieelinzetplan!D42,Data!$A$2:$A$86,0)))),0)</f>
        <v>0</v>
      </c>
      <c r="F42" s="36"/>
      <c r="G42" s="37"/>
      <c r="H42" s="36"/>
      <c r="I42" s="23"/>
      <c r="J42" s="17" cm="1">
        <f t="array" ref="J42">_xlfn.IFS(E42=0,0,E42=1,1,E42=2,2,E42=3,1)</f>
        <v>0</v>
      </c>
      <c r="K42" s="38"/>
      <c r="L42" s="39"/>
      <c r="M42" s="25" cm="1">
        <f t="array" ref="M42">_xlfn.IFNA(_xlfn.IFS(AND(J42=0,I42&gt;0),INDEX(Data!$B$107:$B$119,MATCH(Materieelinzetplan!I42,Data!$A$107:$A$119,0)),J42=1,INDEX(Data!$B$107:$B$119,MATCH(Materieelinzetplan!I42,Data!$A$107:$A$119,0)),J42=2,Data!$B$122),0)</f>
        <v>0</v>
      </c>
      <c r="N42" s="24" cm="1">
        <f t="array" ref="N42">_xlfn.IFS(B42=0,0,K42&gt;0,M42*K42*L42,K42=0,L42*M42)</f>
        <v>0</v>
      </c>
      <c r="O42" s="48"/>
    </row>
    <row r="43" spans="1:25" ht="34.15" customHeight="1" x14ac:dyDescent="0.25">
      <c r="A43" s="32">
        <v>27</v>
      </c>
      <c r="B43" s="35"/>
      <c r="C43" s="17" t="e" cm="1">
        <f t="array" ref="C43">_xlfn.IFS(B43="A.Bouwwerktuigen",1,B43="B.Hulpfuncties",2,B43="C.Bouwvoertuigen",3,B43="D.Vaartuig",4)</f>
        <v>#N/A</v>
      </c>
      <c r="D43" s="23"/>
      <c r="E43" s="64">
        <f>_xlfn.IFNA(IF(C43=4,1,(INDEX(Data!$B$2:$B$86,MATCH(Materieelinzetplan!D43,Data!$A$2:$A$86,0)))),0)</f>
        <v>0</v>
      </c>
      <c r="F43" s="36"/>
      <c r="G43" s="37"/>
      <c r="H43" s="36"/>
      <c r="I43" s="23"/>
      <c r="J43" s="17" cm="1">
        <f t="array" ref="J43">_xlfn.IFS(E43=0,0,E43=1,1,E43=2,2,E43=3,1)</f>
        <v>0</v>
      </c>
      <c r="K43" s="38"/>
      <c r="L43" s="39"/>
      <c r="M43" s="25" cm="1">
        <f t="array" ref="M43">_xlfn.IFNA(_xlfn.IFS(AND(J43=0,I43&gt;0),INDEX(Data!$B$107:$B$119,MATCH(Materieelinzetplan!I43,Data!$A$107:$A$119,0)),J43=1,INDEX(Data!$B$107:$B$119,MATCH(Materieelinzetplan!I43,Data!$A$107:$A$119,0)),J43=2,Data!$B$122),0)</f>
        <v>0</v>
      </c>
      <c r="N43" s="24" cm="1">
        <f t="array" ref="N43">_xlfn.IFS(B43=0,0,K43&gt;0,M43*K43*L43,K43=0,L43*M43)</f>
        <v>0</v>
      </c>
      <c r="O43" s="48"/>
    </row>
    <row r="44" spans="1:25" ht="34.15" customHeight="1" x14ac:dyDescent="0.25">
      <c r="A44" s="32">
        <v>28</v>
      </c>
      <c r="B44" s="35"/>
      <c r="C44" s="17" t="e" cm="1">
        <f t="array" ref="C44">_xlfn.IFS(B44="A.Bouwwerktuigen",1,B44="B.Hulpfuncties",2,B44="C.Bouwvoertuigen",3,B44="D.Vaartuig",4)</f>
        <v>#N/A</v>
      </c>
      <c r="D44" s="23"/>
      <c r="E44" s="64">
        <f>_xlfn.IFNA(IF(C44=4,1,(INDEX(Data!$B$2:$B$86,MATCH(Materieelinzetplan!D44,Data!$A$2:$A$86,0)))),0)</f>
        <v>0</v>
      </c>
      <c r="F44" s="36"/>
      <c r="G44" s="37"/>
      <c r="H44" s="36"/>
      <c r="I44" s="23"/>
      <c r="J44" s="17" cm="1">
        <f t="array" ref="J44">_xlfn.IFS(E44=0,0,E44=1,1,E44=2,2,E44=3,1)</f>
        <v>0</v>
      </c>
      <c r="K44" s="38"/>
      <c r="L44" s="39"/>
      <c r="M44" s="25" cm="1">
        <f t="array" ref="M44">_xlfn.IFNA(_xlfn.IFS(AND(J44=0,I44&gt;0),INDEX(Data!$B$107:$B$119,MATCH(Materieelinzetplan!I44,Data!$A$107:$A$119,0)),J44=1,INDEX(Data!$B$107:$B$119,MATCH(Materieelinzetplan!I44,Data!$A$107:$A$119,0)),J44=2,Data!$B$122),0)</f>
        <v>0</v>
      </c>
      <c r="N44" s="24" cm="1">
        <f t="array" ref="N44">_xlfn.IFS(B44=0,0,K44&gt;0,M44*K44*L44,K44=0,L44*M44)</f>
        <v>0</v>
      </c>
      <c r="O44" s="48"/>
    </row>
    <row r="45" spans="1:25" ht="34.15" customHeight="1" x14ac:dyDescent="0.25">
      <c r="A45" s="32">
        <v>29</v>
      </c>
      <c r="B45" s="35"/>
      <c r="C45" s="17" t="e" cm="1">
        <f t="array" ref="C45">_xlfn.IFS(B45="A.Bouwwerktuigen",1,B45="B.Hulpfuncties",2,B45="C.Bouwvoertuigen",3,B45="D.Vaartuig",4)</f>
        <v>#N/A</v>
      </c>
      <c r="D45" s="23"/>
      <c r="E45" s="64">
        <f>_xlfn.IFNA(IF(C45=4,1,(INDEX(Data!$B$2:$B$86,MATCH(Materieelinzetplan!D45,Data!$A$2:$A$86,0)))),0)</f>
        <v>0</v>
      </c>
      <c r="F45" s="36"/>
      <c r="G45" s="37"/>
      <c r="H45" s="36"/>
      <c r="I45" s="23"/>
      <c r="J45" s="17" cm="1">
        <f t="array" ref="J45">_xlfn.IFS(E45=0,0,E45=1,1,E45=2,2,E45=3,1)</f>
        <v>0</v>
      </c>
      <c r="K45" s="38"/>
      <c r="L45" s="39"/>
      <c r="M45" s="25" cm="1">
        <f t="array" ref="M45">_xlfn.IFNA(_xlfn.IFS(AND(J45=0,I45&gt;0),INDEX(Data!$B$107:$B$119,MATCH(Materieelinzetplan!I45,Data!$A$107:$A$119,0)),J45=1,INDEX(Data!$B$107:$B$119,MATCH(Materieelinzetplan!I45,Data!$A$107:$A$119,0)),J45=2,Data!$B$122),0)</f>
        <v>0</v>
      </c>
      <c r="N45" s="24" cm="1">
        <f t="array" ref="N45">_xlfn.IFS(B45=0,0,K45&gt;0,M45*K45*L45,K45=0,L45*M45)</f>
        <v>0</v>
      </c>
      <c r="O45" s="48"/>
    </row>
    <row r="46" spans="1:25" ht="34.15" customHeight="1" x14ac:dyDescent="0.25">
      <c r="A46" s="32">
        <v>30</v>
      </c>
      <c r="B46" s="35"/>
      <c r="C46" s="17" t="e" cm="1">
        <f t="array" ref="C46">_xlfn.IFS(B46="A.Bouwwerktuigen",1,B46="B.Hulpfuncties",2,B46="C.Bouwvoertuigen",3,B46="D.Vaartuig",4)</f>
        <v>#N/A</v>
      </c>
      <c r="D46" s="23"/>
      <c r="E46" s="64">
        <f>_xlfn.IFNA(IF(C46=4,1,(INDEX(Data!$B$2:$B$86,MATCH(Materieelinzetplan!D46,Data!$A$2:$A$86,0)))),0)</f>
        <v>0</v>
      </c>
      <c r="F46" s="36"/>
      <c r="G46" s="37"/>
      <c r="H46" s="36"/>
      <c r="I46" s="23"/>
      <c r="J46" s="17" cm="1">
        <f t="array" ref="J46">_xlfn.IFS(E46=0,0,E46=1,1,E46=2,2,E46=3,1)</f>
        <v>0</v>
      </c>
      <c r="K46" s="38"/>
      <c r="L46" s="39"/>
      <c r="M46" s="25" cm="1">
        <f t="array" ref="M46">_xlfn.IFNA(_xlfn.IFS(AND(J46=0,I46&gt;0),INDEX(Data!$B$107:$B$119,MATCH(Materieelinzetplan!I46,Data!$A$107:$A$119,0)),J46=1,INDEX(Data!$B$107:$B$119,MATCH(Materieelinzetplan!I46,Data!$A$107:$A$119,0)),J46=2,Data!$B$122),0)</f>
        <v>0</v>
      </c>
      <c r="N46" s="24" cm="1">
        <f t="array" ref="N46">_xlfn.IFS(B46=0,0,K46&gt;0,M46*K46*L46,K46=0,L46*M46)</f>
        <v>0</v>
      </c>
      <c r="O46" s="48"/>
    </row>
    <row r="47" spans="1:25" ht="34.15" customHeight="1" x14ac:dyDescent="0.25">
      <c r="A47" s="32">
        <v>31</v>
      </c>
      <c r="B47" s="35"/>
      <c r="C47" s="17" t="e" cm="1">
        <f t="array" ref="C47">_xlfn.IFS(B47="A.Bouwwerktuigen",1,B47="B.Hulpfuncties",2,B47="C.Bouwvoertuigen",3,B47="D.Vaartuig",4)</f>
        <v>#N/A</v>
      </c>
      <c r="D47" s="23"/>
      <c r="E47" s="64">
        <f>_xlfn.IFNA(IF(C47=4,1,(INDEX(Data!$B$2:$B$86,MATCH(Materieelinzetplan!D47,Data!$A$2:$A$86,0)))),0)</f>
        <v>0</v>
      </c>
      <c r="F47" s="36"/>
      <c r="G47" s="37"/>
      <c r="H47" s="36"/>
      <c r="I47" s="23"/>
      <c r="J47" s="17" cm="1">
        <f t="array" ref="J47">_xlfn.IFS(E47=0,0,E47=1,1,E47=2,2,E47=3,1)</f>
        <v>0</v>
      </c>
      <c r="K47" s="38"/>
      <c r="L47" s="39"/>
      <c r="M47" s="25" cm="1">
        <f t="array" ref="M47">_xlfn.IFNA(_xlfn.IFS(AND(J47=0,I47&gt;0),INDEX(Data!$B$107:$B$119,MATCH(Materieelinzetplan!I47,Data!$A$107:$A$119,0)),J47=1,INDEX(Data!$B$107:$B$119,MATCH(Materieelinzetplan!I47,Data!$A$107:$A$119,0)),J47=2,Data!$B$122),0)</f>
        <v>0</v>
      </c>
      <c r="N47" s="24" cm="1">
        <f t="array" ref="N47">_xlfn.IFS(B47=0,0,K47&gt;0,M47*K47*L47,K47=0,L47*M47)</f>
        <v>0</v>
      </c>
      <c r="O47" s="48"/>
    </row>
    <row r="48" spans="1:25" ht="34.15" customHeight="1" x14ac:dyDescent="0.25">
      <c r="A48" s="32">
        <v>32</v>
      </c>
      <c r="B48" s="35"/>
      <c r="C48" s="17" t="e" cm="1">
        <f t="array" ref="C48">_xlfn.IFS(B48="A.Bouwwerktuigen",1,B48="B.Hulpfuncties",2,B48="C.Bouwvoertuigen",3,B48="D.Vaartuig",4)</f>
        <v>#N/A</v>
      </c>
      <c r="D48" s="23"/>
      <c r="E48" s="64">
        <f>_xlfn.IFNA(IF(C48=4,1,(INDEX(Data!$B$2:$B$86,MATCH(Materieelinzetplan!D48,Data!$A$2:$A$86,0)))),0)</f>
        <v>0</v>
      </c>
      <c r="F48" s="36"/>
      <c r="G48" s="37"/>
      <c r="H48" s="36"/>
      <c r="I48" s="23"/>
      <c r="J48" s="17" cm="1">
        <f t="array" ref="J48">_xlfn.IFS(E48=0,0,E48=1,1,E48=2,2,E48=3,1)</f>
        <v>0</v>
      </c>
      <c r="K48" s="38"/>
      <c r="L48" s="39"/>
      <c r="M48" s="25" cm="1">
        <f t="array" ref="M48">_xlfn.IFNA(_xlfn.IFS(AND(J48=0,I48&gt;0),INDEX(Data!$B$107:$B$119,MATCH(Materieelinzetplan!I48,Data!$A$107:$A$119,0)),J48=1,INDEX(Data!$B$107:$B$119,MATCH(Materieelinzetplan!I48,Data!$A$107:$A$119,0)),J48=2,Data!$B$122),0)</f>
        <v>0</v>
      </c>
      <c r="N48" s="24" cm="1">
        <f t="array" ref="N48">_xlfn.IFS(B48=0,0,K48&gt;0,M48*K48*L48,K48=0,L48*M48)</f>
        <v>0</v>
      </c>
      <c r="O48" s="48"/>
    </row>
    <row r="49" spans="1:17" ht="34.15" customHeight="1" x14ac:dyDescent="0.25">
      <c r="A49" s="32">
        <v>33</v>
      </c>
      <c r="B49" s="35"/>
      <c r="C49" s="17" t="e" cm="1">
        <f t="array" ref="C49">_xlfn.IFS(B49="A.Bouwwerktuigen",1,B49="B.Hulpfuncties",2,B49="C.Bouwvoertuigen",3,B49="D.Vaartuig",4)</f>
        <v>#N/A</v>
      </c>
      <c r="D49" s="23"/>
      <c r="E49" s="64">
        <f>_xlfn.IFNA(IF(C49=4,1,(INDEX(Data!$B$2:$B$86,MATCH(Materieelinzetplan!D49,Data!$A$2:$A$86,0)))),0)</f>
        <v>0</v>
      </c>
      <c r="F49" s="36"/>
      <c r="G49" s="37"/>
      <c r="H49" s="36"/>
      <c r="I49" s="23"/>
      <c r="J49" s="17" cm="1">
        <f t="array" ref="J49">_xlfn.IFS(E49=0,0,E49=1,1,E49=2,2,E49=3,1)</f>
        <v>0</v>
      </c>
      <c r="K49" s="38"/>
      <c r="L49" s="39"/>
      <c r="M49" s="25" cm="1">
        <f t="array" ref="M49">_xlfn.IFNA(_xlfn.IFS(AND(J49=0,I49&gt;0),INDEX(Data!$B$107:$B$119,MATCH(Materieelinzetplan!I49,Data!$A$107:$A$119,0)),J49=1,INDEX(Data!$B$107:$B$119,MATCH(Materieelinzetplan!I49,Data!$A$107:$A$119,0)),J49=2,Data!$B$122),0)</f>
        <v>0</v>
      </c>
      <c r="N49" s="24" cm="1">
        <f t="array" ref="N49">_xlfn.IFS(B49=0,0,K49&gt;0,M49*K49*L49,K49=0,L49*M49)</f>
        <v>0</v>
      </c>
      <c r="O49" s="48"/>
    </row>
    <row r="50" spans="1:17" ht="34.15" customHeight="1" x14ac:dyDescent="0.25">
      <c r="A50" s="32">
        <v>34</v>
      </c>
      <c r="B50" s="35"/>
      <c r="C50" s="17" t="e" cm="1">
        <f t="array" ref="C50">_xlfn.IFS(B50="A.Bouwwerktuigen",1,B50="B.Hulpfuncties",2,B50="C.Bouwvoertuigen",3,B50="D.Vaartuig",4)</f>
        <v>#N/A</v>
      </c>
      <c r="D50" s="23"/>
      <c r="E50" s="64">
        <f>_xlfn.IFNA(IF(C50=4,1,(INDEX(Data!$B$2:$B$86,MATCH(Materieelinzetplan!D50,Data!$A$2:$A$86,0)))),0)</f>
        <v>0</v>
      </c>
      <c r="F50" s="36"/>
      <c r="G50" s="37"/>
      <c r="H50" s="36"/>
      <c r="I50" s="23"/>
      <c r="J50" s="17" cm="1">
        <f t="array" ref="J50">_xlfn.IFS(E50=0,0,E50=1,1,E50=2,2,E50=3,1)</f>
        <v>0</v>
      </c>
      <c r="K50" s="38"/>
      <c r="L50" s="39"/>
      <c r="M50" s="25" cm="1">
        <f t="array" ref="M50">_xlfn.IFNA(_xlfn.IFS(AND(J50=0,I50&gt;0),INDEX(Data!$B$107:$B$119,MATCH(Materieelinzetplan!I50,Data!$A$107:$A$119,0)),J50=1,INDEX(Data!$B$107:$B$119,MATCH(Materieelinzetplan!I50,Data!$A$107:$A$119,0)),J50=2,Data!$B$122),0)</f>
        <v>0</v>
      </c>
      <c r="N50" s="24" cm="1">
        <f t="array" ref="N50">_xlfn.IFS(B50=0,0,K50&gt;0,M50*K50*L50,K50=0,L50*M50)</f>
        <v>0</v>
      </c>
      <c r="O50" s="48"/>
    </row>
    <row r="51" spans="1:17" ht="34.15" customHeight="1" x14ac:dyDescent="0.25">
      <c r="A51" s="32">
        <v>35</v>
      </c>
      <c r="B51" s="35"/>
      <c r="C51" s="17" t="e" cm="1">
        <f t="array" ref="C51">_xlfn.IFS(B51="A.Bouwwerktuigen",1,B51="B.Hulpfuncties",2,B51="C.Bouwvoertuigen",3,B51="D.Vaartuig",4)</f>
        <v>#N/A</v>
      </c>
      <c r="D51" s="23"/>
      <c r="E51" s="64">
        <f>_xlfn.IFNA(IF(C51=4,1,(INDEX(Data!$B$2:$B$86,MATCH(Materieelinzetplan!D51,Data!$A$2:$A$86,0)))),0)</f>
        <v>0</v>
      </c>
      <c r="F51" s="36"/>
      <c r="G51" s="37"/>
      <c r="H51" s="36"/>
      <c r="I51" s="23"/>
      <c r="J51" s="17" cm="1">
        <f t="array" ref="J51">_xlfn.IFS(E51=0,0,E51=1,1,E51=2,2,E51=3,1)</f>
        <v>0</v>
      </c>
      <c r="K51" s="38"/>
      <c r="L51" s="39"/>
      <c r="M51" s="25" cm="1">
        <f t="array" ref="M51">_xlfn.IFNA(_xlfn.IFS(AND(J51=0,I51&gt;0),INDEX(Data!$B$107:$B$119,MATCH(Materieelinzetplan!I51,Data!$A$107:$A$119,0)),J51=1,INDEX(Data!$B$107:$B$119,MATCH(Materieelinzetplan!I51,Data!$A$107:$A$119,0)),J51=2,Data!$B$122),0)</f>
        <v>0</v>
      </c>
      <c r="N51" s="24" cm="1">
        <f t="array" ref="N51">_xlfn.IFS(B51=0,0,K51&gt;0,M51*K51*L51,K51=0,L51*M51)</f>
        <v>0</v>
      </c>
      <c r="O51" s="48"/>
    </row>
    <row r="52" spans="1:17" ht="34.15" customHeight="1" x14ac:dyDescent="0.25">
      <c r="A52" s="32">
        <v>36</v>
      </c>
      <c r="B52" s="35"/>
      <c r="C52" s="17" t="e" cm="1">
        <f t="array" ref="C52">_xlfn.IFS(B52="A.Bouwwerktuigen",1,B52="B.Hulpfuncties",2,B52="C.Bouwvoertuigen",3,B52="D.Vaartuig",4)</f>
        <v>#N/A</v>
      </c>
      <c r="D52" s="23"/>
      <c r="E52" s="64">
        <f>_xlfn.IFNA(IF(C52=4,1,(INDEX(Data!$B$2:$B$86,MATCH(Materieelinzetplan!D52,Data!$A$2:$A$86,0)))),0)</f>
        <v>0</v>
      </c>
      <c r="F52" s="36"/>
      <c r="G52" s="37"/>
      <c r="H52" s="36"/>
      <c r="I52" s="23"/>
      <c r="J52" s="17" cm="1">
        <f t="array" ref="J52">_xlfn.IFS(E52=0,0,E52=1,1,E52=2,2,E52=3,1)</f>
        <v>0</v>
      </c>
      <c r="K52" s="38"/>
      <c r="L52" s="39"/>
      <c r="M52" s="25" cm="1">
        <f t="array" ref="M52">_xlfn.IFNA(_xlfn.IFS(AND(J52=0,I52&gt;0),INDEX(Data!$B$107:$B$119,MATCH(Materieelinzetplan!I52,Data!$A$107:$A$119,0)),J52=1,INDEX(Data!$B$107:$B$119,MATCH(Materieelinzetplan!I52,Data!$A$107:$A$119,0)),J52=2,Data!$B$122),0)</f>
        <v>0</v>
      </c>
      <c r="N52" s="24" cm="1">
        <f t="array" ref="N52">_xlfn.IFS(B52=0,0,K52&gt;0,M52*K52*L52,K52=0,L52*M52)</f>
        <v>0</v>
      </c>
      <c r="O52" s="48"/>
    </row>
    <row r="53" spans="1:17" ht="34.15" customHeight="1" x14ac:dyDescent="0.25">
      <c r="A53" s="32">
        <v>37</v>
      </c>
      <c r="B53" s="35"/>
      <c r="C53" s="17" t="e" cm="1">
        <f t="array" ref="C53">_xlfn.IFS(B53="A.Bouwwerktuigen",1,B53="B.Hulpfuncties",2,B53="C.Bouwvoertuigen",3,B53="D.Vaartuig",4)</f>
        <v>#N/A</v>
      </c>
      <c r="D53" s="23"/>
      <c r="E53" s="64">
        <f>_xlfn.IFNA(IF(C53=4,1,(INDEX(Data!$B$2:$B$86,MATCH(Materieelinzetplan!D53,Data!$A$2:$A$86,0)))),0)</f>
        <v>0</v>
      </c>
      <c r="F53" s="36"/>
      <c r="G53" s="37"/>
      <c r="H53" s="36"/>
      <c r="I53" s="23"/>
      <c r="J53" s="17" cm="1">
        <f t="array" ref="J53">_xlfn.IFS(E53=0,0,E53=1,1,E53=2,2,E53=3,1)</f>
        <v>0</v>
      </c>
      <c r="K53" s="38"/>
      <c r="L53" s="39"/>
      <c r="M53" s="25" cm="1">
        <f t="array" ref="M53">_xlfn.IFNA(_xlfn.IFS(AND(J53=0,I53&gt;0),INDEX(Data!$B$107:$B$119,MATCH(Materieelinzetplan!I53,Data!$A$107:$A$119,0)),J53=1,INDEX(Data!$B$107:$B$119,MATCH(Materieelinzetplan!I53,Data!$A$107:$A$119,0)),J53=2,Data!$B$122),0)</f>
        <v>0</v>
      </c>
      <c r="N53" s="24" cm="1">
        <f t="array" ref="N53">_xlfn.IFS(B53=0,0,K53&gt;0,M53*K53*L53,K53=0,L53*M53)</f>
        <v>0</v>
      </c>
      <c r="O53" s="48"/>
    </row>
    <row r="54" spans="1:17" ht="34.15" customHeight="1" x14ac:dyDescent="0.25">
      <c r="A54" s="32">
        <v>38</v>
      </c>
      <c r="B54" s="35"/>
      <c r="C54" s="17" t="e" cm="1">
        <f t="array" ref="C54">_xlfn.IFS(B54="A.Bouwwerktuigen",1,B54="B.Hulpfuncties",2,B54="C.Bouwvoertuigen",3,B54="D.Vaartuig",4)</f>
        <v>#N/A</v>
      </c>
      <c r="D54" s="23"/>
      <c r="E54" s="64">
        <f>_xlfn.IFNA(IF(C54=4,1,(INDEX(Data!$B$2:$B$86,MATCH(Materieelinzetplan!D54,Data!$A$2:$A$86,0)))),0)</f>
        <v>0</v>
      </c>
      <c r="F54" s="36"/>
      <c r="G54" s="37"/>
      <c r="H54" s="36"/>
      <c r="I54" s="23"/>
      <c r="J54" s="17" cm="1">
        <f t="array" ref="J54">_xlfn.IFS(E54=0,0,E54=1,1,E54=2,2,E54=3,1)</f>
        <v>0</v>
      </c>
      <c r="K54" s="38"/>
      <c r="L54" s="39"/>
      <c r="M54" s="25" cm="1">
        <f t="array" ref="M54">_xlfn.IFNA(_xlfn.IFS(AND(J54=0,I54&gt;0),INDEX(Data!$B$107:$B$119,MATCH(Materieelinzetplan!I54,Data!$A$107:$A$119,0)),J54=1,INDEX(Data!$B$107:$B$119,MATCH(Materieelinzetplan!I54,Data!$A$107:$A$119,0)),J54=2,Data!$B$122),0)</f>
        <v>0</v>
      </c>
      <c r="N54" s="24" cm="1">
        <f t="array" ref="N54">_xlfn.IFS(B54=0,0,K54&gt;0,M54*K54*L54,K54=0,L54*M54)</f>
        <v>0</v>
      </c>
      <c r="O54" s="48"/>
    </row>
    <row r="55" spans="1:17" ht="34.15" customHeight="1" x14ac:dyDescent="0.25">
      <c r="A55" s="32">
        <v>39</v>
      </c>
      <c r="B55" s="35"/>
      <c r="C55" s="17" t="e" cm="1">
        <f t="array" ref="C55">_xlfn.IFS(B55="A.Bouwwerktuigen",1,B55="B.Hulpfuncties",2,B55="C.Bouwvoertuigen",3,B55="D.Vaartuig",4)</f>
        <v>#N/A</v>
      </c>
      <c r="D55" s="23"/>
      <c r="E55" s="64">
        <f>_xlfn.IFNA(IF(C55=4,1,(INDEX(Data!$B$2:$B$86,MATCH(Materieelinzetplan!D55,Data!$A$2:$A$86,0)))),0)</f>
        <v>0</v>
      </c>
      <c r="F55" s="36"/>
      <c r="G55" s="37"/>
      <c r="H55" s="36"/>
      <c r="I55" s="23"/>
      <c r="J55" s="17" cm="1">
        <f t="array" ref="J55">_xlfn.IFS(E55=0,0,E55=1,1,E55=2,2,E55=3,1)</f>
        <v>0</v>
      </c>
      <c r="K55" s="38"/>
      <c r="L55" s="39"/>
      <c r="M55" s="25" cm="1">
        <f t="array" ref="M55">_xlfn.IFNA(_xlfn.IFS(AND(J55=0,I55&gt;0),INDEX(Data!$B$107:$B$119,MATCH(Materieelinzetplan!I55,Data!$A$107:$A$119,0)),J55=1,INDEX(Data!$B$107:$B$119,MATCH(Materieelinzetplan!I55,Data!$A$107:$A$119,0)),J55=2,Data!$B$122),0)</f>
        <v>0</v>
      </c>
      <c r="N55" s="24" cm="1">
        <f t="array" ref="N55">_xlfn.IFS(B55=0,0,K55&gt;0,M55*K55*L55,K55=0,L55*M55)</f>
        <v>0</v>
      </c>
      <c r="O55" s="48"/>
    </row>
    <row r="56" spans="1:17" ht="34.15" customHeight="1" x14ac:dyDescent="0.25">
      <c r="A56" s="32">
        <v>40</v>
      </c>
      <c r="B56" s="35"/>
      <c r="C56" s="17" t="e" cm="1">
        <f t="array" ref="C56">_xlfn.IFS(B56="A.Bouwwerktuigen",1,B56="B.Hulpfuncties",2,B56="C.Bouwvoertuigen",3,B56="D.Vaartuig",4)</f>
        <v>#N/A</v>
      </c>
      <c r="D56" s="23"/>
      <c r="E56" s="64">
        <f>_xlfn.IFNA(IF(C56=4,1,(INDEX(Data!$B$2:$B$86,MATCH(Materieelinzetplan!D56,Data!$A$2:$A$86,0)))),0)</f>
        <v>0</v>
      </c>
      <c r="F56" s="36"/>
      <c r="G56" s="37"/>
      <c r="H56" s="36"/>
      <c r="I56" s="23"/>
      <c r="J56" s="17" cm="1">
        <f t="array" ref="J56">_xlfn.IFS(E56=0,0,E56=1,1,E56=2,2,E56=3,1)</f>
        <v>0</v>
      </c>
      <c r="K56" s="38"/>
      <c r="L56" s="39"/>
      <c r="M56" s="25" cm="1">
        <f t="array" ref="M56">_xlfn.IFNA(_xlfn.IFS(AND(J56=0,I56&gt;0),INDEX(Data!$B$107:$B$119,MATCH(Materieelinzetplan!I56,Data!$A$107:$A$119,0)),J56=1,INDEX(Data!$B$107:$B$119,MATCH(Materieelinzetplan!I56,Data!$A$107:$A$119,0)),J56=2,Data!$B$122),0)</f>
        <v>0</v>
      </c>
      <c r="N56" s="24" cm="1">
        <f t="array" ref="N56">_xlfn.IFS(B56=0,0,K56&gt;0,M56*K56*L56,K56=0,L56*M56)</f>
        <v>0</v>
      </c>
      <c r="O56" s="48"/>
    </row>
    <row r="57" spans="1:17" ht="34.15" customHeight="1" x14ac:dyDescent="0.25">
      <c r="A57" s="32">
        <v>41</v>
      </c>
      <c r="B57" s="35"/>
      <c r="C57" s="17" t="e" cm="1">
        <f t="array" ref="C57">_xlfn.IFS(B57="A.Bouwwerktuigen",1,B57="B.Hulpfuncties",2,B57="C.Bouwvoertuigen",3,B57="D.Vaartuig",4)</f>
        <v>#N/A</v>
      </c>
      <c r="D57" s="23"/>
      <c r="E57" s="64">
        <f>_xlfn.IFNA(IF(C57=4,1,(INDEX(Data!$B$2:$B$86,MATCH(Materieelinzetplan!D57,Data!$A$2:$A$86,0)))),0)</f>
        <v>0</v>
      </c>
      <c r="F57" s="36"/>
      <c r="G57" s="37"/>
      <c r="H57" s="36"/>
      <c r="I57" s="23"/>
      <c r="J57" s="17" cm="1">
        <f t="array" ref="J57">_xlfn.IFS(E57=0,0,E57=1,1,E57=2,2,E57=3,1)</f>
        <v>0</v>
      </c>
      <c r="K57" s="38"/>
      <c r="L57" s="39"/>
      <c r="M57" s="25" cm="1">
        <f t="array" ref="M57">_xlfn.IFNA(_xlfn.IFS(AND(J57=0,I57&gt;0),INDEX(Data!$B$107:$B$119,MATCH(Materieelinzetplan!I57,Data!$A$107:$A$119,0)),J57=1,INDEX(Data!$B$107:$B$119,MATCH(Materieelinzetplan!I57,Data!$A$107:$A$119,0)),J57=2,Data!$B$122),0)</f>
        <v>0</v>
      </c>
      <c r="N57" s="24" cm="1">
        <f t="array" ref="N57">_xlfn.IFS(B57=0,0,K57&gt;0,M57*K57*L57,K57=0,L57*M57)</f>
        <v>0</v>
      </c>
      <c r="O57" s="48"/>
    </row>
    <row r="58" spans="1:17" ht="34.15" customHeight="1" x14ac:dyDescent="0.25">
      <c r="A58" s="32">
        <v>42</v>
      </c>
      <c r="B58" s="35"/>
      <c r="C58" s="17" t="e" cm="1">
        <f t="array" ref="C58">_xlfn.IFS(B58="A.Bouwwerktuigen",1,B58="B.Hulpfuncties",2,B58="C.Bouwvoertuigen",3,B58="D.Vaartuig",4)</f>
        <v>#N/A</v>
      </c>
      <c r="D58" s="23"/>
      <c r="E58" s="64">
        <f>_xlfn.IFNA(IF(C58=4,1,(INDEX(Data!$B$2:$B$86,MATCH(Materieelinzetplan!D58,Data!$A$2:$A$86,0)))),0)</f>
        <v>0</v>
      </c>
      <c r="F58" s="36"/>
      <c r="G58" s="37"/>
      <c r="H58" s="36"/>
      <c r="I58" s="23"/>
      <c r="J58" s="17" cm="1">
        <f t="array" ref="J58">_xlfn.IFS(E58=0,0,E58=1,1,E58=2,2,E58=3,1)</f>
        <v>0</v>
      </c>
      <c r="K58" s="38"/>
      <c r="L58" s="39"/>
      <c r="M58" s="25" cm="1">
        <f t="array" ref="M58">_xlfn.IFNA(_xlfn.IFS(AND(J58=0,I58&gt;0),INDEX(Data!$B$107:$B$119,MATCH(Materieelinzetplan!I58,Data!$A$107:$A$119,0)),J58=1,INDEX(Data!$B$107:$B$119,MATCH(Materieelinzetplan!I58,Data!$A$107:$A$119,0)),J58=2,Data!$B$122),0)</f>
        <v>0</v>
      </c>
      <c r="N58" s="24" cm="1">
        <f t="array" ref="N58">_xlfn.IFS(B58=0,0,K58&gt;0,M58*K58*L58,K58=0,L58*M58)</f>
        <v>0</v>
      </c>
      <c r="O58" s="48"/>
    </row>
    <row r="59" spans="1:17" ht="34.15" customHeight="1" x14ac:dyDescent="0.25">
      <c r="A59" s="32">
        <v>43</v>
      </c>
      <c r="B59" s="35"/>
      <c r="C59" s="17" t="e" cm="1">
        <f t="array" ref="C59">_xlfn.IFS(B59="A.Bouwwerktuigen",1,B59="B.Hulpfuncties",2,B59="C.Bouwvoertuigen",3,B59="D.Vaartuig",4)</f>
        <v>#N/A</v>
      </c>
      <c r="D59" s="23"/>
      <c r="E59" s="64">
        <f>_xlfn.IFNA(IF(C59=4,1,(INDEX(Data!$B$2:$B$86,MATCH(Materieelinzetplan!D59,Data!$A$2:$A$86,0)))),0)</f>
        <v>0</v>
      </c>
      <c r="F59" s="36"/>
      <c r="G59" s="37"/>
      <c r="H59" s="36"/>
      <c r="I59" s="23"/>
      <c r="J59" s="17" cm="1">
        <f t="array" ref="J59">_xlfn.IFS(E59=0,0,E59=1,1,E59=2,2,E59=3,1)</f>
        <v>0</v>
      </c>
      <c r="K59" s="38"/>
      <c r="L59" s="39"/>
      <c r="M59" s="25" cm="1">
        <f t="array" ref="M59">_xlfn.IFNA(_xlfn.IFS(AND(J59=0,I59&gt;0),INDEX(Data!$B$107:$B$119,MATCH(Materieelinzetplan!I59,Data!$A$107:$A$119,0)),J59=1,INDEX(Data!$B$107:$B$119,MATCH(Materieelinzetplan!I59,Data!$A$107:$A$119,0)),J59=2,Data!$B$122),0)</f>
        <v>0</v>
      </c>
      <c r="N59" s="24" cm="1">
        <f t="array" ref="N59">_xlfn.IFS(B59=0,0,K59&gt;0,M59*K59*L59,K59=0,L59*M59)</f>
        <v>0</v>
      </c>
      <c r="O59" s="48"/>
    </row>
    <row r="60" spans="1:17" ht="34.15" customHeight="1" x14ac:dyDescent="0.25">
      <c r="A60" s="32">
        <v>44</v>
      </c>
      <c r="B60" s="35"/>
      <c r="C60" s="17" t="e" cm="1">
        <f t="array" ref="C60">_xlfn.IFS(B60="A.Bouwwerktuigen",1,B60="B.Hulpfuncties",2,B60="C.Bouwvoertuigen",3,B60="D.Vaartuig",4)</f>
        <v>#N/A</v>
      </c>
      <c r="D60" s="23"/>
      <c r="E60" s="64">
        <f>_xlfn.IFNA(IF(C60=4,1,(INDEX(Data!$B$2:$B$86,MATCH(Materieelinzetplan!D60,Data!$A$2:$A$86,0)))),0)</f>
        <v>0</v>
      </c>
      <c r="F60" s="36"/>
      <c r="G60" s="37"/>
      <c r="H60" s="36"/>
      <c r="I60" s="23"/>
      <c r="J60" s="17" cm="1">
        <f t="array" ref="J60">_xlfn.IFS(E60=0,0,E60=1,1,E60=2,2,E60=3,1)</f>
        <v>0</v>
      </c>
      <c r="K60" s="38"/>
      <c r="L60" s="39"/>
      <c r="M60" s="25" cm="1">
        <f t="array" ref="M60">_xlfn.IFNA(_xlfn.IFS(AND(J60=0,I60&gt;0),INDEX(Data!$B$107:$B$119,MATCH(Materieelinzetplan!I60,Data!$A$107:$A$119,0)),J60=1,INDEX(Data!$B$107:$B$119,MATCH(Materieelinzetplan!I60,Data!$A$107:$A$119,0)),J60=2,Data!$B$122),0)</f>
        <v>0</v>
      </c>
      <c r="N60" s="24" cm="1">
        <f t="array" ref="N60">_xlfn.IFS(B60=0,0,K60&gt;0,M60*K60*L60,K60=0,L60*M60)</f>
        <v>0</v>
      </c>
      <c r="O60" s="48"/>
    </row>
    <row r="61" spans="1:17" ht="34.15" customHeight="1" x14ac:dyDescent="0.25">
      <c r="A61" s="32">
        <v>45</v>
      </c>
      <c r="B61" s="35"/>
      <c r="C61" s="17" t="e" cm="1">
        <f t="array" ref="C61">_xlfn.IFS(B61="A.Bouwwerktuigen",1,B61="B.Hulpfuncties",2,B61="C.Bouwvoertuigen",3,B61="D.Vaartuig",4)</f>
        <v>#N/A</v>
      </c>
      <c r="D61" s="23"/>
      <c r="E61" s="64">
        <f>_xlfn.IFNA(IF(C61=4,1,(INDEX(Data!$B$2:$B$86,MATCH(Materieelinzetplan!D61,Data!$A$2:$A$86,0)))),0)</f>
        <v>0</v>
      </c>
      <c r="F61" s="36"/>
      <c r="G61" s="37"/>
      <c r="H61" s="36"/>
      <c r="I61" s="23"/>
      <c r="J61" s="17" cm="1">
        <f t="array" ref="J61">_xlfn.IFS(E61=0,0,E61=1,1,E61=2,2,E61=3,1)</f>
        <v>0</v>
      </c>
      <c r="K61" s="38"/>
      <c r="L61" s="39"/>
      <c r="M61" s="25" cm="1">
        <f t="array" ref="M61">_xlfn.IFNA(_xlfn.IFS(AND(J61=0,I61&gt;0),INDEX(Data!$B$107:$B$119,MATCH(Materieelinzetplan!I61,Data!$A$107:$A$119,0)),J61=1,INDEX(Data!$B$107:$B$119,MATCH(Materieelinzetplan!I61,Data!$A$107:$A$119,0)),J61=2,Data!$B$122),0)</f>
        <v>0</v>
      </c>
      <c r="N61" s="24" cm="1">
        <f t="array" ref="N61">_xlfn.IFS(B61=0,0,K61&gt;0,M61*K61*L61,K61=0,L61*M61)</f>
        <v>0</v>
      </c>
      <c r="O61" s="48"/>
    </row>
    <row r="62" spans="1:17" ht="34.15" customHeight="1" x14ac:dyDescent="0.25">
      <c r="A62" s="32">
        <v>46</v>
      </c>
      <c r="B62" s="35"/>
      <c r="C62" s="17" t="e" cm="1">
        <f t="array" ref="C62">_xlfn.IFS(B62="A.Bouwwerktuigen",1,B62="B.Hulpfuncties",2,B62="C.Bouwvoertuigen",3,B62="D.Vaartuig",4)</f>
        <v>#N/A</v>
      </c>
      <c r="D62" s="23"/>
      <c r="E62" s="64">
        <f>_xlfn.IFNA(IF(C62=4,1,(INDEX(Data!$B$2:$B$86,MATCH(Materieelinzetplan!D62,Data!$A$2:$A$86,0)))),0)</f>
        <v>0</v>
      </c>
      <c r="F62" s="36"/>
      <c r="G62" s="37"/>
      <c r="H62" s="36"/>
      <c r="I62" s="23"/>
      <c r="J62" s="17" cm="1">
        <f t="array" ref="J62">_xlfn.IFS(E62=0,0,E62=1,1,E62=2,2,E62=3,1)</f>
        <v>0</v>
      </c>
      <c r="K62" s="38"/>
      <c r="L62" s="39"/>
      <c r="M62" s="25" cm="1">
        <f t="array" ref="M62">_xlfn.IFNA(_xlfn.IFS(AND(J62=0,I62&gt;0),INDEX(Data!$B$107:$B$119,MATCH(Materieelinzetplan!I62,Data!$A$107:$A$119,0)),J62=1,INDEX(Data!$B$107:$B$119,MATCH(Materieelinzetplan!I62,Data!$A$107:$A$119,0)),J62=2,Data!$B$122),0)</f>
        <v>0</v>
      </c>
      <c r="N62" s="24" cm="1">
        <f t="array" ref="N62">_xlfn.IFS(B62=0,0,K62&gt;0,M62*K62*L62,K62=0,L62*M62)</f>
        <v>0</v>
      </c>
      <c r="O62" s="48"/>
      <c r="Q62" s="107"/>
    </row>
    <row r="63" spans="1:17" ht="34.15" customHeight="1" x14ac:dyDescent="0.25">
      <c r="A63" s="32">
        <v>47</v>
      </c>
      <c r="B63" s="35"/>
      <c r="C63" s="17" t="e" cm="1">
        <f t="array" ref="C63">_xlfn.IFS(B63="A.Bouwwerktuigen",1,B63="B.Hulpfuncties",2,B63="C.Bouwvoertuigen",3,B63="D.Vaartuig",4)</f>
        <v>#N/A</v>
      </c>
      <c r="D63" s="23"/>
      <c r="E63" s="64">
        <f>_xlfn.IFNA(IF(C63=4,1,(INDEX(Data!$B$2:$B$86,MATCH(Materieelinzetplan!D63,Data!$A$2:$A$86,0)))),0)</f>
        <v>0</v>
      </c>
      <c r="F63" s="36"/>
      <c r="G63" s="37"/>
      <c r="H63" s="36"/>
      <c r="I63" s="23"/>
      <c r="J63" s="17" cm="1">
        <f t="array" ref="J63">_xlfn.IFS(E63=0,0,E63=1,1,E63=2,2,E63=3,1)</f>
        <v>0</v>
      </c>
      <c r="K63" s="38"/>
      <c r="L63" s="39"/>
      <c r="M63" s="25" cm="1">
        <f t="array" ref="M63">_xlfn.IFNA(_xlfn.IFS(AND(J63=0,I63&gt;0),INDEX(Data!$B$107:$B$119,MATCH(Materieelinzetplan!I63,Data!$A$107:$A$119,0)),J63=1,INDEX(Data!$B$107:$B$119,MATCH(Materieelinzetplan!I63,Data!$A$107:$A$119,0)),J63=2,Data!$B$122),0)</f>
        <v>0</v>
      </c>
      <c r="N63" s="24" cm="1">
        <f t="array" ref="N63">_xlfn.IFS(B63=0,0,K63&gt;0,M63*K63*L63,K63=0,L63*M63)</f>
        <v>0</v>
      </c>
      <c r="O63" s="48"/>
    </row>
    <row r="64" spans="1:17" ht="34.15" customHeight="1" x14ac:dyDescent="0.25">
      <c r="A64" s="32">
        <v>48</v>
      </c>
      <c r="B64" s="35"/>
      <c r="C64" s="17" t="e" cm="1">
        <f t="array" ref="C64">_xlfn.IFS(B64="A.Bouwwerktuigen",1,B64="B.Hulpfuncties",2,B64="C.Bouwvoertuigen",3,B64="D.Vaartuig",4)</f>
        <v>#N/A</v>
      </c>
      <c r="D64" s="23"/>
      <c r="E64" s="64">
        <f>_xlfn.IFNA(IF(C64=4,1,(INDEX(Data!$B$2:$B$86,MATCH(Materieelinzetplan!D64,Data!$A$2:$A$86,0)))),0)</f>
        <v>0</v>
      </c>
      <c r="F64" s="36"/>
      <c r="G64" s="37"/>
      <c r="H64" s="36"/>
      <c r="I64" s="23"/>
      <c r="J64" s="17" cm="1">
        <f t="array" ref="J64">_xlfn.IFS(E64=0,0,E64=1,1,E64=2,2,E64=3,1)</f>
        <v>0</v>
      </c>
      <c r="K64" s="38"/>
      <c r="L64" s="39"/>
      <c r="M64" s="25" cm="1">
        <f t="array" ref="M64">_xlfn.IFNA(_xlfn.IFS(AND(J64=0,I64&gt;0),INDEX(Data!$B$107:$B$119,MATCH(Materieelinzetplan!I64,Data!$A$107:$A$119,0)),J64=1,INDEX(Data!$B$107:$B$119,MATCH(Materieelinzetplan!I64,Data!$A$107:$A$119,0)),J64=2,Data!$B$122),0)</f>
        <v>0</v>
      </c>
      <c r="N64" s="24" cm="1">
        <f t="array" ref="N64">_xlfn.IFS(B64=0,0,K64&gt;0,M64*K64*L64,K64=0,L64*M64)</f>
        <v>0</v>
      </c>
      <c r="O64" s="48"/>
    </row>
    <row r="65" spans="1:15" ht="34.15" customHeight="1" x14ac:dyDescent="0.25">
      <c r="A65" s="32">
        <v>49</v>
      </c>
      <c r="B65" s="35"/>
      <c r="C65" s="17" t="e" cm="1">
        <f t="array" ref="C65">_xlfn.IFS(B65="A.Bouwwerktuigen",1,B65="B.Hulpfuncties",2,B65="C.Bouwvoertuigen",3,B65="D.Vaartuig",4)</f>
        <v>#N/A</v>
      </c>
      <c r="D65" s="23"/>
      <c r="E65" s="64">
        <f>_xlfn.IFNA(IF(C65=4,1,(INDEX(Data!$B$2:$B$86,MATCH(Materieelinzetplan!D65,Data!$A$2:$A$86,0)))),0)</f>
        <v>0</v>
      </c>
      <c r="F65" s="36"/>
      <c r="G65" s="37"/>
      <c r="H65" s="36"/>
      <c r="I65" s="23"/>
      <c r="J65" s="17" cm="1">
        <f t="array" ref="J65">_xlfn.IFS(E65=0,0,E65=1,1,E65=2,2,E65=3,1)</f>
        <v>0</v>
      </c>
      <c r="K65" s="38"/>
      <c r="L65" s="39"/>
      <c r="M65" s="25" cm="1">
        <f t="array" ref="M65">_xlfn.IFNA(_xlfn.IFS(AND(J65=0,I65&gt;0),INDEX(Data!$B$107:$B$119,MATCH(Materieelinzetplan!I65,Data!$A$107:$A$119,0)),J65=1,INDEX(Data!$B$107:$B$119,MATCH(Materieelinzetplan!I65,Data!$A$107:$A$119,0)),J65=2,Data!$B$122),0)</f>
        <v>0</v>
      </c>
      <c r="N65" s="24" cm="1">
        <f t="array" ref="N65">_xlfn.IFS(B65=0,0,K65&gt;0,M65*K65*L65,K65=0,L65*M65)</f>
        <v>0</v>
      </c>
      <c r="O65" s="48"/>
    </row>
    <row r="66" spans="1:15" ht="34.15" customHeight="1" thickBot="1" x14ac:dyDescent="0.3">
      <c r="A66" s="32">
        <v>50</v>
      </c>
      <c r="B66" s="35"/>
      <c r="C66" s="17" t="e" cm="1">
        <f t="array" ref="C66">_xlfn.IFS(B66="A.Bouwwerktuigen",1,B66="B.Hulpfuncties",2,B66="C.Bouwvoertuigen",3,B66="D.Vaartuig",4)</f>
        <v>#N/A</v>
      </c>
      <c r="D66" s="23"/>
      <c r="E66" s="64">
        <f>_xlfn.IFNA(IF(C66=4,1,(INDEX(Data!$B$2:$B$86,MATCH(Materieelinzetplan!D66,Data!$A$2:$A$86,0)))),0)</f>
        <v>0</v>
      </c>
      <c r="F66" s="36"/>
      <c r="G66" s="37"/>
      <c r="H66" s="36"/>
      <c r="I66" s="23"/>
      <c r="J66" s="17" cm="1">
        <f t="array" ref="J66">_xlfn.IFS(E66=0,0,E66=1,1,E66=2,2,E66=3,1)</f>
        <v>0</v>
      </c>
      <c r="K66" s="38"/>
      <c r="L66" s="39"/>
      <c r="M66" s="25" cm="1">
        <f t="array" ref="M66">_xlfn.IFNA(_xlfn.IFS(AND(J66=0,I66&gt;0),INDEX(Data!$B$107:$B$119,MATCH(Materieelinzetplan!I66,Data!$A$107:$A$119,0)),J66=1,INDEX(Data!$B$107:$B$119,MATCH(Materieelinzetplan!I66,Data!$A$107:$A$119,0)),J66=2,Data!$B$122),0)</f>
        <v>0</v>
      </c>
      <c r="N66" s="24" cm="1">
        <f t="array" ref="N66">_xlfn.IFS(B66=0,0,K66&gt;0,M66*K66*L66,K66=0,L66*M66)</f>
        <v>0</v>
      </c>
      <c r="O66" s="48"/>
    </row>
    <row r="67" spans="1:15" ht="29.25" thickBot="1" x14ac:dyDescent="0.3">
      <c r="A67" s="31"/>
      <c r="B67" s="16"/>
      <c r="C67" s="16"/>
      <c r="D67" s="55"/>
      <c r="E67" s="16"/>
      <c r="F67" s="16"/>
      <c r="G67" s="16"/>
      <c r="H67" s="16"/>
      <c r="I67" s="111" t="s">
        <v>146</v>
      </c>
      <c r="J67" s="16"/>
      <c r="K67" s="16"/>
      <c r="L67" s="16"/>
      <c r="M67" s="16"/>
      <c r="N67" s="26" cm="1">
        <f t="array" ref="N67">SUM(IF(ISERROR(N17:N66),"",N17:N66))+2400</f>
        <v>2400</v>
      </c>
      <c r="O67" s="16"/>
    </row>
  </sheetData>
  <sheetProtection algorithmName="SHA-512" hashValue="B2S++so+TirKHLjNUg/V81V6Utp2+2vCRuUdTu6qYdGBbpOGGFRSXWaYnHcaxt6NyxIixbYOkQFyuiDCoF37jQ==" saltValue="jPH+QdsHnUWDJoQAhkhl4Q==" spinCount="100000" sheet="1" formatRows="0" insertColumns="0" insertRows="0" sort="0" autoFilter="0" pivotTables="0"/>
  <protectedRanges>
    <protectedRange sqref="O17:O66" name="Range2"/>
    <protectedRange algorithmName="SHA-512" hashValue="zrWf+x+hboyfowWGNgj95OzqZfCfKlae2ZEiog9SXPohuMuCkKtoh4DcqiEFjOEf8zZeyVO+BCJH5nvlBLuMUA==" saltValue="DrNms4Jo4nhOxeNl1Vu+yA==" spinCount="100000" sqref="B17:L66" name="Range1"/>
  </protectedRanges>
  <dataConsolidate/>
  <mergeCells count="13">
    <mergeCell ref="A8:L8"/>
    <mergeCell ref="A2:H2"/>
    <mergeCell ref="I2:N2"/>
    <mergeCell ref="A5:N5"/>
    <mergeCell ref="A14:N14"/>
    <mergeCell ref="A3:N3"/>
    <mergeCell ref="A9:N9"/>
    <mergeCell ref="A10:N10"/>
    <mergeCell ref="A4:N4"/>
    <mergeCell ref="A7:I7"/>
    <mergeCell ref="A12:I12"/>
    <mergeCell ref="A11:L11"/>
    <mergeCell ref="A13:I13"/>
  </mergeCells>
  <phoneticPr fontId="9" type="noConversion"/>
  <conditionalFormatting sqref="D17:D66">
    <cfRule type="expression" dxfId="9" priority="24">
      <formula>OR($B17="A.Bouwwerktuigen", $B17 = "B.Hulpfuncties", $B17 = "C.Bouwvoertuigen")</formula>
    </cfRule>
  </conditionalFormatting>
  <conditionalFormatting sqref="F17:F66">
    <cfRule type="expression" dxfId="8" priority="27">
      <formula>$B17="D.Vaartuig"</formula>
    </cfRule>
  </conditionalFormatting>
  <conditionalFormatting sqref="G17:G66">
    <cfRule type="expression" dxfId="7" priority="9">
      <formula>B17&gt;0</formula>
    </cfRule>
  </conditionalFormatting>
  <conditionalFormatting sqref="H17:H66">
    <cfRule type="expression" dxfId="6" priority="35">
      <formula>$G17="Anders*"</formula>
    </cfRule>
  </conditionalFormatting>
  <conditionalFormatting sqref="I17:I66">
    <cfRule type="expression" dxfId="5" priority="1">
      <formula>IF(E17=3,TRUE)</formula>
    </cfRule>
    <cfRule type="expression" dxfId="4" priority="3">
      <formula>IF(E17=1,TRUE)</formula>
    </cfRule>
  </conditionalFormatting>
  <conditionalFormatting sqref="K17:K66">
    <cfRule type="expression" dxfId="3" priority="10">
      <formula>IF(J17=2,TRUE)</formula>
    </cfRule>
  </conditionalFormatting>
  <conditionalFormatting sqref="L17:L66">
    <cfRule type="expression" dxfId="2" priority="5">
      <formula>B17&gt;0</formula>
    </cfRule>
  </conditionalFormatting>
  <conditionalFormatting sqref="M17:M66">
    <cfRule type="expression" dxfId="1" priority="7">
      <formula>B17&gt;0</formula>
    </cfRule>
  </conditionalFormatting>
  <conditionalFormatting sqref="N17:O66">
    <cfRule type="expression" dxfId="0" priority="4">
      <formula>ISERROR(N17:N66)</formula>
    </cfRule>
  </conditionalFormatting>
  <dataValidations xWindow="169" yWindow="418" count="4">
    <dataValidation type="decimal" errorStyle="warning" allowBlank="1" showInputMessage="1" showErrorMessage="1" error="foute invoer" promptTitle="Voer in" prompt="Voer het aantal kWh nominale batterijcapaciteit in voor de gekozen machine" sqref="K17:K66" xr:uid="{80B03C7C-59C7-4FCD-9FD1-1CF09176FE6A}">
      <formula1>0</formula1>
      <formula2>10000</formula2>
    </dataValidation>
    <dataValidation type="list" allowBlank="1" showInputMessage="1" showErrorMessage="1" sqref="O17:O66" xr:uid="{B9928212-125C-446D-B8DB-B33BBD1A0228}">
      <formula1>"Ja, Nee, Weet ik niet"</formula1>
    </dataValidation>
    <dataValidation type="decimal" allowBlank="1" showInputMessage="1" showErrorMessage="1" promptTitle="Let op!" prompt="De inzetdagen mogen maximaal 5 maanden voor indiening van een aanvraag in 2025 liggen. _x000a__x000a_DC-laadstation: Voor de inzetdagen rekent u vanaf de 1e tot en met de laatste inzetdag van machines die voor de betreffende bouwwerkzaamheid moeten opladen  " sqref="L17:L66" xr:uid="{CDCDCB02-206F-4F9D-A590-845174BB44E0}">
      <formula1>0</formula1>
      <formula2>10000000000000</formula2>
    </dataValidation>
    <dataValidation type="list" allowBlank="1" showInputMessage="1" showErrorMessage="1" promptTitle="Categorie machine" prompt="Kies een categorie machine_x000a__x000a_Indien u een regel wilt verwijderen, verwijder uw invoer dan van rechts naar links voor de bewerkte cellen.  " sqref="B17:B66" xr:uid="{33EC9FCF-57AB-4806-BEE2-564FC877E300}">
      <formula1>"A.Bouwwerktuigen, B.Hulpfuncties, C.Bouwvoertuigen, D.Vaartuig"</formula1>
    </dataValidation>
  </dataValidations>
  <hyperlinks>
    <hyperlink ref="A3" r:id="rId1" display="https://eur02.safelinks.protection.outlook.com/?url=https%3A%2F%2Fwww.rvo.nl%2Fsubsidies-financiering%2Fspuk-seb%23na-uw-aanvraag&amp;data=05%7C02%7Cmaud.willems%40rhdhv.com%7C30daf33d9647439516d308dc799c44cd%7C15f996bfaad1451c8d179b95d025eafc%7C0%7C0%7C638518959293528027%7CUnknown%7CTWFpbGZsb3d8eyJWIjoiMC4wLjAwMDAiLCJQIjoiV2luMzIiLCJBTiI6Ik1haWwiLCJXVCI6Mn0%3D%7C0%7C%7C%7C&amp;sdata=NWTTp9OMybJsQ%2FdAKX8Y%2BgvbkIggtyEeKFF6U1fMo5c%3D&amp;reserved=0" xr:uid="{1BABD601-C828-4608-8876-0581D8523803}"/>
    <hyperlink ref="A3:N3" r:id="rId2" display="Regeling stimulering Schoon en Emissieloos Bouwen voor medeoverheden (SPUK SEB) (rvo.nl)" xr:uid="{60E2C6B2-1F3B-4CA7-B6AF-4D998E427353}"/>
  </hyperlinks>
  <pageMargins left="0.7" right="0.7" top="0.75" bottom="0.75" header="0.3" footer="0.3"/>
  <pageSetup paperSize="9" orientation="portrait" r:id="rId3"/>
  <drawing r:id="rId4"/>
  <legacyDrawing r:id="rId5"/>
  <extLst>
    <ext xmlns:x14="http://schemas.microsoft.com/office/spreadsheetml/2009/9/main" uri="{CCE6A557-97BC-4b89-ADB6-D9C93CAAB3DF}">
      <x14:dataValidations xmlns:xm="http://schemas.microsoft.com/office/excel/2006/main" xWindow="169" yWindow="418" count="4">
        <x14:dataValidation type="list" allowBlank="1" showInputMessage="1" showErrorMessage="1" promptTitle="Energievoorziening" prompt="Selecteer hoe de bouwmachine/het vaartuig wordt voorzien van energie" xr:uid="{6A1E4F32-DC10-4039-8498-5CDB2DF7B8AD}">
          <x14:formula1>
            <xm:f>Data!$A$128:$A$132</xm:f>
          </x14:formula1>
          <xm:sqref>G17:G66</xm:sqref>
        </x14:dataValidation>
        <x14:dataValidation type="list" errorStyle="warning" allowBlank="1" showInputMessage="1" showErrorMessage="1" errorTitle="Waarschuwing" error="Geen vermogensklasse beschikbaar voor gekozen bouwmachine/vaartuig" promptTitle="Vermogensklasse" prompt="Selecteer de vermogensklasse waar de machine of het vaartuig in valt, indien bouwmachine/vaartuig wordt gewijzigd, pas ook vermogensklasse aan" xr:uid="{786B9B9F-E7BE-48CA-8E3A-EFB21C6A1EFA}">
          <x14:formula1>
            <xm:f>_xlfn.IFS(E17=1,Data!$A$107:$A$111,E17=3,Data!$A$114:$A$119,B17="D.Vaartuig",Data!$A$107:$A$111)</xm:f>
          </x14:formula1>
          <xm:sqref>I17:I66</xm:sqref>
        </x14:dataValidation>
        <x14:dataValidation type="list" allowBlank="1" showInputMessage="1" showErrorMessage="1" xr:uid="{7A3DFAE2-AED9-45B3-AAFB-9DD5A2CB7B27}">
          <x14:formula1>
            <xm:f>_xlfn.IFS(C18=1,'Machinelijst (bijlage 1)'!$C$3:$C$58,C18=2,'Machinelijst (bijlage 1)'!$F$3:$F$19,C18=3,'Machinelijst (bijlage 1)'!$H$3:$H$10,C18=4,"")</xm:f>
          </x14:formula1>
          <xm:sqref>D18:D66</xm:sqref>
        </x14:dataValidation>
        <x14:dataValidation type="list" allowBlank="1" showInputMessage="1" showErrorMessage="1" xr:uid="{D59F767E-1A3B-447C-9200-E2E181865C93}">
          <x14:formula1>
            <xm:f>_xlfn.IFS(C17=1,'Machinelijst (bijlage 1)'!$C$3:$C$59,C17=2,'Machinelijst (bijlage 1)'!$F$3:$F$19,C17=3,'Machinelijst (bijlage 1)'!$H$3:$H$10,C17=4,"")</xm:f>
          </x14:formula1>
          <xm:sqref>D17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C2D5D-3ACB-46D1-A354-D89D2544431F}">
  <sheetPr codeName="Sheet2"/>
  <dimension ref="A1:M71"/>
  <sheetViews>
    <sheetView showGridLines="0" zoomScaleNormal="100" workbookViewId="0">
      <pane ySplit="2" topLeftCell="A3" activePane="bottomLeft" state="frozen"/>
      <selection pane="bottomLeft" activeCell="C20" sqref="C20"/>
    </sheetView>
  </sheetViews>
  <sheetFormatPr defaultColWidth="0" defaultRowHeight="15" zeroHeight="1" x14ac:dyDescent="0.25"/>
  <cols>
    <col min="1" max="2" width="19.140625" customWidth="1"/>
    <col min="3" max="3" width="41.85546875" customWidth="1"/>
    <col min="4" max="4" width="21.5703125" bestFit="1" customWidth="1"/>
    <col min="5" max="5" width="24.140625" customWidth="1"/>
    <col min="6" max="6" width="19.140625" customWidth="1"/>
    <col min="7" max="7" width="32.5703125" customWidth="1"/>
    <col min="8" max="9" width="19.140625" customWidth="1"/>
    <col min="10" max="12" width="26.5703125" customWidth="1"/>
    <col min="13" max="13" width="8.85546875" hidden="1" customWidth="1"/>
    <col min="14" max="16384" width="8.85546875" hidden="1"/>
  </cols>
  <sheetData>
    <row r="1" spans="1:13" ht="29.45" customHeight="1" thickBot="1" x14ac:dyDescent="0.3">
      <c r="A1" s="4" t="s">
        <v>77</v>
      </c>
      <c r="B1" s="2"/>
      <c r="C1" s="2"/>
      <c r="D1" s="88" t="s">
        <v>80</v>
      </c>
      <c r="E1" s="2"/>
      <c r="F1" s="2"/>
      <c r="G1" s="2"/>
      <c r="H1" s="83"/>
      <c r="I1" s="2"/>
      <c r="J1" s="2"/>
      <c r="K1" s="2"/>
      <c r="L1" s="2"/>
      <c r="M1" s="3"/>
    </row>
    <row r="2" spans="1:13" ht="15.75" thickBot="1" x14ac:dyDescent="0.3">
      <c r="A2" s="61" t="s">
        <v>78</v>
      </c>
      <c r="B2" s="61"/>
      <c r="C2" s="62"/>
      <c r="D2" s="65" t="s">
        <v>79</v>
      </c>
      <c r="E2" s="62"/>
      <c r="F2" s="62"/>
      <c r="H2" s="65" t="s">
        <v>98</v>
      </c>
      <c r="I2" s="62"/>
      <c r="J2" s="66"/>
      <c r="K2" s="66"/>
      <c r="L2" s="66"/>
      <c r="M2" s="67"/>
    </row>
    <row r="3" spans="1:13" x14ac:dyDescent="0.25">
      <c r="A3" s="68"/>
      <c r="B3" s="63" t="s">
        <v>9</v>
      </c>
      <c r="C3" s="70" t="s">
        <v>135</v>
      </c>
      <c r="D3" s="82" t="s">
        <v>122</v>
      </c>
      <c r="E3" s="76" t="s">
        <v>75</v>
      </c>
      <c r="F3" s="79" t="s">
        <v>15</v>
      </c>
      <c r="G3" s="70"/>
      <c r="H3" s="79" t="s">
        <v>10</v>
      </c>
      <c r="I3" s="69"/>
      <c r="J3" s="69"/>
      <c r="K3" s="69"/>
      <c r="L3" s="69"/>
      <c r="M3" s="70"/>
    </row>
    <row r="4" spans="1:13" x14ac:dyDescent="0.25">
      <c r="A4" s="57"/>
      <c r="B4" s="59"/>
      <c r="C4" s="85" t="s">
        <v>12</v>
      </c>
      <c r="D4" s="57" t="s">
        <v>122</v>
      </c>
      <c r="E4" s="77"/>
      <c r="F4" s="80" t="s">
        <v>18</v>
      </c>
      <c r="G4" s="72"/>
      <c r="H4" s="80" t="s">
        <v>11</v>
      </c>
      <c r="M4" s="72"/>
    </row>
    <row r="5" spans="1:13" x14ac:dyDescent="0.25">
      <c r="A5" s="57"/>
      <c r="B5" s="59"/>
      <c r="C5" s="86" t="s">
        <v>14</v>
      </c>
      <c r="D5" s="57" t="s">
        <v>122</v>
      </c>
      <c r="E5" s="77"/>
      <c r="F5" s="80" t="s">
        <v>21</v>
      </c>
      <c r="G5" s="72"/>
      <c r="H5" s="80" t="s">
        <v>13</v>
      </c>
      <c r="M5" s="72"/>
    </row>
    <row r="6" spans="1:13" x14ac:dyDescent="0.25">
      <c r="A6" s="57"/>
      <c r="B6" s="59"/>
      <c r="C6" s="72" t="s">
        <v>17</v>
      </c>
      <c r="D6" s="57" t="s">
        <v>122</v>
      </c>
      <c r="E6" s="77"/>
      <c r="F6" s="80" t="s">
        <v>23</v>
      </c>
      <c r="G6" s="72"/>
      <c r="H6" s="80" t="s">
        <v>16</v>
      </c>
      <c r="M6" s="72"/>
    </row>
    <row r="7" spans="1:13" x14ac:dyDescent="0.25">
      <c r="A7" s="57"/>
      <c r="B7" s="59"/>
      <c r="C7" s="72" t="s">
        <v>20</v>
      </c>
      <c r="D7" s="57" t="s">
        <v>122</v>
      </c>
      <c r="E7" s="77"/>
      <c r="F7" s="80" t="s">
        <v>25</v>
      </c>
      <c r="G7" s="72"/>
      <c r="H7" s="80" t="s">
        <v>19</v>
      </c>
      <c r="M7" s="72"/>
    </row>
    <row r="8" spans="1:13" x14ac:dyDescent="0.25">
      <c r="A8" s="57"/>
      <c r="B8" s="59"/>
      <c r="C8" s="72" t="s">
        <v>93</v>
      </c>
      <c r="D8" s="57" t="s">
        <v>122</v>
      </c>
      <c r="E8" s="77"/>
      <c r="F8" s="80" t="s">
        <v>27</v>
      </c>
      <c r="G8" s="72"/>
      <c r="H8" s="80" t="s">
        <v>22</v>
      </c>
      <c r="M8" s="72"/>
    </row>
    <row r="9" spans="1:13" x14ac:dyDescent="0.25">
      <c r="A9" s="57"/>
      <c r="B9" s="59"/>
      <c r="C9" s="72" t="s">
        <v>94</v>
      </c>
      <c r="D9" s="57" t="s">
        <v>122</v>
      </c>
      <c r="E9" s="77"/>
      <c r="F9" s="80" t="s">
        <v>29</v>
      </c>
      <c r="G9" s="72"/>
      <c r="H9" s="80" t="s">
        <v>24</v>
      </c>
      <c r="M9" s="72"/>
    </row>
    <row r="10" spans="1:13" x14ac:dyDescent="0.25">
      <c r="A10" s="57"/>
      <c r="B10" s="59"/>
      <c r="C10" s="72" t="s">
        <v>26</v>
      </c>
      <c r="D10" s="57" t="s">
        <v>122</v>
      </c>
      <c r="E10" s="77"/>
      <c r="F10" s="80" t="s">
        <v>31</v>
      </c>
      <c r="G10" s="72"/>
      <c r="H10" s="80" t="s">
        <v>131</v>
      </c>
      <c r="M10" s="72"/>
    </row>
    <row r="11" spans="1:13" x14ac:dyDescent="0.25">
      <c r="A11" s="57"/>
      <c r="B11" s="59"/>
      <c r="C11" s="72" t="s">
        <v>28</v>
      </c>
      <c r="D11" s="57" t="s">
        <v>122</v>
      </c>
      <c r="E11" s="77"/>
      <c r="F11" s="80" t="s">
        <v>33</v>
      </c>
      <c r="G11" s="72"/>
      <c r="H11" s="80"/>
      <c r="M11" s="72"/>
    </row>
    <row r="12" spans="1:13" x14ac:dyDescent="0.25">
      <c r="A12" s="57"/>
      <c r="B12" s="59"/>
      <c r="C12" s="72" t="s">
        <v>30</v>
      </c>
      <c r="D12" s="57" t="s">
        <v>122</v>
      </c>
      <c r="E12" s="77"/>
      <c r="F12" s="80" t="s">
        <v>34</v>
      </c>
      <c r="G12" s="72"/>
      <c r="H12" s="80"/>
      <c r="M12" s="72"/>
    </row>
    <row r="13" spans="1:13" x14ac:dyDescent="0.25">
      <c r="A13" s="57"/>
      <c r="B13" s="59"/>
      <c r="C13" s="72" t="s">
        <v>32</v>
      </c>
      <c r="D13" s="57" t="s">
        <v>122</v>
      </c>
      <c r="E13" s="77"/>
      <c r="F13" s="80" t="s">
        <v>36</v>
      </c>
      <c r="G13" s="72"/>
      <c r="H13" s="80"/>
      <c r="M13" s="72"/>
    </row>
    <row r="14" spans="1:13" x14ac:dyDescent="0.25">
      <c r="A14" s="57"/>
      <c r="B14" s="59"/>
      <c r="C14" s="72" t="s">
        <v>126</v>
      </c>
      <c r="D14" s="57" t="s">
        <v>122</v>
      </c>
      <c r="E14" s="77"/>
      <c r="F14" s="80" t="s">
        <v>97</v>
      </c>
      <c r="G14" s="72"/>
      <c r="H14" s="80" t="s">
        <v>122</v>
      </c>
      <c r="M14" s="72"/>
    </row>
    <row r="15" spans="1:13" x14ac:dyDescent="0.25">
      <c r="A15" s="57"/>
      <c r="B15" s="59"/>
      <c r="C15" s="72" t="s">
        <v>35</v>
      </c>
      <c r="D15" s="57"/>
      <c r="E15" s="77"/>
      <c r="F15" s="80" t="s">
        <v>143</v>
      </c>
      <c r="G15" s="72"/>
      <c r="H15" s="80"/>
      <c r="M15" s="72"/>
    </row>
    <row r="16" spans="1:13" ht="15.75" thickBot="1" x14ac:dyDescent="0.3">
      <c r="A16" s="57"/>
      <c r="B16" s="59"/>
      <c r="C16" s="72" t="s">
        <v>37</v>
      </c>
      <c r="D16" s="57" t="s">
        <v>122</v>
      </c>
      <c r="E16" s="77"/>
      <c r="F16" s="81" t="s">
        <v>144</v>
      </c>
      <c r="G16" s="74"/>
      <c r="H16" s="80"/>
      <c r="M16" s="72"/>
    </row>
    <row r="17" spans="1:13" x14ac:dyDescent="0.25">
      <c r="A17" s="57"/>
      <c r="B17" s="59"/>
      <c r="C17" s="72" t="s">
        <v>38</v>
      </c>
      <c r="D17" s="57" t="s">
        <v>122</v>
      </c>
      <c r="E17" s="76" t="s">
        <v>76</v>
      </c>
      <c r="F17" s="79" t="s">
        <v>40</v>
      </c>
      <c r="G17" s="70"/>
      <c r="H17" s="80"/>
      <c r="M17" s="72"/>
    </row>
    <row r="18" spans="1:13" ht="15.75" thickBot="1" x14ac:dyDescent="0.3">
      <c r="A18" s="57"/>
      <c r="B18" s="59"/>
      <c r="C18" s="72" t="s">
        <v>39</v>
      </c>
      <c r="D18" s="57" t="s">
        <v>122</v>
      </c>
      <c r="E18" s="77"/>
      <c r="F18" s="80" t="s">
        <v>42</v>
      </c>
      <c r="G18" s="72"/>
      <c r="H18" s="80"/>
      <c r="M18" s="74"/>
    </row>
    <row r="19" spans="1:13" ht="15.75" thickBot="1" x14ac:dyDescent="0.3">
      <c r="A19" s="57"/>
      <c r="B19" s="59"/>
      <c r="C19" s="72" t="s">
        <v>41</v>
      </c>
      <c r="D19" s="57" t="s">
        <v>122</v>
      </c>
      <c r="E19" s="78"/>
      <c r="F19" s="81" t="s">
        <v>44</v>
      </c>
      <c r="G19" s="74"/>
      <c r="H19" s="80"/>
      <c r="M19" s="70"/>
    </row>
    <row r="20" spans="1:13" x14ac:dyDescent="0.25">
      <c r="A20" s="57"/>
      <c r="B20" s="59"/>
      <c r="C20" s="72" t="s">
        <v>43</v>
      </c>
      <c r="D20" s="57" t="s">
        <v>122</v>
      </c>
      <c r="E20" s="77"/>
      <c r="F20" s="80"/>
      <c r="G20" s="72"/>
      <c r="H20" s="80"/>
      <c r="M20" s="72"/>
    </row>
    <row r="21" spans="1:13" x14ac:dyDescent="0.25">
      <c r="A21" s="57"/>
      <c r="B21" s="59"/>
      <c r="C21" s="85" t="s">
        <v>45</v>
      </c>
      <c r="D21" s="57" t="s">
        <v>122</v>
      </c>
      <c r="E21" s="77"/>
      <c r="F21" s="80"/>
      <c r="G21" s="72"/>
      <c r="H21" s="80"/>
      <c r="M21" s="72"/>
    </row>
    <row r="22" spans="1:13" x14ac:dyDescent="0.25">
      <c r="A22" s="57"/>
      <c r="B22" s="59"/>
      <c r="C22" s="72" t="s">
        <v>46</v>
      </c>
      <c r="D22" s="57" t="s">
        <v>122</v>
      </c>
      <c r="E22" s="77"/>
      <c r="F22" s="80"/>
      <c r="G22" s="72"/>
      <c r="H22" s="80"/>
      <c r="M22" s="72"/>
    </row>
    <row r="23" spans="1:13" x14ac:dyDescent="0.25">
      <c r="A23" s="57"/>
      <c r="B23" s="59"/>
      <c r="C23" s="72" t="s">
        <v>47</v>
      </c>
      <c r="D23" s="57" t="s">
        <v>122</v>
      </c>
      <c r="E23" s="77"/>
      <c r="F23" s="80"/>
      <c r="G23" s="87"/>
      <c r="H23" s="80"/>
      <c r="M23" s="72"/>
    </row>
    <row r="24" spans="1:13" x14ac:dyDescent="0.25">
      <c r="A24" s="57"/>
      <c r="B24" s="59"/>
      <c r="C24" s="85" t="s">
        <v>136</v>
      </c>
      <c r="D24" s="57" t="s">
        <v>122</v>
      </c>
      <c r="E24" s="77"/>
      <c r="F24" s="80"/>
      <c r="G24" s="87"/>
      <c r="H24" s="80"/>
      <c r="M24" s="72"/>
    </row>
    <row r="25" spans="1:13" x14ac:dyDescent="0.25">
      <c r="A25" s="57"/>
      <c r="B25" s="59"/>
      <c r="C25" s="72" t="s">
        <v>95</v>
      </c>
      <c r="D25" s="57" t="s">
        <v>122</v>
      </c>
      <c r="E25" s="71"/>
      <c r="F25" s="80"/>
      <c r="G25" s="87"/>
      <c r="H25" s="80"/>
      <c r="M25" s="72"/>
    </row>
    <row r="26" spans="1:13" x14ac:dyDescent="0.25">
      <c r="A26" s="57"/>
      <c r="B26" s="59"/>
      <c r="C26" s="72" t="s">
        <v>48</v>
      </c>
      <c r="D26" s="57" t="s">
        <v>122</v>
      </c>
      <c r="E26" s="71"/>
      <c r="F26" s="80"/>
      <c r="G26" s="87"/>
      <c r="H26" s="80"/>
      <c r="M26" s="72"/>
    </row>
    <row r="27" spans="1:13" x14ac:dyDescent="0.25">
      <c r="A27" s="57"/>
      <c r="B27" s="59"/>
      <c r="C27" s="72" t="s">
        <v>49</v>
      </c>
      <c r="D27" s="57" t="s">
        <v>122</v>
      </c>
      <c r="F27" s="80"/>
      <c r="G27" s="87"/>
      <c r="H27" s="80"/>
      <c r="M27" s="72"/>
    </row>
    <row r="28" spans="1:13" x14ac:dyDescent="0.25">
      <c r="A28" s="57"/>
      <c r="B28" s="59"/>
      <c r="C28" s="85" t="s">
        <v>50</v>
      </c>
      <c r="D28" s="57" t="s">
        <v>122</v>
      </c>
      <c r="F28" s="80"/>
      <c r="G28" s="87"/>
      <c r="H28" s="80"/>
      <c r="M28" s="72"/>
    </row>
    <row r="29" spans="1:13" x14ac:dyDescent="0.25">
      <c r="A29" s="57"/>
      <c r="B29" s="59"/>
      <c r="C29" s="72" t="s">
        <v>51</v>
      </c>
      <c r="D29" s="57" t="s">
        <v>122</v>
      </c>
      <c r="E29" s="71"/>
      <c r="F29" s="80"/>
      <c r="G29" s="87"/>
      <c r="H29" s="80"/>
      <c r="M29" s="72"/>
    </row>
    <row r="30" spans="1:13" x14ac:dyDescent="0.25">
      <c r="A30" s="57"/>
      <c r="B30" s="59"/>
      <c r="C30" s="72" t="s">
        <v>52</v>
      </c>
      <c r="D30" s="57" t="s">
        <v>122</v>
      </c>
      <c r="E30" s="71"/>
      <c r="F30" s="80"/>
      <c r="G30" s="72"/>
      <c r="H30" s="80"/>
      <c r="M30" s="72"/>
    </row>
    <row r="31" spans="1:13" x14ac:dyDescent="0.25">
      <c r="A31" s="57"/>
      <c r="B31" s="59"/>
      <c r="C31" s="72" t="s">
        <v>96</v>
      </c>
      <c r="D31" s="57" t="s">
        <v>122</v>
      </c>
      <c r="F31" s="80"/>
      <c r="G31" s="72"/>
      <c r="H31" s="80"/>
      <c r="M31" s="72"/>
    </row>
    <row r="32" spans="1:13" x14ac:dyDescent="0.25">
      <c r="A32" s="57"/>
      <c r="B32" s="59"/>
      <c r="C32" s="72" t="s">
        <v>53</v>
      </c>
      <c r="D32" s="57" t="s">
        <v>122</v>
      </c>
      <c r="F32" s="80"/>
      <c r="G32" s="72"/>
      <c r="H32" s="80"/>
      <c r="M32" s="72"/>
    </row>
    <row r="33" spans="1:13" x14ac:dyDescent="0.25">
      <c r="A33" s="57"/>
      <c r="B33" s="59"/>
      <c r="C33" s="72" t="s">
        <v>54</v>
      </c>
      <c r="D33" s="57" t="s">
        <v>122</v>
      </c>
      <c r="F33" s="80"/>
      <c r="G33" s="72"/>
      <c r="H33" s="80"/>
      <c r="M33" s="72"/>
    </row>
    <row r="34" spans="1:13" x14ac:dyDescent="0.25">
      <c r="A34" s="57"/>
      <c r="B34" s="59"/>
      <c r="C34" s="72" t="s">
        <v>55</v>
      </c>
      <c r="D34" s="57" t="s">
        <v>122</v>
      </c>
      <c r="E34" s="71"/>
      <c r="F34" s="80"/>
      <c r="G34" s="72"/>
      <c r="H34" s="80"/>
      <c r="M34" s="72"/>
    </row>
    <row r="35" spans="1:13" x14ac:dyDescent="0.25">
      <c r="A35" s="57"/>
      <c r="B35" s="59"/>
      <c r="C35" s="72" t="s">
        <v>56</v>
      </c>
      <c r="D35" s="57" t="s">
        <v>122</v>
      </c>
      <c r="E35" s="71"/>
      <c r="F35" s="80"/>
      <c r="G35" s="72"/>
      <c r="H35" s="80"/>
      <c r="M35" s="72"/>
    </row>
    <row r="36" spans="1:13" x14ac:dyDescent="0.25">
      <c r="A36" s="57"/>
      <c r="B36" s="59"/>
      <c r="C36" s="72" t="s">
        <v>57</v>
      </c>
      <c r="D36" s="57" t="s">
        <v>122</v>
      </c>
      <c r="F36" s="80"/>
      <c r="G36" s="72"/>
      <c r="H36" s="80"/>
      <c r="M36" s="72"/>
    </row>
    <row r="37" spans="1:13" x14ac:dyDescent="0.25">
      <c r="A37" s="57"/>
      <c r="B37" s="59"/>
      <c r="C37" s="72" t="s">
        <v>58</v>
      </c>
      <c r="D37" s="57" t="s">
        <v>122</v>
      </c>
      <c r="F37" s="80"/>
      <c r="G37" s="72"/>
      <c r="H37" s="80"/>
      <c r="M37" s="72"/>
    </row>
    <row r="38" spans="1:13" x14ac:dyDescent="0.25">
      <c r="A38" s="57"/>
      <c r="B38" s="59"/>
      <c r="C38" s="72" t="s">
        <v>127</v>
      </c>
      <c r="D38" s="57" t="s">
        <v>122</v>
      </c>
      <c r="F38" s="80"/>
      <c r="G38" s="72"/>
      <c r="H38" s="80"/>
      <c r="M38" s="72"/>
    </row>
    <row r="39" spans="1:13" x14ac:dyDescent="0.25">
      <c r="A39" s="57"/>
      <c r="B39" s="59"/>
      <c r="C39" s="72" t="s">
        <v>59</v>
      </c>
      <c r="D39" s="57" t="s">
        <v>122</v>
      </c>
      <c r="F39" s="80"/>
      <c r="G39" s="72"/>
      <c r="H39" s="80"/>
      <c r="M39" s="72"/>
    </row>
    <row r="40" spans="1:13" x14ac:dyDescent="0.25">
      <c r="A40" s="57"/>
      <c r="B40" s="59"/>
      <c r="C40" s="72" t="s">
        <v>7</v>
      </c>
      <c r="D40" s="57" t="s">
        <v>122</v>
      </c>
      <c r="F40" s="80"/>
      <c r="G40" s="72"/>
      <c r="H40" s="80"/>
      <c r="M40" s="72"/>
    </row>
    <row r="41" spans="1:13" x14ac:dyDescent="0.25">
      <c r="A41" s="57"/>
      <c r="B41" s="59"/>
      <c r="C41" s="72" t="s">
        <v>60</v>
      </c>
      <c r="D41" s="57" t="s">
        <v>122</v>
      </c>
      <c r="F41" s="80"/>
      <c r="G41" s="72"/>
      <c r="H41" s="80"/>
      <c r="M41" s="72"/>
    </row>
    <row r="42" spans="1:13" x14ac:dyDescent="0.25">
      <c r="A42" s="57"/>
      <c r="B42" s="59"/>
      <c r="C42" s="72" t="s">
        <v>137</v>
      </c>
      <c r="D42" s="57" t="s">
        <v>122</v>
      </c>
      <c r="F42" s="80"/>
      <c r="G42" s="72"/>
      <c r="H42" s="80"/>
      <c r="M42" s="72"/>
    </row>
    <row r="43" spans="1:13" x14ac:dyDescent="0.25">
      <c r="A43" s="57"/>
      <c r="B43" s="59"/>
      <c r="C43" s="72" t="s">
        <v>61</v>
      </c>
      <c r="D43" s="57" t="s">
        <v>122</v>
      </c>
      <c r="F43" s="80"/>
      <c r="G43" s="72"/>
      <c r="H43" s="80"/>
      <c r="M43" s="72"/>
    </row>
    <row r="44" spans="1:13" x14ac:dyDescent="0.25">
      <c r="A44" s="57"/>
      <c r="B44" s="59"/>
      <c r="C44" s="72" t="s">
        <v>62</v>
      </c>
      <c r="D44" s="57" t="s">
        <v>122</v>
      </c>
      <c r="F44" s="80"/>
      <c r="G44" s="72"/>
      <c r="H44" s="80"/>
      <c r="M44" s="72"/>
    </row>
    <row r="45" spans="1:13" x14ac:dyDescent="0.25">
      <c r="A45" s="57"/>
      <c r="B45" s="59"/>
      <c r="C45" s="72" t="s">
        <v>63</v>
      </c>
      <c r="D45" s="57" t="s">
        <v>122</v>
      </c>
      <c r="F45" s="80"/>
      <c r="G45" s="72"/>
      <c r="H45" s="80"/>
      <c r="M45" s="72"/>
    </row>
    <row r="46" spans="1:13" x14ac:dyDescent="0.25">
      <c r="A46" s="57"/>
      <c r="B46" s="59"/>
      <c r="C46" s="72" t="s">
        <v>64</v>
      </c>
      <c r="D46" s="57" t="s">
        <v>122</v>
      </c>
      <c r="F46" s="80"/>
      <c r="G46" s="72"/>
      <c r="H46" s="80"/>
      <c r="M46" s="72"/>
    </row>
    <row r="47" spans="1:13" ht="15.75" thickBot="1" x14ac:dyDescent="0.3">
      <c r="A47" s="58"/>
      <c r="B47" s="60"/>
      <c r="C47" s="74" t="s">
        <v>128</v>
      </c>
      <c r="D47" s="57"/>
      <c r="F47" s="80"/>
      <c r="G47" s="72"/>
      <c r="H47" s="80"/>
      <c r="M47" s="72"/>
    </row>
    <row r="48" spans="1:13" x14ac:dyDescent="0.25">
      <c r="A48" s="57"/>
      <c r="B48" s="59" t="s">
        <v>65</v>
      </c>
      <c r="C48" s="71" t="s">
        <v>138</v>
      </c>
      <c r="D48" s="57" t="s">
        <v>122</v>
      </c>
      <c r="F48" s="80"/>
      <c r="G48" s="72"/>
      <c r="H48" s="80"/>
      <c r="M48" s="72"/>
    </row>
    <row r="49" spans="1:13" x14ac:dyDescent="0.25">
      <c r="A49" s="57"/>
      <c r="B49" s="59"/>
      <c r="C49" t="s">
        <v>139</v>
      </c>
      <c r="D49" s="57" t="s">
        <v>122</v>
      </c>
      <c r="F49" s="80"/>
      <c r="G49" s="72"/>
      <c r="H49" s="80"/>
      <c r="M49" s="72"/>
    </row>
    <row r="50" spans="1:13" x14ac:dyDescent="0.25">
      <c r="A50" s="57"/>
      <c r="B50" s="59"/>
      <c r="C50" t="s">
        <v>66</v>
      </c>
      <c r="D50" s="57" t="s">
        <v>122</v>
      </c>
      <c r="F50" s="80"/>
      <c r="G50" s="72"/>
      <c r="H50" s="80"/>
      <c r="M50" s="72"/>
    </row>
    <row r="51" spans="1:13" x14ac:dyDescent="0.25">
      <c r="A51" s="57"/>
      <c r="B51" s="59"/>
      <c r="C51" t="s">
        <v>67</v>
      </c>
      <c r="D51" s="57" t="s">
        <v>122</v>
      </c>
      <c r="F51" s="80"/>
      <c r="G51" s="72"/>
      <c r="H51" s="80"/>
      <c r="M51" s="72"/>
    </row>
    <row r="52" spans="1:13" x14ac:dyDescent="0.25">
      <c r="A52" s="57"/>
      <c r="B52" s="59"/>
      <c r="C52" t="s">
        <v>68</v>
      </c>
      <c r="D52" s="57" t="s">
        <v>122</v>
      </c>
      <c r="F52" s="80"/>
      <c r="G52" s="72"/>
      <c r="H52" s="80"/>
      <c r="M52" s="72"/>
    </row>
    <row r="53" spans="1:13" x14ac:dyDescent="0.25">
      <c r="A53" s="57"/>
      <c r="B53" s="59"/>
      <c r="C53" t="s">
        <v>140</v>
      </c>
      <c r="D53" s="57" t="s">
        <v>122</v>
      </c>
      <c r="F53" s="80"/>
      <c r="G53" s="72"/>
      <c r="H53" s="80"/>
      <c r="M53" s="72"/>
    </row>
    <row r="54" spans="1:13" x14ac:dyDescent="0.25">
      <c r="A54" s="57"/>
      <c r="B54" s="59"/>
      <c r="C54" t="s">
        <v>69</v>
      </c>
      <c r="D54" s="57" t="s">
        <v>122</v>
      </c>
      <c r="F54" s="80"/>
      <c r="G54" s="72"/>
      <c r="H54" s="80"/>
      <c r="M54" s="72"/>
    </row>
    <row r="55" spans="1:13" x14ac:dyDescent="0.25">
      <c r="A55" s="57"/>
      <c r="B55" s="59"/>
      <c r="C55" t="s">
        <v>70</v>
      </c>
      <c r="D55" s="57" t="s">
        <v>122</v>
      </c>
      <c r="E55" s="71"/>
      <c r="F55" s="80"/>
      <c r="G55" s="72"/>
      <c r="H55" s="80"/>
      <c r="M55" s="72"/>
    </row>
    <row r="56" spans="1:13" x14ac:dyDescent="0.25">
      <c r="A56" s="57"/>
      <c r="B56" s="59"/>
      <c r="C56" s="71" t="s">
        <v>71</v>
      </c>
      <c r="D56" s="57" t="s">
        <v>122</v>
      </c>
      <c r="E56" s="71"/>
      <c r="F56" s="80"/>
      <c r="G56" s="72"/>
      <c r="H56" s="80"/>
      <c r="M56" s="72"/>
    </row>
    <row r="57" spans="1:13" x14ac:dyDescent="0.25">
      <c r="A57" s="57"/>
      <c r="B57" s="59"/>
      <c r="C57" t="s">
        <v>72</v>
      </c>
      <c r="D57" s="57" t="s">
        <v>122</v>
      </c>
      <c r="F57" s="80"/>
      <c r="G57" s="72"/>
      <c r="H57" s="80"/>
      <c r="M57" s="72"/>
    </row>
    <row r="58" spans="1:13" x14ac:dyDescent="0.25">
      <c r="A58" s="57"/>
      <c r="B58" s="59"/>
      <c r="C58" t="s">
        <v>142</v>
      </c>
      <c r="D58" s="57" t="s">
        <v>122</v>
      </c>
      <c r="F58" s="80"/>
      <c r="G58" s="72"/>
      <c r="H58" s="80"/>
      <c r="M58" s="72"/>
    </row>
    <row r="59" spans="1:13" x14ac:dyDescent="0.25">
      <c r="A59" s="57"/>
      <c r="B59" s="59"/>
      <c r="C59" t="s">
        <v>130</v>
      </c>
      <c r="D59" s="57" t="s">
        <v>122</v>
      </c>
      <c r="F59" s="80"/>
      <c r="G59" s="72"/>
      <c r="H59" s="80"/>
      <c r="M59" s="72"/>
    </row>
    <row r="60" spans="1:13" x14ac:dyDescent="0.25">
      <c r="A60" s="57"/>
      <c r="B60" s="59"/>
      <c r="D60" s="57" t="s">
        <v>122</v>
      </c>
      <c r="F60" s="80"/>
      <c r="G60" s="72"/>
      <c r="H60" s="80"/>
      <c r="M60" s="72"/>
    </row>
    <row r="61" spans="1:13" x14ac:dyDescent="0.25">
      <c r="A61" s="57"/>
      <c r="B61" s="59"/>
      <c r="D61" s="57"/>
      <c r="F61" s="80"/>
      <c r="G61" s="72"/>
      <c r="H61" s="80"/>
      <c r="M61" s="72"/>
    </row>
    <row r="62" spans="1:13" x14ac:dyDescent="0.25">
      <c r="A62" s="57"/>
      <c r="B62" s="59"/>
      <c r="D62" s="57"/>
      <c r="F62" s="80"/>
      <c r="G62" s="72"/>
      <c r="H62" s="80"/>
      <c r="M62" s="72"/>
    </row>
    <row r="63" spans="1:13" x14ac:dyDescent="0.25">
      <c r="A63" s="57"/>
      <c r="B63" s="59"/>
      <c r="D63" s="57"/>
      <c r="F63" s="80"/>
      <c r="G63" s="72"/>
      <c r="H63" s="80"/>
      <c r="M63" s="72"/>
    </row>
    <row r="64" spans="1:13" x14ac:dyDescent="0.25">
      <c r="A64" s="57"/>
      <c r="B64" s="59"/>
      <c r="D64" s="57"/>
      <c r="F64" s="80"/>
      <c r="G64" s="72"/>
      <c r="H64" s="80"/>
      <c r="M64" s="72"/>
    </row>
    <row r="65" spans="1:13" x14ac:dyDescent="0.25">
      <c r="A65" s="57"/>
      <c r="B65" s="59"/>
      <c r="D65" s="75"/>
      <c r="F65" s="80"/>
      <c r="G65" s="72"/>
      <c r="H65" s="80"/>
      <c r="M65" s="72"/>
    </row>
    <row r="66" spans="1:13" x14ac:dyDescent="0.25">
      <c r="A66" s="57"/>
      <c r="B66" s="59"/>
      <c r="D66" s="75"/>
      <c r="E66" s="71"/>
      <c r="F66" s="80"/>
      <c r="G66" s="72"/>
      <c r="H66" s="80"/>
      <c r="M66" s="72"/>
    </row>
    <row r="67" spans="1:13" x14ac:dyDescent="0.25">
      <c r="A67" s="57"/>
      <c r="B67" s="59"/>
      <c r="D67" s="75"/>
      <c r="E67" s="71"/>
      <c r="F67" s="80"/>
      <c r="G67" s="72"/>
      <c r="H67" s="80"/>
      <c r="M67" s="72"/>
    </row>
    <row r="68" spans="1:13" x14ac:dyDescent="0.25">
      <c r="A68" s="57"/>
      <c r="B68" s="59"/>
      <c r="D68" s="75"/>
      <c r="E68" s="71"/>
      <c r="F68" s="80"/>
      <c r="G68" s="72"/>
      <c r="H68" s="80"/>
      <c r="M68" s="72"/>
    </row>
    <row r="69" spans="1:13" x14ac:dyDescent="0.25">
      <c r="A69" s="57"/>
      <c r="B69" s="59"/>
      <c r="D69" s="57"/>
      <c r="E69" s="71"/>
      <c r="F69" s="80"/>
      <c r="G69" s="72"/>
      <c r="H69" s="80"/>
      <c r="M69" s="72"/>
    </row>
    <row r="70" spans="1:13" ht="15.75" thickBot="1" x14ac:dyDescent="0.3">
      <c r="A70" s="58"/>
      <c r="B70" s="60"/>
      <c r="C70" s="73"/>
      <c r="D70" s="58"/>
      <c r="F70" s="80"/>
      <c r="G70" s="74"/>
      <c r="H70" s="81"/>
      <c r="I70" s="73"/>
      <c r="J70" s="73"/>
      <c r="K70" s="73"/>
      <c r="L70" s="73"/>
      <c r="M70" s="74"/>
    </row>
    <row r="71" spans="1:13" ht="15.75" hidden="1" thickBot="1" x14ac:dyDescent="0.3">
      <c r="E71" s="73"/>
      <c r="F71" s="81"/>
    </row>
  </sheetData>
  <sheetProtection algorithmName="SHA-512" hashValue="Ln0s4q9teYuMpa12YP21YDFtZftKF0b/IU0FXezowqHpEmE4IK8XPWtvazmQR+K+9wuYFHYKOt1ho1e1HOt+XA==" saltValue="IwttM5O4f7CNx7FuP3IzJg==" spinCount="100000" sheet="1" objects="1" scenarios="1"/>
  <hyperlinks>
    <hyperlink ref="A1" r:id="rId1" xr:uid="{1F7BAD0B-9905-474D-B7AD-E892239205B1}"/>
    <hyperlink ref="D1" r:id="rId2" xr:uid="{0E454F0A-5C87-4C7B-B789-6E207619DFB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98511-7CDE-4990-B82D-AB46A93449C8}">
  <sheetPr codeName="Sheet3"/>
  <dimension ref="A1:W132"/>
  <sheetViews>
    <sheetView topLeftCell="A71" zoomScaleNormal="100" workbookViewId="0">
      <selection activeCell="C66" sqref="C66"/>
    </sheetView>
  </sheetViews>
  <sheetFormatPr defaultColWidth="8.85546875" defaultRowHeight="15" x14ac:dyDescent="0.25"/>
  <cols>
    <col min="1" max="1" width="52.140625" style="1" customWidth="1"/>
    <col min="4" max="4" width="20.140625" customWidth="1"/>
    <col min="23" max="23" width="10.42578125" customWidth="1"/>
  </cols>
  <sheetData>
    <row r="1" spans="1:23" ht="18.75" x14ac:dyDescent="0.3">
      <c r="A1" s="125" t="s">
        <v>100</v>
      </c>
      <c r="B1" s="125"/>
      <c r="C1" s="125"/>
      <c r="D1" s="125"/>
      <c r="E1" s="125"/>
      <c r="F1" s="125"/>
      <c r="G1" s="125"/>
      <c r="H1" s="125"/>
      <c r="I1" s="125"/>
    </row>
    <row r="2" spans="1:23" x14ac:dyDescent="0.25">
      <c r="A2" s="11" t="s">
        <v>4</v>
      </c>
      <c r="B2" s="5">
        <v>1</v>
      </c>
      <c r="E2" s="5"/>
      <c r="J2" s="5"/>
      <c r="K2" s="5"/>
      <c r="W2" s="5" t="s">
        <v>87</v>
      </c>
    </row>
    <row r="3" spans="1:23" x14ac:dyDescent="0.25">
      <c r="A3" s="1" t="s">
        <v>135</v>
      </c>
      <c r="B3" s="7">
        <v>1</v>
      </c>
    </row>
    <row r="4" spans="1:23" x14ac:dyDescent="0.25">
      <c r="A4" s="10" t="s">
        <v>12</v>
      </c>
      <c r="B4" s="7">
        <v>1</v>
      </c>
    </row>
    <row r="5" spans="1:23" x14ac:dyDescent="0.25">
      <c r="A5" s="12" t="s">
        <v>14</v>
      </c>
      <c r="B5" s="7">
        <v>1</v>
      </c>
    </row>
    <row r="6" spans="1:23" x14ac:dyDescent="0.25">
      <c r="A6" s="1" t="s">
        <v>17</v>
      </c>
      <c r="B6" s="7">
        <v>1</v>
      </c>
    </row>
    <row r="7" spans="1:23" x14ac:dyDescent="0.25">
      <c r="A7" s="1" t="s">
        <v>20</v>
      </c>
      <c r="B7" s="7">
        <v>1</v>
      </c>
    </row>
    <row r="8" spans="1:23" ht="30" x14ac:dyDescent="0.25">
      <c r="A8" s="1" t="s">
        <v>93</v>
      </c>
      <c r="B8" s="7">
        <v>1</v>
      </c>
    </row>
    <row r="9" spans="1:23" x14ac:dyDescent="0.25">
      <c r="A9" s="1" t="s">
        <v>94</v>
      </c>
      <c r="B9" s="7">
        <v>1</v>
      </c>
    </row>
    <row r="10" spans="1:23" x14ac:dyDescent="0.25">
      <c r="A10" s="1" t="s">
        <v>26</v>
      </c>
      <c r="B10" s="7">
        <v>1</v>
      </c>
    </row>
    <row r="11" spans="1:23" x14ac:dyDescent="0.25">
      <c r="A11" s="1" t="s">
        <v>28</v>
      </c>
      <c r="B11" s="7">
        <v>1</v>
      </c>
    </row>
    <row r="12" spans="1:23" x14ac:dyDescent="0.25">
      <c r="A12" s="1" t="s">
        <v>30</v>
      </c>
      <c r="B12" s="7">
        <v>1</v>
      </c>
    </row>
    <row r="13" spans="1:23" x14ac:dyDescent="0.25">
      <c r="A13" s="1" t="s">
        <v>32</v>
      </c>
      <c r="B13" s="7">
        <v>1</v>
      </c>
    </row>
    <row r="14" spans="1:23" ht="45" x14ac:dyDescent="0.25">
      <c r="A14" s="1" t="s">
        <v>126</v>
      </c>
      <c r="B14" s="7">
        <v>1</v>
      </c>
    </row>
    <row r="15" spans="1:23" x14ac:dyDescent="0.25">
      <c r="A15" s="1" t="s">
        <v>35</v>
      </c>
      <c r="B15" s="7">
        <v>1</v>
      </c>
    </row>
    <row r="16" spans="1:23" x14ac:dyDescent="0.25">
      <c r="A16" s="1" t="s">
        <v>37</v>
      </c>
      <c r="B16" s="7">
        <v>1</v>
      </c>
    </row>
    <row r="17" spans="1:2" x14ac:dyDescent="0.25">
      <c r="A17" s="1" t="s">
        <v>38</v>
      </c>
      <c r="B17" s="7">
        <v>1</v>
      </c>
    </row>
    <row r="18" spans="1:2" ht="14.45" customHeight="1" x14ac:dyDescent="0.25">
      <c r="A18" s="1" t="s">
        <v>39</v>
      </c>
      <c r="B18" s="7">
        <v>1</v>
      </c>
    </row>
    <row r="19" spans="1:2" ht="30" x14ac:dyDescent="0.25">
      <c r="A19" s="1" t="s">
        <v>41</v>
      </c>
      <c r="B19" s="7">
        <v>1</v>
      </c>
    </row>
    <row r="20" spans="1:2" x14ac:dyDescent="0.25">
      <c r="A20" s="1" t="s">
        <v>43</v>
      </c>
      <c r="B20" s="7">
        <v>1</v>
      </c>
    </row>
    <row r="21" spans="1:2" ht="45" x14ac:dyDescent="0.25">
      <c r="A21" s="10" t="s">
        <v>45</v>
      </c>
      <c r="B21" s="7">
        <v>1</v>
      </c>
    </row>
    <row r="22" spans="1:2" ht="14.45" customHeight="1" x14ac:dyDescent="0.25">
      <c r="A22" s="1" t="s">
        <v>46</v>
      </c>
      <c r="B22" s="7">
        <v>1</v>
      </c>
    </row>
    <row r="23" spans="1:2" ht="30" x14ac:dyDescent="0.25">
      <c r="A23" s="1" t="s">
        <v>47</v>
      </c>
      <c r="B23" s="7">
        <v>1</v>
      </c>
    </row>
    <row r="24" spans="1:2" ht="45" x14ac:dyDescent="0.25">
      <c r="A24" s="10" t="s">
        <v>136</v>
      </c>
      <c r="B24" s="7">
        <v>1</v>
      </c>
    </row>
    <row r="25" spans="1:2" ht="14.45" customHeight="1" x14ac:dyDescent="0.25">
      <c r="A25" s="1" t="s">
        <v>95</v>
      </c>
      <c r="B25" s="7">
        <v>1</v>
      </c>
    </row>
    <row r="26" spans="1:2" ht="14.45" customHeight="1" x14ac:dyDescent="0.25">
      <c r="A26" s="1" t="s">
        <v>48</v>
      </c>
      <c r="B26" s="7">
        <v>1</v>
      </c>
    </row>
    <row r="27" spans="1:2" x14ac:dyDescent="0.25">
      <c r="A27" s="1" t="s">
        <v>49</v>
      </c>
      <c r="B27" s="7">
        <v>1</v>
      </c>
    </row>
    <row r="28" spans="1:2" ht="45" x14ac:dyDescent="0.25">
      <c r="A28" s="10" t="s">
        <v>50</v>
      </c>
      <c r="B28" s="7">
        <v>1</v>
      </c>
    </row>
    <row r="29" spans="1:2" ht="14.45" customHeight="1" x14ac:dyDescent="0.25">
      <c r="A29" s="1" t="s">
        <v>51</v>
      </c>
      <c r="B29" s="7">
        <v>1</v>
      </c>
    </row>
    <row r="30" spans="1:2" x14ac:dyDescent="0.25">
      <c r="A30" s="1" t="s">
        <v>52</v>
      </c>
      <c r="B30" s="7">
        <v>1</v>
      </c>
    </row>
    <row r="31" spans="1:2" x14ac:dyDescent="0.25">
      <c r="A31" s="1" t="s">
        <v>96</v>
      </c>
      <c r="B31" s="7">
        <v>1</v>
      </c>
    </row>
    <row r="32" spans="1:2" x14ac:dyDescent="0.25">
      <c r="A32" s="1" t="s">
        <v>53</v>
      </c>
      <c r="B32" s="7">
        <v>1</v>
      </c>
    </row>
    <row r="33" spans="1:2" x14ac:dyDescent="0.25">
      <c r="A33" s="1" t="s">
        <v>54</v>
      </c>
      <c r="B33" s="7">
        <v>1</v>
      </c>
    </row>
    <row r="34" spans="1:2" x14ac:dyDescent="0.25">
      <c r="A34" s="1" t="s">
        <v>55</v>
      </c>
      <c r="B34" s="7">
        <v>1</v>
      </c>
    </row>
    <row r="35" spans="1:2" x14ac:dyDescent="0.25">
      <c r="A35" s="1" t="s">
        <v>56</v>
      </c>
      <c r="B35" s="7">
        <v>1</v>
      </c>
    </row>
    <row r="36" spans="1:2" x14ac:dyDescent="0.25">
      <c r="A36" s="1" t="s">
        <v>57</v>
      </c>
      <c r="B36" s="7">
        <v>1</v>
      </c>
    </row>
    <row r="37" spans="1:2" x14ac:dyDescent="0.25">
      <c r="A37" s="1" t="s">
        <v>58</v>
      </c>
      <c r="B37" s="7">
        <v>1</v>
      </c>
    </row>
    <row r="38" spans="1:2" ht="30" x14ac:dyDescent="0.25">
      <c r="A38" s="1" t="s">
        <v>127</v>
      </c>
      <c r="B38" s="7">
        <v>1</v>
      </c>
    </row>
    <row r="39" spans="1:2" x14ac:dyDescent="0.25">
      <c r="A39" s="1" t="s">
        <v>59</v>
      </c>
      <c r="B39" s="7">
        <v>1</v>
      </c>
    </row>
    <row r="40" spans="1:2" x14ac:dyDescent="0.25">
      <c r="A40" s="1" t="s">
        <v>7</v>
      </c>
      <c r="B40" s="7">
        <v>1</v>
      </c>
    </row>
    <row r="41" spans="1:2" x14ac:dyDescent="0.25">
      <c r="A41" s="1" t="s">
        <v>60</v>
      </c>
      <c r="B41" s="7">
        <v>1</v>
      </c>
    </row>
    <row r="42" spans="1:2" x14ac:dyDescent="0.25">
      <c r="A42" s="1" t="s">
        <v>137</v>
      </c>
      <c r="B42" s="7">
        <v>1</v>
      </c>
    </row>
    <row r="43" spans="1:2" x14ac:dyDescent="0.25">
      <c r="A43" s="1" t="s">
        <v>61</v>
      </c>
      <c r="B43" s="7">
        <v>1</v>
      </c>
    </row>
    <row r="44" spans="1:2" x14ac:dyDescent="0.25">
      <c r="A44" s="1" t="s">
        <v>62</v>
      </c>
      <c r="B44" s="7">
        <v>1</v>
      </c>
    </row>
    <row r="45" spans="1:2" x14ac:dyDescent="0.25">
      <c r="A45" s="1" t="s">
        <v>63</v>
      </c>
      <c r="B45" s="7">
        <v>1</v>
      </c>
    </row>
    <row r="46" spans="1:2" x14ac:dyDescent="0.25">
      <c r="A46" s="1" t="s">
        <v>64</v>
      </c>
      <c r="B46" s="7">
        <v>1</v>
      </c>
    </row>
    <row r="47" spans="1:2" x14ac:dyDescent="0.25">
      <c r="A47" s="1" t="s">
        <v>128</v>
      </c>
      <c r="B47" s="7">
        <v>1</v>
      </c>
    </row>
    <row r="48" spans="1:2" ht="30" x14ac:dyDescent="0.25">
      <c r="A48" s="10" t="s">
        <v>138</v>
      </c>
      <c r="B48" s="7">
        <v>2</v>
      </c>
    </row>
    <row r="49" spans="1:2" ht="14.45" customHeight="1" x14ac:dyDescent="0.25">
      <c r="A49" s="1" t="s">
        <v>129</v>
      </c>
      <c r="B49" s="7">
        <v>1</v>
      </c>
    </row>
    <row r="50" spans="1:2" ht="14.45" customHeight="1" x14ac:dyDescent="0.25">
      <c r="A50" s="1" t="s">
        <v>66</v>
      </c>
      <c r="B50" s="7">
        <v>2</v>
      </c>
    </row>
    <row r="51" spans="1:2" x14ac:dyDescent="0.25">
      <c r="A51" s="1" t="s">
        <v>67</v>
      </c>
      <c r="B51" s="7">
        <v>1</v>
      </c>
    </row>
    <row r="52" spans="1:2" x14ac:dyDescent="0.25">
      <c r="A52" s="1" t="s">
        <v>68</v>
      </c>
      <c r="B52" s="7">
        <v>1</v>
      </c>
    </row>
    <row r="53" spans="1:2" ht="45" x14ac:dyDescent="0.25">
      <c r="A53" s="1" t="s">
        <v>140</v>
      </c>
      <c r="B53" s="7">
        <v>2</v>
      </c>
    </row>
    <row r="54" spans="1:2" ht="14.45" customHeight="1" x14ac:dyDescent="0.25">
      <c r="A54" s="1" t="s">
        <v>69</v>
      </c>
      <c r="B54" s="7">
        <v>1</v>
      </c>
    </row>
    <row r="55" spans="1:2" x14ac:dyDescent="0.25">
      <c r="A55" s="1" t="s">
        <v>70</v>
      </c>
      <c r="B55" s="7">
        <v>1</v>
      </c>
    </row>
    <row r="56" spans="1:2" ht="30" x14ac:dyDescent="0.25">
      <c r="A56" s="10" t="s">
        <v>71</v>
      </c>
      <c r="B56" s="7">
        <v>1</v>
      </c>
    </row>
    <row r="57" spans="1:2" ht="14.45" customHeight="1" x14ac:dyDescent="0.25">
      <c r="A57" s="1" t="s">
        <v>72</v>
      </c>
      <c r="B57" s="7">
        <v>1</v>
      </c>
    </row>
    <row r="58" spans="1:2" x14ac:dyDescent="0.25">
      <c r="A58" s="1" t="s">
        <v>141</v>
      </c>
      <c r="B58" s="7">
        <v>3</v>
      </c>
    </row>
    <row r="59" spans="1:2" x14ac:dyDescent="0.25">
      <c r="A59" s="1" t="s">
        <v>130</v>
      </c>
      <c r="B59" s="7">
        <v>1</v>
      </c>
    </row>
    <row r="60" spans="1:2" x14ac:dyDescent="0.25">
      <c r="A60" s="5" t="s">
        <v>5</v>
      </c>
      <c r="B60" s="5">
        <v>1</v>
      </c>
    </row>
    <row r="61" spans="1:2" x14ac:dyDescent="0.25">
      <c r="A61" t="s">
        <v>15</v>
      </c>
      <c r="B61" s="7">
        <v>1</v>
      </c>
    </row>
    <row r="62" spans="1:2" x14ac:dyDescent="0.25">
      <c r="A62" t="s">
        <v>18</v>
      </c>
      <c r="B62" s="7">
        <v>1</v>
      </c>
    </row>
    <row r="63" spans="1:2" x14ac:dyDescent="0.25">
      <c r="A63" t="s">
        <v>21</v>
      </c>
      <c r="B63" s="7">
        <v>1</v>
      </c>
    </row>
    <row r="64" spans="1:2" x14ac:dyDescent="0.25">
      <c r="A64" t="s">
        <v>23</v>
      </c>
      <c r="B64" s="7">
        <v>1</v>
      </c>
    </row>
    <row r="65" spans="1:4" x14ac:dyDescent="0.25">
      <c r="A65" t="s">
        <v>25</v>
      </c>
      <c r="B65" s="7">
        <v>1</v>
      </c>
    </row>
    <row r="66" spans="1:4" x14ac:dyDescent="0.25">
      <c r="A66" t="s">
        <v>27</v>
      </c>
      <c r="B66" s="7">
        <v>1</v>
      </c>
    </row>
    <row r="67" spans="1:4" x14ac:dyDescent="0.25">
      <c r="A67" t="s">
        <v>29</v>
      </c>
      <c r="B67" s="7">
        <v>1</v>
      </c>
    </row>
    <row r="68" spans="1:4" x14ac:dyDescent="0.25">
      <c r="A68" t="s">
        <v>31</v>
      </c>
      <c r="B68" s="7">
        <v>1</v>
      </c>
    </row>
    <row r="69" spans="1:4" x14ac:dyDescent="0.25">
      <c r="A69" t="s">
        <v>33</v>
      </c>
      <c r="B69" s="7">
        <v>1</v>
      </c>
    </row>
    <row r="70" spans="1:4" x14ac:dyDescent="0.25">
      <c r="A70" t="s">
        <v>34</v>
      </c>
      <c r="B70" s="7">
        <v>1</v>
      </c>
    </row>
    <row r="71" spans="1:4" x14ac:dyDescent="0.25">
      <c r="A71" t="s">
        <v>36</v>
      </c>
      <c r="B71" s="7">
        <v>1</v>
      </c>
    </row>
    <row r="72" spans="1:4" ht="14.45" customHeight="1" x14ac:dyDescent="0.25">
      <c r="A72" s="1" t="s">
        <v>97</v>
      </c>
      <c r="B72" s="7">
        <v>1</v>
      </c>
    </row>
    <row r="73" spans="1:4" ht="14.45" customHeight="1" thickBot="1" x14ac:dyDescent="0.3">
      <c r="A73" s="81" t="s">
        <v>143</v>
      </c>
      <c r="B73" s="7">
        <v>1</v>
      </c>
    </row>
    <row r="74" spans="1:4" ht="14.45" customHeight="1" thickBot="1" x14ac:dyDescent="0.3">
      <c r="A74" s="81" t="s">
        <v>144</v>
      </c>
      <c r="B74" s="7">
        <v>1</v>
      </c>
    </row>
    <row r="75" spans="1:4" x14ac:dyDescent="0.25">
      <c r="A75" t="s">
        <v>40</v>
      </c>
      <c r="B75" s="7">
        <v>1</v>
      </c>
    </row>
    <row r="76" spans="1:4" x14ac:dyDescent="0.25">
      <c r="A76" t="s">
        <v>42</v>
      </c>
      <c r="B76" s="7">
        <v>1</v>
      </c>
    </row>
    <row r="77" spans="1:4" x14ac:dyDescent="0.25">
      <c r="A77" t="s">
        <v>44</v>
      </c>
      <c r="B77" s="7">
        <v>1</v>
      </c>
    </row>
    <row r="78" spans="1:4" x14ac:dyDescent="0.25">
      <c r="A78" s="5" t="s">
        <v>6</v>
      </c>
      <c r="B78" s="5">
        <v>1</v>
      </c>
      <c r="C78" s="5"/>
      <c r="D78" s="5"/>
    </row>
    <row r="79" spans="1:4" x14ac:dyDescent="0.25">
      <c r="A79" t="s">
        <v>10</v>
      </c>
      <c r="B79" s="7">
        <v>1</v>
      </c>
    </row>
    <row r="80" spans="1:4" x14ac:dyDescent="0.25">
      <c r="A80" t="s">
        <v>11</v>
      </c>
      <c r="B80" s="7">
        <v>1</v>
      </c>
    </row>
    <row r="81" spans="1:2" x14ac:dyDescent="0.25">
      <c r="A81" t="s">
        <v>13</v>
      </c>
      <c r="B81" s="7">
        <v>1</v>
      </c>
    </row>
    <row r="82" spans="1:2" x14ac:dyDescent="0.25">
      <c r="A82" t="s">
        <v>16</v>
      </c>
      <c r="B82" s="7">
        <v>1</v>
      </c>
    </row>
    <row r="83" spans="1:2" x14ac:dyDescent="0.25">
      <c r="A83" t="s">
        <v>19</v>
      </c>
      <c r="B83" s="7">
        <v>1</v>
      </c>
    </row>
    <row r="84" spans="1:2" x14ac:dyDescent="0.25">
      <c r="A84" t="s">
        <v>22</v>
      </c>
      <c r="B84" s="7">
        <v>1</v>
      </c>
    </row>
    <row r="85" spans="1:2" x14ac:dyDescent="0.25">
      <c r="A85" t="s">
        <v>24</v>
      </c>
      <c r="B85" s="7">
        <v>1</v>
      </c>
    </row>
    <row r="86" spans="1:2" x14ac:dyDescent="0.25">
      <c r="A86" t="s">
        <v>131</v>
      </c>
      <c r="B86" s="7">
        <v>1</v>
      </c>
    </row>
    <row r="87" spans="1:2" x14ac:dyDescent="0.25">
      <c r="A87" s="9"/>
    </row>
    <row r="88" spans="1:2" x14ac:dyDescent="0.25">
      <c r="A88" s="9"/>
    </row>
    <row r="89" spans="1:2" x14ac:dyDescent="0.25">
      <c r="A89" s="9"/>
    </row>
    <row r="90" spans="1:2" x14ac:dyDescent="0.25">
      <c r="A90" s="9"/>
    </row>
    <row r="91" spans="1:2" x14ac:dyDescent="0.25">
      <c r="A91" s="9"/>
    </row>
    <row r="92" spans="1:2" x14ac:dyDescent="0.25">
      <c r="A92" s="9"/>
    </row>
    <row r="93" spans="1:2" x14ac:dyDescent="0.25">
      <c r="A93" s="9"/>
    </row>
    <row r="94" spans="1:2" x14ac:dyDescent="0.25">
      <c r="A94" s="9"/>
    </row>
    <row r="95" spans="1:2" x14ac:dyDescent="0.25">
      <c r="A95" s="9"/>
    </row>
    <row r="96" spans="1:2" x14ac:dyDescent="0.25">
      <c r="A96" s="9"/>
    </row>
    <row r="97" spans="1:14" x14ac:dyDescent="0.25">
      <c r="A97" s="9"/>
    </row>
    <row r="98" spans="1:14" x14ac:dyDescent="0.25">
      <c r="A98" s="9"/>
    </row>
    <row r="99" spans="1:14" x14ac:dyDescent="0.25">
      <c r="A99" s="9"/>
    </row>
    <row r="100" spans="1:14" x14ac:dyDescent="0.25">
      <c r="A100" s="9"/>
    </row>
    <row r="101" spans="1:14" x14ac:dyDescent="0.25">
      <c r="A101" s="9"/>
    </row>
    <row r="102" spans="1:14" x14ac:dyDescent="0.25">
      <c r="A102" s="9"/>
    </row>
    <row r="103" spans="1:14" x14ac:dyDescent="0.25">
      <c r="A103" s="9"/>
    </row>
    <row r="104" spans="1:14" ht="18.75" x14ac:dyDescent="0.3">
      <c r="A104" s="123" t="s">
        <v>101</v>
      </c>
      <c r="B104" s="123"/>
      <c r="C104" s="123"/>
      <c r="D104" s="123"/>
    </row>
    <row r="105" spans="1:14" ht="30" x14ac:dyDescent="0.25">
      <c r="A105" s="13" t="s">
        <v>102</v>
      </c>
      <c r="E105" s="5"/>
      <c r="K105" s="5"/>
    </row>
    <row r="106" spans="1:14" x14ac:dyDescent="0.25">
      <c r="A106" s="14" t="s">
        <v>74</v>
      </c>
      <c r="B106" s="6" t="s">
        <v>103</v>
      </c>
      <c r="C106" t="s">
        <v>114</v>
      </c>
      <c r="E106" s="6"/>
      <c r="H106" s="6"/>
      <c r="K106" s="6"/>
      <c r="N106" s="6"/>
    </row>
    <row r="107" spans="1:14" x14ac:dyDescent="0.25">
      <c r="A107" s="9" t="s">
        <v>73</v>
      </c>
      <c r="B107" s="19">
        <v>30</v>
      </c>
      <c r="C107" s="7">
        <v>1</v>
      </c>
    </row>
    <row r="108" spans="1:14" x14ac:dyDescent="0.25">
      <c r="A108" s="9" t="s">
        <v>8</v>
      </c>
      <c r="B108" s="19">
        <v>54</v>
      </c>
      <c r="C108" s="7">
        <v>1</v>
      </c>
    </row>
    <row r="109" spans="1:14" x14ac:dyDescent="0.25">
      <c r="A109" s="9" t="s">
        <v>99</v>
      </c>
      <c r="B109" s="19">
        <v>270</v>
      </c>
      <c r="C109" s="7">
        <v>1</v>
      </c>
    </row>
    <row r="110" spans="1:14" x14ac:dyDescent="0.25">
      <c r="A110" s="9" t="s">
        <v>124</v>
      </c>
      <c r="B110" s="19">
        <v>540</v>
      </c>
      <c r="C110" s="7">
        <v>1</v>
      </c>
    </row>
    <row r="111" spans="1:14" x14ac:dyDescent="0.25">
      <c r="A111" s="9" t="s">
        <v>125</v>
      </c>
      <c r="B111" s="19">
        <v>660</v>
      </c>
      <c r="C111" s="7">
        <v>1</v>
      </c>
    </row>
    <row r="112" spans="1:14" x14ac:dyDescent="0.25">
      <c r="A112" s="13" t="s">
        <v>105</v>
      </c>
    </row>
    <row r="113" spans="1:4" x14ac:dyDescent="0.25">
      <c r="A113" s="14" t="s">
        <v>107</v>
      </c>
      <c r="B113" s="6" t="s">
        <v>103</v>
      </c>
    </row>
    <row r="114" spans="1:4" x14ac:dyDescent="0.25">
      <c r="A114" s="9" t="s">
        <v>108</v>
      </c>
      <c r="B114" s="19">
        <v>13</v>
      </c>
      <c r="C114" s="7">
        <v>-1</v>
      </c>
    </row>
    <row r="115" spans="1:4" ht="44.45" customHeight="1" x14ac:dyDescent="0.25">
      <c r="A115" s="9" t="s">
        <v>109</v>
      </c>
      <c r="B115" s="19">
        <v>32</v>
      </c>
      <c r="C115" s="7">
        <v>-1</v>
      </c>
    </row>
    <row r="116" spans="1:4" x14ac:dyDescent="0.25">
      <c r="A116" s="9" t="s">
        <v>110</v>
      </c>
      <c r="B116" s="19">
        <v>93</v>
      </c>
      <c r="C116" s="7">
        <v>-1</v>
      </c>
    </row>
    <row r="117" spans="1:4" x14ac:dyDescent="0.25">
      <c r="A117" s="9" t="s">
        <v>111</v>
      </c>
      <c r="B117" s="19">
        <v>138</v>
      </c>
      <c r="C117" s="7">
        <v>-1</v>
      </c>
    </row>
    <row r="118" spans="1:4" x14ac:dyDescent="0.25">
      <c r="A118" s="9" t="s">
        <v>112</v>
      </c>
      <c r="B118" s="19">
        <v>208</v>
      </c>
      <c r="C118" s="7">
        <v>-1</v>
      </c>
    </row>
    <row r="119" spans="1:4" x14ac:dyDescent="0.25">
      <c r="A119" s="9" t="s">
        <v>113</v>
      </c>
      <c r="B119" s="19">
        <v>352</v>
      </c>
      <c r="C119" s="7">
        <v>-1</v>
      </c>
    </row>
    <row r="121" spans="1:4" ht="30" x14ac:dyDescent="0.25">
      <c r="A121" s="13" t="s">
        <v>104</v>
      </c>
    </row>
    <row r="122" spans="1:4" ht="30" x14ac:dyDescent="0.25">
      <c r="A122" s="8" t="s">
        <v>106</v>
      </c>
      <c r="B122" s="20">
        <v>0.4</v>
      </c>
    </row>
    <row r="126" spans="1:4" ht="18.75" x14ac:dyDescent="0.3">
      <c r="A126" s="124" t="s">
        <v>82</v>
      </c>
      <c r="B126" s="124"/>
      <c r="C126" s="124"/>
      <c r="D126" s="124"/>
    </row>
    <row r="127" spans="1:4" x14ac:dyDescent="0.25">
      <c r="A127" s="13" t="s">
        <v>82</v>
      </c>
    </row>
    <row r="128" spans="1:4" x14ac:dyDescent="0.25">
      <c r="A128" s="1" t="s">
        <v>83</v>
      </c>
    </row>
    <row r="129" spans="1:1" x14ac:dyDescent="0.25">
      <c r="A129" s="1" t="s">
        <v>84</v>
      </c>
    </row>
    <row r="130" spans="1:1" x14ac:dyDescent="0.25">
      <c r="A130" s="1" t="s">
        <v>85</v>
      </c>
    </row>
    <row r="131" spans="1:1" x14ac:dyDescent="0.25">
      <c r="A131" s="1" t="s">
        <v>81</v>
      </c>
    </row>
    <row r="132" spans="1:1" x14ac:dyDescent="0.25">
      <c r="A132" s="1" t="s">
        <v>86</v>
      </c>
    </row>
  </sheetData>
  <dataConsolidate/>
  <mergeCells count="3">
    <mergeCell ref="A104:D104"/>
    <mergeCell ref="A126:D126"/>
    <mergeCell ref="A1:I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ject Document" ma:contentTypeID="0x010100D04E512317971246A70007214C44DBE500F251F3885C8B644F9508AEF9B49133EF00889E910C447A6E4183CD4140DEC269BD" ma:contentTypeVersion="18" ma:contentTypeDescription="" ma:contentTypeScope="" ma:versionID="01c3fa8f5f5b4c35518fb9f16dab15b8">
  <xsd:schema xmlns:xsd="http://www.w3.org/2001/XMLSchema" xmlns:xs="http://www.w3.org/2001/XMLSchema" xmlns:p="http://schemas.microsoft.com/office/2006/metadata/properties" xmlns:ns1="http://schemas.microsoft.com/sharepoint/v3" xmlns:ns2="a61fe18a-e45e-4a16-ad2c-133742cc952f" xmlns:ns3="c7019813-e8cc-4c51-b002-362cf194c7b5" targetNamespace="http://schemas.microsoft.com/office/2006/metadata/properties" ma:root="true" ma:fieldsID="c51bee25e8d2df53b29ee962d285f669" ns1:_="" ns2:_="" ns3:_="">
    <xsd:import namespace="http://schemas.microsoft.com/sharepoint/v3"/>
    <xsd:import namespace="a61fe18a-e45e-4a16-ad2c-133742cc952f"/>
    <xsd:import namespace="c7019813-e8cc-4c51-b002-362cf194c7b5"/>
    <xsd:element name="properties">
      <xsd:complexType>
        <xsd:sequence>
          <xsd:element name="documentManagement">
            <xsd:complexType>
              <xsd:all>
                <xsd:element ref="ns2:Document_x0020_Reference" minOccurs="0"/>
                <xsd:element ref="ns2:Planned_x0020_Delivery_x0020_Date1" minOccurs="0"/>
                <xsd:element ref="ns2:Responsible_x0020_Party1" minOccurs="0"/>
                <xsd:element ref="ns1:V3Comments"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lcf76f155ced4ddcb4097134ff3c332f" minOccurs="0"/>
                <xsd:element ref="ns2:TaxCatchAll" minOccurs="0"/>
                <xsd:element ref="ns3:MediaServiceGenerationTime" minOccurs="0"/>
                <xsd:element ref="ns3:MediaServiceEventHashCode" minOccurs="0"/>
                <xsd:element ref="ns3:MediaServiceSearchProperties" minOccurs="0"/>
                <xsd:element ref="ns3:MediaLengthInSeconds" minOccurs="0"/>
                <xsd:element ref="ns3:MediaServiceDateTake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11" nillable="true" ma:displayName="Append-Only Comments" ma:internalName="V3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61fe18a-e45e-4a16-ad2c-133742cc952f" elementFormDefault="qualified">
    <xsd:import namespace="http://schemas.microsoft.com/office/2006/documentManagement/types"/>
    <xsd:import namespace="http://schemas.microsoft.com/office/infopath/2007/PartnerControls"/>
    <xsd:element name="Document_x0020_Reference" ma:index="8" nillable="true" ma:displayName="Document Reference" ma:default="" ma:internalName="Document_x0020_Reference">
      <xsd:simpleType>
        <xsd:restriction base="dms:Text">
          <xsd:maxLength value="255"/>
        </xsd:restriction>
      </xsd:simpleType>
    </xsd:element>
    <xsd:element name="Planned_x0020_Delivery_x0020_Date1" ma:index="9" nillable="true" ma:displayName="Planned Delivery Date" ma:default="" ma:format="DateOnly" ma:internalName="Planned_x0020_Delivery_x0020_Date1">
      <xsd:simpleType>
        <xsd:restriction base="dms:DateTime"/>
      </xsd:simpleType>
    </xsd:element>
    <xsd:element name="Responsible_x0020_Party1" ma:index="10" nillable="true" ma:displayName="Responsible Party" ma:default="" ma:internalName="Responsible_x0020_Party1">
      <xsd:simpleType>
        <xsd:restriction base="dms:Text">
          <xsd:maxLength value="255"/>
        </xsd:restrictio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f4da3391-ea4d-4ab4-a10c-e5969941873a}" ma:internalName="TaxCatchAll" ma:showField="CatchAllData" ma:web="a61fe18a-e45e-4a16-ad2c-133742cc952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7019813-e8cc-4c51-b002-362cf194c7b5"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0e8c0c4-99b0-4330-9541-42321b27eae6"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MediaServiceDateTaken" ma:index="24" nillable="true" ma:displayName="MediaServiceDateTaken" ma:hidden="true" ma:indexed="true" ma:internalName="MediaServiceDateTaken" ma:readOnly="true">
      <xsd:simpleType>
        <xsd:restriction base="dms:Text"/>
      </xsd:simpleType>
    </xsd:element>
    <xsd:element name="MediaServiceOCR" ma:index="25"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sponsible_x0020_Party1 xmlns="a61fe18a-e45e-4a16-ad2c-133742cc952f" xsi:nil="true"/>
    <Document_x0020_Reference xmlns="a61fe18a-e45e-4a16-ad2c-133742cc952f" xsi:nil="true"/>
    <Planned_x0020_Delivery_x0020_Date1 xmlns="a61fe18a-e45e-4a16-ad2c-133742cc952f" xsi:nil="true"/>
    <V3Comments xmlns="http://schemas.microsoft.com/sharepoint/v3" xsi:nil="true"/>
    <lcf76f155ced4ddcb4097134ff3c332f xmlns="c7019813-e8cc-4c51-b002-362cf194c7b5">
      <Terms xmlns="http://schemas.microsoft.com/office/infopath/2007/PartnerControls"/>
    </lcf76f155ced4ddcb4097134ff3c332f>
    <TaxCatchAll xmlns="a61fe18a-e45e-4a16-ad2c-133742cc952f" xsi:nil="true"/>
  </documentManagement>
</p:properties>
</file>

<file path=customXml/itemProps1.xml><?xml version="1.0" encoding="utf-8"?>
<ds:datastoreItem xmlns:ds="http://schemas.openxmlformats.org/officeDocument/2006/customXml" ds:itemID="{37F0EF3F-E70F-4CAE-8C86-C94655A8BEF7}">
  <ds:schemaRefs>
    <ds:schemaRef ds:uri="http://schemas.microsoft.com/sharepoint/v3/contenttype/forms"/>
  </ds:schemaRefs>
</ds:datastoreItem>
</file>

<file path=customXml/itemProps2.xml><?xml version="1.0" encoding="utf-8"?>
<ds:datastoreItem xmlns:ds="http://schemas.openxmlformats.org/officeDocument/2006/customXml" ds:itemID="{8FA4DCEE-4F2E-4345-BC92-D8876D812B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61fe18a-e45e-4a16-ad2c-133742cc952f"/>
    <ds:schemaRef ds:uri="c7019813-e8cc-4c51-b002-362cf194c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0CB988-D3D8-48F0-97B2-EA2854C2343C}">
  <ds:schemaRefs>
    <ds:schemaRef ds:uri="http://schemas.microsoft.com/sharepoint/v3"/>
    <ds:schemaRef ds:uri="http://schemas.microsoft.com/office/2006/metadata/properties"/>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c7019813-e8cc-4c51-b002-362cf194c7b5"/>
    <ds:schemaRef ds:uri="a61fe18a-e45e-4a16-ad2c-133742cc952f"/>
    <ds:schemaRef ds:uri="http://purl.org/dc/terms/"/>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5</vt:i4>
      </vt:variant>
    </vt:vector>
  </HeadingPairs>
  <TitlesOfParts>
    <vt:vector size="7" baseType="lpstr">
      <vt:lpstr>Materieelinzetplan</vt:lpstr>
      <vt:lpstr>Machinelijst (bijlage 1)</vt:lpstr>
      <vt:lpstr>A.Bouwwerktuigen</vt:lpstr>
      <vt:lpstr>B.Hulpfuncties</vt:lpstr>
      <vt:lpstr>C.Bouwvoertuigen</vt:lpstr>
      <vt:lpstr>Uitzondering1</vt:lpstr>
      <vt:lpstr>Uitzondering2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Materieelinzetplan 2025</dc:title>
  <dc:subject/>
  <dc:creator>Rijksdienst voor Ondernemend Nederland</dc:creator>
  <cp:keywords/>
  <dc:description/>
  <cp:lastModifiedBy>Veger, J.J. (José)</cp:lastModifiedBy>
  <cp:revision/>
  <dcterms:created xsi:type="dcterms:W3CDTF">2024-04-10T14:05:05Z</dcterms:created>
  <dcterms:modified xsi:type="dcterms:W3CDTF">2025-10-30T15:41:55Z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0x010100D04E512317971246A70007214C44DBE500F251F3885C8B644F9508AEF9B49133EF00889E910C447A6E4183CD4140DEC269BD</vt:lpwstr>
  </property>
</Properties>
</file>