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rvo\IV_Processpecialisten_RB\Opdrachten 2026\Opmaak PDF\Sana\"/>
    </mc:Choice>
  </mc:AlternateContent>
  <xr:revisionPtr revIDLastSave="0" documentId="8_{0754125A-1B39-414B-B088-BB19D09457D3}" xr6:coauthVersionLast="47" xr6:coauthVersionMax="47" xr10:uidLastSave="{00000000-0000-0000-0000-000000000000}"/>
  <bookViews>
    <workbookView xWindow="-120" yWindow="-120" windowWidth="21840" windowHeight="13140" activeTab="1" xr2:uid="{D28ED0E0-DA9E-40C1-A5A5-C2441C65DA65}"/>
  </bookViews>
  <sheets>
    <sheet name="Invoerblad" sheetId="1" r:id="rId1"/>
    <sheet name="Totaaltelling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0" i="1" l="1"/>
  <c r="E2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25" i="1"/>
  <c r="A4" i="2"/>
  <c r="E4" i="2" s="1"/>
  <c r="A9" i="2"/>
  <c r="I9" i="2" l="1" a="1"/>
  <c r="I9" i="2" s="1"/>
  <c r="H9" i="2" a="1"/>
  <c r="H9" i="2" s="1"/>
  <c r="G9" i="2" a="1"/>
  <c r="G9" i="2" s="1"/>
  <c r="F9" i="2" a="1"/>
  <c r="F9" i="2" s="1"/>
  <c r="E9" i="2" a="1"/>
  <c r="E9" i="2" s="1"/>
  <c r="D9" i="2" a="1"/>
  <c r="D9" i="2" s="1"/>
  <c r="C9" i="2" a="1"/>
  <c r="C9" i="2" s="1"/>
  <c r="B9" i="2" a="1"/>
  <c r="B9" i="2" s="1"/>
  <c r="J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<sst xmlns="http://schemas.openxmlformats.org/spreadsheetml/2006/main" count="285" uniqueCount="57">
  <si>
    <t>13:00 uur</t>
  </si>
  <si>
    <t>15:00 uur</t>
  </si>
  <si>
    <t>14:00 uur</t>
  </si>
  <si>
    <t>12:00 uur</t>
  </si>
  <si>
    <t>10:00 uur</t>
  </si>
  <si>
    <t>11:00 uur</t>
  </si>
  <si>
    <t>16:00 uur</t>
  </si>
  <si>
    <t>07:00 uur</t>
  </si>
  <si>
    <t>17:00 uur</t>
  </si>
  <si>
    <t>18:00 uur</t>
  </si>
  <si>
    <t>09:00 uur</t>
  </si>
  <si>
    <t>02:00 uur</t>
  </si>
  <si>
    <t>06:00 uur</t>
  </si>
  <si>
    <t>00:00 uur</t>
  </si>
  <si>
    <t>21:45 uur</t>
  </si>
  <si>
    <t>22:15 uur</t>
  </si>
  <si>
    <t>18:15 uur</t>
  </si>
  <si>
    <t>11:15 uur</t>
  </si>
  <si>
    <t>17:30 uur</t>
  </si>
  <si>
    <t>10:45 uur</t>
  </si>
  <si>
    <t>00:30 uur</t>
  </si>
  <si>
    <t>09:15 uur</t>
  </si>
  <si>
    <t>17:15 uur</t>
  </si>
  <si>
    <t>14:30 uur</t>
  </si>
  <si>
    <t>14:45 uur</t>
  </si>
  <si>
    <t>13:30 uur</t>
  </si>
  <si>
    <t>03:30 uur</t>
  </si>
  <si>
    <t>06:30 uur</t>
  </si>
  <si>
    <t>02:30 uur</t>
  </si>
  <si>
    <t>03:00 uur</t>
  </si>
  <si>
    <t>01:30 uur</t>
  </si>
  <si>
    <t>15:15 uur</t>
  </si>
  <si>
    <t>05:00 uur</t>
  </si>
  <si>
    <t>01:00 uur</t>
  </si>
  <si>
    <t>22:45 uur</t>
  </si>
  <si>
    <t>Datum van</t>
  </si>
  <si>
    <t>Datum tot</t>
  </si>
  <si>
    <t>Aantal negatieve uren</t>
  </si>
  <si>
    <t>Tijd van</t>
  </si>
  <si>
    <t>Tijd tot</t>
  </si>
  <si>
    <t>Naam aanvrager:</t>
  </si>
  <si>
    <t>Productie netlevering (MWh):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</si>
  <si>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</si>
  <si>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</si>
  <si>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</si>
  <si>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</si>
  <si>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</si>
  <si>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</si>
  <si>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</si>
  <si>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</si>
  <si>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Totaal</t>
  </si>
  <si>
    <t>Correctie productie NETlevering 2025 per maand vanwege negatieve electriciteitsprijs</t>
  </si>
  <si>
    <t>SDE nummer</t>
  </si>
  <si>
    <t>Uitvraag productie netlevering tijdens negatieve uren</t>
  </si>
  <si>
    <t>SDE of SCE nummer:</t>
  </si>
  <si>
    <t>26 juni 2024</t>
  </si>
  <si>
    <t>Correctie productie NETlevering 26 juni 2024 vanwege negatieve electriciteitsprijs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</si>
</sst>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43" formatCode="_ * #,##0.00_ ;_ * \-#,##0.00_ ;_ * &quot;-&quot;??_ ;_ @_ "/>
    <numFmt numFmtId="164" formatCode="dd\ mmmm\ yyyy"/>
    <numFmt numFmtId="165" formatCode="_ * #,##0.000_ ;_ * \-#,##0.000_ ;_ * &quot;-&quot;???_ ;_ @_ "/>
  </numFmts>
  <fonts count="7" x14ac:knownFonts="1"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22"/>
      <color theme="1"/>
      <name val="Calibri"/>
      <family val="2"/>
    </font>
    <font>
      <sz val="8"/>
      <name val="Calibri"/>
      <family val="2"/>
    </font>
    <font>
      <b/>
      <sz val="14"/>
      <color theme="1"/>
      <name val="Calibri"/>
      <family val="2"/>
    </font>
    <font>
      <b/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3" fillId="0" borderId="0" xfId="0" applyFont="1"/>
    <xf numFmtId="0" fontId="0" fillId="0" borderId="1" xfId="0" applyBorder="1"/>
    <xf numFmtId="0" fontId="1" fillId="3" borderId="0" xfId="0" applyFont="1" applyFill="1" applyAlignment="1">
      <alignment horizontal="left" vertical="top" wrapText="1"/>
    </xf>
    <xf numFmtId="164" fontId="0" fillId="0" borderId="1" xfId="0" applyNumberFormat="1" applyBorder="1"/>
    <xf numFmtId="43" fontId="0" fillId="0" borderId="1" xfId="0" applyNumberFormat="1" applyBorder="1"/>
    <xf numFmtId="0" fontId="0" fillId="0" borderId="0" xfId="0" quotePrefix="1"/>
    <xf numFmtId="0" fontId="6" fillId="0" borderId="0" xfId="0" applyFont="1"/>
    <xf numFmtId="49" fontId="0" fillId="0" borderId="0" xfId="0" applyNumberFormat="1" applyAlignment="1">
      <alignment horizontal="left"/>
    </xf>
    <xf numFmtId="0" fontId="1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165" fontId="0" fillId="0" borderId="0" xfId="0" applyNumberFormat="1"/>
    <xf numFmtId="165" fontId="2" fillId="0" borderId="0" xfId="0" applyNumberFormat="1" applyFont="1"/>
    <xf numFmtId="0" fontId="0" fillId="4" borderId="1" xfId="0" applyFill="1" applyBorder="1" applyProtection="1">
      <protection locked="0"/>
    </xf>
    <xf numFmtId="165" fontId="0" fillId="4" borderId="1" xfId="0" applyNumberFormat="1" applyFill="1" applyBorder="1" applyProtection="1">
      <protection locked="0"/>
    </xf>
    <xf numFmtId="15" fontId="1" fillId="2" borderId="0" xfId="0" quotePrefix="1" applyNumberFormat="1" applyFont="1" applyFill="1" applyAlignment="1">
      <alignment horizontal="center" vertical="top" wrapText="1"/>
    </xf>
    <xf numFmtId="0" fontId="5" fillId="5" borderId="0" xfId="0" applyFont="1" applyFill="1"/>
    <xf numFmtId="0" fontId="0" fillId="5" borderId="0" xfId="0" applyFill="1"/>
    <xf numFmtId="0" fontId="1" fillId="5" borderId="0" xfId="0" applyFont="1" applyFill="1" applyAlignment="1">
      <alignment horizontal="left" vertical="top" wrapText="1"/>
    </xf>
    <xf numFmtId="0" fontId="0" fillId="5" borderId="0" xfId="0" applyFill="1" applyAlignment="1">
      <alignment horizontal="left"/>
    </xf>
    <xf numFmtId="41" fontId="0" fillId="5" borderId="0" xfId="0" applyNumberFormat="1" applyFill="1"/>
    <xf numFmtId="165" fontId="0" fillId="5" borderId="0" xfId="0" applyNumberFormat="1" applyFill="1"/>
    <xf numFmtId="41" fontId="2" fillId="5" borderId="0" xfId="0" applyNumberFormat="1" applyFont="1" applyFill="1"/>
    <xf numFmtId="49" fontId="0" fillId="5" borderId="0" xfId="0" applyNumberFormat="1" applyFill="1" applyAlignment="1">
      <alignment horizontal="left"/>
    </xf>
    <xf numFmtId="0" fontId="0" fillId="4" borderId="2" xfId="0" applyFill="1" applyBorder="1" applyAlignment="1" applyProtection="1">
      <alignment horizontal="left"/>
      <protection locked="0"/>
    </xf>
    <xf numFmtId="0" fontId="0" fillId="4" borderId="3" xfId="0" applyFill="1" applyBorder="1" applyAlignment="1" applyProtection="1">
      <alignment horizontal="left"/>
      <protection locked="0"/>
    </xf>
    <xf numFmtId="0" fontId="0" fillId="4" borderId="4" xfId="0" applyFill="1" applyBorder="1" applyAlignment="1" applyProtection="1">
      <alignment horizontal="left"/>
      <protection locked="0"/>
    </xf>
  </cellXfs>
  <cellStyles count="1">
    <cellStyle name="Standaard" xfId="0" builtinId="0"/>
  </cellStyles>
  <dxfs count="1">
    <dxf>
      <font>
        <b/>
        <i val="0"/>
        <color theme="0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304799</xdr:colOff>
      <xdr:row>0</xdr:row>
      <xdr:rowOff>57150</xdr:rowOff>
    </xdr:from>
    <xdr:to>
      <xdr:col>17</xdr:col>
      <xdr:colOff>581024</xdr:colOff>
      <xdr:row>8</xdr:row>
      <xdr:rowOff>209550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F33BBA85-F468-4098-8B6B-A2D852BC61BA}"/>
            </a:ext>
          </a:extLst>
        </xdr:cNvPr>
        <xdr:cNvSpPr txBox="1"/>
      </xdr:nvSpPr>
      <xdr:spPr>
        <a:xfrm>
          <a:off x="8401049" y="57150"/>
          <a:ext cx="5153025" cy="260985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200" b="1"/>
            <a:t>Toelichting:</a:t>
          </a:r>
        </a:p>
        <a:p>
          <a:r>
            <a:rPr lang="nl-NL" sz="1200"/>
            <a:t>Wilt u er op letten dat de productie van de netlevering in kolom G in </a:t>
          </a:r>
          <a:r>
            <a:rPr lang="nl-NL" sz="1200" b="1"/>
            <a:t>MWH</a:t>
          </a:r>
          <a:r>
            <a:rPr lang="nl-NL" sz="1200"/>
            <a:t> vermeld moet worden.</a:t>
          </a:r>
        </a:p>
        <a:p>
          <a:endParaRPr lang="nl-NL" sz="1200"/>
        </a:p>
        <a:p>
          <a:r>
            <a:rPr lang="nl-NL" sz="1200"/>
            <a:t>-</a:t>
          </a:r>
          <a:r>
            <a:rPr lang="nl-NL" sz="1200" baseline="0"/>
            <a:t> U kunt de gegevens invullen in de geel gearceerde velden, zwart gearceerde velden hoeven niet ingevuld worden.</a:t>
          </a:r>
        </a:p>
        <a:p>
          <a:r>
            <a:rPr lang="nl-NL" sz="1200" baseline="0"/>
            <a:t>- Als de meetwaarden alleen per maand bekend zijn dan kunt u deze in de eerste regel van de betreffende maand invullen.</a:t>
          </a:r>
        </a:p>
        <a:p>
          <a:r>
            <a:rPr lang="nl-NL" sz="1200" baseline="0"/>
            <a:t>- In de uitvraag over 2024 is 26 juni 2024 abusievelijk niet opgenomen in een eerdere uitvraag. </a:t>
          </a:r>
        </a:p>
        <a:p>
          <a:r>
            <a:rPr lang="nl-NL" sz="1200" baseline="0"/>
            <a:t>- </a:t>
          </a:r>
          <a:r>
            <a:rPr lang="nl-NL" sz="1200" b="1" baseline="0"/>
            <a:t>Wanneer u alles heeft ingevuld, wilt u dit Excel bestand dan mailen naar </a:t>
          </a:r>
          <a:r>
            <a:rPr lang="nl-NL" sz="1200" b="1" baseline="0">
              <a:solidFill>
                <a:schemeClr val="tx2">
                  <a:lumMod val="75000"/>
                  <a:lumOff val="25000"/>
                </a:schemeClr>
              </a:solidFill>
            </a:rPr>
            <a:t>sde@rvo.nl </a:t>
          </a:r>
          <a:r>
            <a:rPr lang="nl-NL" sz="1200" b="1" baseline="0"/>
            <a:t>onder vermelding van uw SDE of SCE nummer.</a:t>
          </a:r>
        </a:p>
        <a:p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14673-1B2A-4F0D-AF8B-0E980253C9B5}">
  <dimension ref="A1:N137"/>
  <sheetViews>
    <sheetView showGridLines="0" workbookViewId="0">
      <pane ySplit="9" topLeftCell="A10" activePane="bottomLeft" state="frozen"/>
      <selection pane="bottomLeft" activeCell="L12" sqref="L12"/>
    </sheetView>
  </sheetViews>
  <sheetFormatPr defaultColWidth="0" defaultRowHeight="15" zeroHeight="1" x14ac:dyDescent="0.25"/>
  <cols>
    <col min="1" max="2" width="20.7109375" customWidth="1"/>
    <col min="3" max="4" width="10.7109375" customWidth="1"/>
    <col min="5" max="5" width="18.28515625" customWidth="1"/>
    <col min="6" max="6" width="2.7109375" customWidth="1"/>
    <col min="7" max="7" width="25.7109375" customWidth="1"/>
    <col min="8" max="8" width="2.7109375" customWidth="1"/>
    <col min="9" max="19" width="9.140625" customWidth="1"/>
    <col min="20" max="16384" width="9.140625" hidden="1"/>
  </cols>
  <sheetData>
    <row r="1" spans="1:10" ht="28.5" x14ac:dyDescent="0.45">
      <c r="A1" s="2" t="s">
        <v>53</v>
      </c>
    </row>
    <row r="2" spans="1:10" ht="30" customHeight="1" x14ac:dyDescent="0.25">
      <c r="E2" s="11" t="str">
        <f>IF(B3="","Het SDE of SCE nummer is nog niet ingevuld",IF(OR(AND(LEFT($B$3,3)&lt;&gt;"SDE",LEFT($B$3,3)&lt;&gt;"SCE"),LEN($B$3)&lt;&gt;10,NOT(ISNUMBER(RIGHT($B$3,7)*1))),"Het door u ingevulde SDE of SCE nummer heeft een ongeldig formaat",""))</f>
        <v>Het SDE of SCE nummer is nog niet ingevuld</v>
      </c>
    </row>
    <row r="3" spans="1:10" x14ac:dyDescent="0.25">
      <c r="A3" t="s">
        <v>54</v>
      </c>
      <c r="B3" s="14"/>
    </row>
    <row r="4" spans="1:10" x14ac:dyDescent="0.25">
      <c r="A4" t="s">
        <v>40</v>
      </c>
      <c r="B4" s="25"/>
      <c r="C4" s="26"/>
      <c r="D4" s="27"/>
    </row>
    <row r="5" spans="1:10" ht="30" customHeight="1" x14ac:dyDescent="0.25">
      <c r="J5" s="7"/>
    </row>
    <row r="6" spans="1:10" ht="30" customHeight="1" x14ac:dyDescent="0.25">
      <c r="A6" s="1" t="s">
        <v>35</v>
      </c>
      <c r="B6" s="1" t="s">
        <v>36</v>
      </c>
      <c r="C6" s="1" t="s">
        <v>38</v>
      </c>
      <c r="D6" s="1" t="s">
        <v>39</v>
      </c>
      <c r="E6" s="1" t="s">
        <v>37</v>
      </c>
      <c r="G6" s="4" t="s">
        <v>41</v>
      </c>
    </row>
    <row r="7" spans="1:10" ht="15" customHeight="1" x14ac:dyDescent="0.25">
      <c r="A7" s="5">
        <v>45469</v>
      </c>
      <c r="B7" s="5"/>
      <c r="C7" s="3" t="s">
        <v>4</v>
      </c>
      <c r="D7" s="3" t="s">
        <v>8</v>
      </c>
      <c r="E7" s="6">
        <v>7</v>
      </c>
      <c r="G7" s="15"/>
    </row>
    <row r="8" spans="1:10" ht="30" customHeight="1" x14ac:dyDescent="0.25">
      <c r="A8" s="10"/>
      <c r="B8" s="10"/>
      <c r="C8" s="10"/>
      <c r="D8" s="10"/>
      <c r="E8" s="10"/>
      <c r="G8" s="10"/>
    </row>
    <row r="9" spans="1:10" ht="30" customHeight="1" x14ac:dyDescent="0.25">
      <c r="A9" s="1" t="s">
        <v>35</v>
      </c>
      <c r="B9" s="1" t="s">
        <v>36</v>
      </c>
      <c r="C9" s="1" t="s">
        <v>38</v>
      </c>
      <c r="D9" s="1" t="s">
        <v>39</v>
      </c>
      <c r="E9" s="1" t="s">
        <v>37</v>
      </c>
      <c r="G9" s="4" t="s">
        <v>41</v>
      </c>
    </row>
    <row r="10" spans="1:10" x14ac:dyDescent="0.25">
      <c r="A10" s="5">
        <v>45718</v>
      </c>
      <c r="B10" s="5"/>
      <c r="C10" s="3" t="s">
        <v>0</v>
      </c>
      <c r="D10" s="3" t="s">
        <v>1</v>
      </c>
      <c r="E10" s="6">
        <v>2</v>
      </c>
      <c r="G10" s="15"/>
      <c r="I10" s="8" t="str">
        <f t="shared" ref="I10:I24" si="0">IF($B$3="","",IF((VALUE(MID($B$3,4,2))&lt;23),IF($E10&lt;6,IF($G10&lt;&gt;"","Uw aanvraag is van voor 2023, voor deze datum hoeft u geen productie op te geven!",""),""),""))</f>
        <v/>
      </c>
    </row>
    <row r="11" spans="1:10" x14ac:dyDescent="0.25">
      <c r="A11" s="5">
        <v>45719</v>
      </c>
      <c r="B11" s="5"/>
      <c r="C11" s="3" t="s">
        <v>0</v>
      </c>
      <c r="D11" s="3" t="s">
        <v>2</v>
      </c>
      <c r="E11" s="6">
        <v>1</v>
      </c>
      <c r="G11" s="15"/>
      <c r="I11" s="8" t="str">
        <f t="shared" si="0"/>
        <v/>
      </c>
    </row>
    <row r="12" spans="1:10" x14ac:dyDescent="0.25">
      <c r="A12" s="5">
        <v>45720</v>
      </c>
      <c r="B12" s="5"/>
      <c r="C12" s="3" t="s">
        <v>3</v>
      </c>
      <c r="D12" s="3" t="s">
        <v>0</v>
      </c>
      <c r="E12" s="6">
        <v>1</v>
      </c>
      <c r="G12" s="15"/>
      <c r="I12" s="8" t="str">
        <f t="shared" si="0"/>
        <v/>
      </c>
    </row>
    <row r="13" spans="1:10" x14ac:dyDescent="0.25">
      <c r="A13" s="5">
        <v>45721</v>
      </c>
      <c r="B13" s="5"/>
      <c r="C13" s="3" t="s">
        <v>4</v>
      </c>
      <c r="D13" s="3" t="s">
        <v>1</v>
      </c>
      <c r="E13" s="6">
        <v>5</v>
      </c>
      <c r="G13" s="15"/>
      <c r="I13" s="8" t="str">
        <f t="shared" si="0"/>
        <v/>
      </c>
    </row>
    <row r="14" spans="1:10" x14ac:dyDescent="0.25">
      <c r="A14" s="5">
        <v>45722</v>
      </c>
      <c r="B14" s="5"/>
      <c r="C14" s="3" t="s">
        <v>3</v>
      </c>
      <c r="D14" s="3" t="s">
        <v>2</v>
      </c>
      <c r="E14" s="6">
        <v>2</v>
      </c>
      <c r="G14" s="15"/>
      <c r="I14" s="8" t="str">
        <f t="shared" si="0"/>
        <v/>
      </c>
    </row>
    <row r="15" spans="1:10" x14ac:dyDescent="0.25">
      <c r="A15" s="5">
        <v>45724</v>
      </c>
      <c r="B15" s="5"/>
      <c r="C15" s="3" t="s">
        <v>3</v>
      </c>
      <c r="D15" s="3" t="s">
        <v>2</v>
      </c>
      <c r="E15" s="6">
        <v>2</v>
      </c>
      <c r="G15" s="15"/>
      <c r="I15" s="8" t="str">
        <f t="shared" si="0"/>
        <v/>
      </c>
    </row>
    <row r="16" spans="1:10" x14ac:dyDescent="0.25">
      <c r="A16" s="5">
        <v>45725</v>
      </c>
      <c r="B16" s="5"/>
      <c r="C16" s="3" t="s">
        <v>5</v>
      </c>
      <c r="D16" s="3" t="s">
        <v>1</v>
      </c>
      <c r="E16" s="6">
        <v>4</v>
      </c>
      <c r="G16" s="15"/>
      <c r="I16" s="8" t="str">
        <f t="shared" si="0"/>
        <v/>
      </c>
    </row>
    <row r="17" spans="1:14" x14ac:dyDescent="0.25">
      <c r="A17" s="5">
        <v>45732</v>
      </c>
      <c r="B17" s="5"/>
      <c r="C17" s="3" t="s">
        <v>5</v>
      </c>
      <c r="D17" s="3" t="s">
        <v>2</v>
      </c>
      <c r="E17" s="6">
        <v>3</v>
      </c>
      <c r="G17" s="15"/>
      <c r="I17" s="8" t="str">
        <f t="shared" si="0"/>
        <v/>
      </c>
    </row>
    <row r="18" spans="1:14" x14ac:dyDescent="0.25">
      <c r="A18" s="5">
        <v>45733</v>
      </c>
      <c r="B18" s="5"/>
      <c r="C18" s="3" t="s">
        <v>3</v>
      </c>
      <c r="D18" s="3" t="s">
        <v>2</v>
      </c>
      <c r="E18" s="6">
        <v>2</v>
      </c>
      <c r="G18" s="15"/>
      <c r="I18" s="8" t="str">
        <f t="shared" si="0"/>
        <v/>
      </c>
    </row>
    <row r="19" spans="1:14" x14ac:dyDescent="0.25">
      <c r="A19" s="5">
        <v>45734</v>
      </c>
      <c r="B19" s="5"/>
      <c r="C19" s="3" t="s">
        <v>5</v>
      </c>
      <c r="D19" s="3" t="s">
        <v>2</v>
      </c>
      <c r="E19" s="6">
        <v>3</v>
      </c>
      <c r="G19" s="15"/>
      <c r="I19" s="8" t="str">
        <f t="shared" si="0"/>
        <v/>
      </c>
      <c r="N19" s="7"/>
    </row>
    <row r="20" spans="1:14" x14ac:dyDescent="0.25">
      <c r="A20" s="5">
        <v>45735</v>
      </c>
      <c r="B20" s="5"/>
      <c r="C20" s="3" t="s">
        <v>3</v>
      </c>
      <c r="D20" s="3" t="s">
        <v>2</v>
      </c>
      <c r="E20" s="6">
        <v>2</v>
      </c>
      <c r="G20" s="15"/>
      <c r="I20" s="8" t="str">
        <f t="shared" si="0"/>
        <v/>
      </c>
      <c r="N20" s="7"/>
    </row>
    <row r="21" spans="1:14" x14ac:dyDescent="0.25">
      <c r="A21" s="5">
        <v>45737</v>
      </c>
      <c r="B21" s="5"/>
      <c r="C21" s="3" t="s">
        <v>3</v>
      </c>
      <c r="D21" s="3" t="s">
        <v>6</v>
      </c>
      <c r="E21" s="6">
        <v>4</v>
      </c>
      <c r="G21" s="15"/>
      <c r="I21" s="8" t="str">
        <f t="shared" si="0"/>
        <v/>
      </c>
      <c r="N21" s="7"/>
    </row>
    <row r="22" spans="1:14" x14ac:dyDescent="0.25">
      <c r="A22" s="5">
        <v>45738</v>
      </c>
      <c r="B22" s="5"/>
      <c r="C22" s="3" t="s">
        <v>4</v>
      </c>
      <c r="D22" s="3" t="s">
        <v>6</v>
      </c>
      <c r="E22" s="6">
        <v>6</v>
      </c>
      <c r="G22" s="15"/>
      <c r="I22" s="8" t="str">
        <f t="shared" si="0"/>
        <v/>
      </c>
    </row>
    <row r="23" spans="1:14" x14ac:dyDescent="0.25">
      <c r="A23" s="5">
        <v>45744</v>
      </c>
      <c r="B23" s="5"/>
      <c r="C23" s="3" t="s">
        <v>5</v>
      </c>
      <c r="D23" s="3" t="s">
        <v>2</v>
      </c>
      <c r="E23" s="6">
        <v>3</v>
      </c>
      <c r="G23" s="15"/>
      <c r="I23" s="8" t="str">
        <f t="shared" si="0"/>
        <v/>
      </c>
    </row>
    <row r="24" spans="1:14" x14ac:dyDescent="0.25">
      <c r="A24" s="5">
        <v>45746</v>
      </c>
      <c r="B24" s="5"/>
      <c r="C24" s="3" t="s">
        <v>7</v>
      </c>
      <c r="D24" s="3" t="s">
        <v>8</v>
      </c>
      <c r="E24" s="6">
        <v>10</v>
      </c>
      <c r="G24" s="15"/>
      <c r="I24" s="8" t="str">
        <f t="shared" si="0"/>
        <v/>
      </c>
    </row>
    <row r="25" spans="1:14" x14ac:dyDescent="0.25">
      <c r="A25" s="5">
        <v>45747</v>
      </c>
      <c r="B25" s="5"/>
      <c r="C25" s="3" t="s">
        <v>0</v>
      </c>
      <c r="D25" s="3" t="s">
        <v>1</v>
      </c>
      <c r="E25" s="6">
        <v>2</v>
      </c>
      <c r="G25" s="15"/>
      <c r="I25" s="8" t="str">
        <f>IF($B$3="","",IF((VALUE(MID($B$3,4,2))&lt;23),IF($E25&lt;6,IF($G25&lt;&gt;"","Uw aanvraag is van voor 2023, voor deze datum hoeft u geen productie op te geven!",""),""),""))</f>
        <v/>
      </c>
    </row>
    <row r="26" spans="1:14" x14ac:dyDescent="0.25">
      <c r="A26" s="5">
        <v>45748</v>
      </c>
      <c r="B26" s="5"/>
      <c r="C26" s="3" t="s">
        <v>0</v>
      </c>
      <c r="D26" s="3" t="s">
        <v>6</v>
      </c>
      <c r="E26" s="6">
        <v>3</v>
      </c>
      <c r="G26" s="15"/>
      <c r="I26" s="8" t="str">
        <f t="shared" ref="I26:I89" si="1">IF($B$3="","",IF((VALUE(MID($B$3,4,2))&lt;23),IF($E26&lt;6,IF($G26&lt;&gt;"","Uw aanvraag is van voor 2023, voor deze datum hoeft u geen productie op te geven!",""),""),""))</f>
        <v/>
      </c>
    </row>
    <row r="27" spans="1:14" x14ac:dyDescent="0.25">
      <c r="A27" s="5">
        <v>45749</v>
      </c>
      <c r="B27" s="5"/>
      <c r="C27" s="3" t="s">
        <v>5</v>
      </c>
      <c r="D27" s="3" t="s">
        <v>9</v>
      </c>
      <c r="E27" s="6">
        <v>7</v>
      </c>
      <c r="G27" s="15"/>
      <c r="I27" s="8" t="str">
        <f t="shared" si="1"/>
        <v/>
      </c>
    </row>
    <row r="28" spans="1:14" x14ac:dyDescent="0.25">
      <c r="A28" s="5">
        <v>45750</v>
      </c>
      <c r="B28" s="5"/>
      <c r="C28" s="3" t="s">
        <v>5</v>
      </c>
      <c r="D28" s="3" t="s">
        <v>6</v>
      </c>
      <c r="E28" s="6">
        <v>5</v>
      </c>
      <c r="G28" s="15"/>
      <c r="I28" s="8" t="str">
        <f t="shared" si="1"/>
        <v/>
      </c>
    </row>
    <row r="29" spans="1:14" x14ac:dyDescent="0.25">
      <c r="A29" s="5">
        <v>45751</v>
      </c>
      <c r="B29" s="5"/>
      <c r="C29" s="3" t="s">
        <v>0</v>
      </c>
      <c r="D29" s="3" t="s">
        <v>6</v>
      </c>
      <c r="E29" s="6">
        <v>3</v>
      </c>
      <c r="G29" s="15"/>
      <c r="I29" s="8" t="str">
        <f t="shared" si="1"/>
        <v/>
      </c>
    </row>
    <row r="30" spans="1:14" x14ac:dyDescent="0.25">
      <c r="A30" s="5">
        <v>45752</v>
      </c>
      <c r="B30" s="5"/>
      <c r="C30" s="3" t="s">
        <v>5</v>
      </c>
      <c r="D30" s="3" t="s">
        <v>8</v>
      </c>
      <c r="E30" s="6">
        <v>6</v>
      </c>
      <c r="G30" s="15"/>
      <c r="I30" s="8" t="str">
        <f t="shared" si="1"/>
        <v/>
      </c>
    </row>
    <row r="31" spans="1:14" x14ac:dyDescent="0.25">
      <c r="A31" s="5">
        <v>45753</v>
      </c>
      <c r="B31" s="5"/>
      <c r="C31" s="3" t="s">
        <v>4</v>
      </c>
      <c r="D31" s="3" t="s">
        <v>8</v>
      </c>
      <c r="E31" s="6">
        <v>7</v>
      </c>
      <c r="G31" s="15"/>
      <c r="I31" s="8" t="str">
        <f t="shared" si="1"/>
        <v/>
      </c>
    </row>
    <row r="32" spans="1:14" x14ac:dyDescent="0.25">
      <c r="A32" s="5">
        <v>45756</v>
      </c>
      <c r="B32" s="5"/>
      <c r="C32" s="3" t="s">
        <v>2</v>
      </c>
      <c r="D32" s="3" t="s">
        <v>1</v>
      </c>
      <c r="E32" s="6">
        <v>1</v>
      </c>
      <c r="G32" s="15"/>
      <c r="I32" s="8" t="str">
        <f t="shared" si="1"/>
        <v/>
      </c>
    </row>
    <row r="33" spans="1:9" x14ac:dyDescent="0.25">
      <c r="A33" s="5">
        <v>45758</v>
      </c>
      <c r="B33" s="5"/>
      <c r="C33" s="3" t="s">
        <v>5</v>
      </c>
      <c r="D33" s="3" t="s">
        <v>8</v>
      </c>
      <c r="E33" s="6">
        <v>6</v>
      </c>
      <c r="G33" s="15"/>
      <c r="I33" s="8" t="str">
        <f t="shared" si="1"/>
        <v/>
      </c>
    </row>
    <row r="34" spans="1:9" x14ac:dyDescent="0.25">
      <c r="A34" s="5">
        <v>45759</v>
      </c>
      <c r="B34" s="5"/>
      <c r="C34" s="3" t="s">
        <v>3</v>
      </c>
      <c r="D34" s="3" t="s">
        <v>8</v>
      </c>
      <c r="E34" s="6">
        <v>5</v>
      </c>
      <c r="G34" s="15"/>
      <c r="I34" s="8" t="str">
        <f t="shared" si="1"/>
        <v/>
      </c>
    </row>
    <row r="35" spans="1:9" x14ac:dyDescent="0.25">
      <c r="A35" s="5">
        <v>45760</v>
      </c>
      <c r="B35" s="5"/>
      <c r="C35" s="3" t="s">
        <v>5</v>
      </c>
      <c r="D35" s="3" t="s">
        <v>8</v>
      </c>
      <c r="E35" s="6">
        <v>6</v>
      </c>
      <c r="G35" s="15"/>
      <c r="I35" s="8" t="str">
        <f t="shared" si="1"/>
        <v/>
      </c>
    </row>
    <row r="36" spans="1:9" x14ac:dyDescent="0.25">
      <c r="A36" s="5">
        <v>45766</v>
      </c>
      <c r="B36" s="5"/>
      <c r="C36" s="3" t="s">
        <v>0</v>
      </c>
      <c r="D36" s="3" t="s">
        <v>6</v>
      </c>
      <c r="E36" s="6">
        <v>3</v>
      </c>
      <c r="G36" s="15"/>
      <c r="I36" s="8" t="str">
        <f t="shared" si="1"/>
        <v/>
      </c>
    </row>
    <row r="37" spans="1:9" x14ac:dyDescent="0.25">
      <c r="A37" s="5">
        <v>45767</v>
      </c>
      <c r="B37" s="5"/>
      <c r="C37" s="3" t="s">
        <v>4</v>
      </c>
      <c r="D37" s="3" t="s">
        <v>6</v>
      </c>
      <c r="E37" s="6">
        <v>6</v>
      </c>
      <c r="G37" s="15"/>
      <c r="I37" s="8" t="str">
        <f t="shared" si="1"/>
        <v/>
      </c>
    </row>
    <row r="38" spans="1:9" x14ac:dyDescent="0.25">
      <c r="A38" s="5">
        <v>45773</v>
      </c>
      <c r="B38" s="5"/>
      <c r="C38" s="3" t="s">
        <v>5</v>
      </c>
      <c r="D38" s="3" t="s">
        <v>8</v>
      </c>
      <c r="E38" s="6">
        <v>6</v>
      </c>
      <c r="G38" s="15"/>
      <c r="I38" s="8" t="str">
        <f t="shared" si="1"/>
        <v/>
      </c>
    </row>
    <row r="39" spans="1:9" x14ac:dyDescent="0.25">
      <c r="A39" s="5">
        <v>45774</v>
      </c>
      <c r="B39" s="5"/>
      <c r="C39" s="3" t="s">
        <v>4</v>
      </c>
      <c r="D39" s="3" t="s">
        <v>8</v>
      </c>
      <c r="E39" s="6">
        <v>7</v>
      </c>
      <c r="G39" s="15"/>
      <c r="I39" s="8" t="str">
        <f t="shared" si="1"/>
        <v/>
      </c>
    </row>
    <row r="40" spans="1:9" x14ac:dyDescent="0.25">
      <c r="A40" s="5">
        <v>45775</v>
      </c>
      <c r="B40" s="5"/>
      <c r="C40" s="3" t="s">
        <v>5</v>
      </c>
      <c r="D40" s="3" t="s">
        <v>6</v>
      </c>
      <c r="E40" s="6">
        <v>5</v>
      </c>
      <c r="G40" s="15"/>
      <c r="I40" s="8" t="str">
        <f t="shared" si="1"/>
        <v/>
      </c>
    </row>
    <row r="41" spans="1:9" x14ac:dyDescent="0.25">
      <c r="A41" s="5">
        <v>45776</v>
      </c>
      <c r="B41" s="5"/>
      <c r="C41" s="3" t="s">
        <v>3</v>
      </c>
      <c r="D41" s="3" t="s">
        <v>6</v>
      </c>
      <c r="E41" s="6">
        <v>4</v>
      </c>
      <c r="G41" s="15"/>
      <c r="I41" s="8" t="str">
        <f t="shared" si="1"/>
        <v/>
      </c>
    </row>
    <row r="42" spans="1:9" x14ac:dyDescent="0.25">
      <c r="A42" s="5">
        <v>45777</v>
      </c>
      <c r="B42" s="5"/>
      <c r="C42" s="3" t="s">
        <v>3</v>
      </c>
      <c r="D42" s="3" t="s">
        <v>6</v>
      </c>
      <c r="E42" s="6">
        <v>4</v>
      </c>
      <c r="G42" s="15"/>
      <c r="I42" s="8" t="str">
        <f t="shared" si="1"/>
        <v/>
      </c>
    </row>
    <row r="43" spans="1:9" x14ac:dyDescent="0.25">
      <c r="A43" s="5">
        <v>45778</v>
      </c>
      <c r="B43" s="5"/>
      <c r="C43" s="3" t="s">
        <v>4</v>
      </c>
      <c r="D43" s="3" t="s">
        <v>8</v>
      </c>
      <c r="E43" s="6">
        <v>7</v>
      </c>
      <c r="G43" s="15"/>
      <c r="I43" s="8" t="str">
        <f t="shared" si="1"/>
        <v/>
      </c>
    </row>
    <row r="44" spans="1:9" x14ac:dyDescent="0.25">
      <c r="A44" s="5">
        <v>45779</v>
      </c>
      <c r="B44" s="5"/>
      <c r="C44" s="3" t="s">
        <v>5</v>
      </c>
      <c r="D44" s="3" t="s">
        <v>6</v>
      </c>
      <c r="E44" s="6">
        <v>5</v>
      </c>
      <c r="G44" s="15"/>
      <c r="I44" s="8" t="str">
        <f t="shared" si="1"/>
        <v/>
      </c>
    </row>
    <row r="45" spans="1:9" x14ac:dyDescent="0.25">
      <c r="A45" s="5">
        <v>45780</v>
      </c>
      <c r="B45" s="5"/>
      <c r="C45" s="3" t="s">
        <v>5</v>
      </c>
      <c r="D45" s="3" t="s">
        <v>6</v>
      </c>
      <c r="E45" s="6">
        <v>5</v>
      </c>
      <c r="G45" s="15"/>
      <c r="I45" s="8" t="str">
        <f t="shared" si="1"/>
        <v/>
      </c>
    </row>
    <row r="46" spans="1:9" x14ac:dyDescent="0.25">
      <c r="A46" s="5">
        <v>45781</v>
      </c>
      <c r="B46" s="5"/>
      <c r="C46" s="3" t="s">
        <v>4</v>
      </c>
      <c r="D46" s="3" t="s">
        <v>8</v>
      </c>
      <c r="E46" s="6">
        <v>7</v>
      </c>
      <c r="G46" s="15"/>
      <c r="I46" s="8" t="str">
        <f t="shared" si="1"/>
        <v/>
      </c>
    </row>
    <row r="47" spans="1:9" x14ac:dyDescent="0.25">
      <c r="A47" s="5">
        <v>45782</v>
      </c>
      <c r="B47" s="5"/>
      <c r="C47" s="3" t="s">
        <v>0</v>
      </c>
      <c r="D47" s="3" t="s">
        <v>6</v>
      </c>
      <c r="E47" s="6">
        <v>3</v>
      </c>
      <c r="G47" s="15"/>
      <c r="I47" s="8" t="str">
        <f t="shared" si="1"/>
        <v/>
      </c>
    </row>
    <row r="48" spans="1:9" x14ac:dyDescent="0.25">
      <c r="A48" s="5">
        <v>45786</v>
      </c>
      <c r="B48" s="5"/>
      <c r="C48" s="3" t="s">
        <v>3</v>
      </c>
      <c r="D48" s="3" t="s">
        <v>6</v>
      </c>
      <c r="E48" s="6">
        <v>4</v>
      </c>
      <c r="G48" s="15"/>
      <c r="I48" s="8" t="str">
        <f t="shared" si="1"/>
        <v/>
      </c>
    </row>
    <row r="49" spans="1:9" x14ac:dyDescent="0.25">
      <c r="A49" s="5">
        <v>45787</v>
      </c>
      <c r="B49" s="5"/>
      <c r="C49" s="3" t="s">
        <v>4</v>
      </c>
      <c r="D49" s="3" t="s">
        <v>8</v>
      </c>
      <c r="E49" s="6">
        <v>7</v>
      </c>
      <c r="G49" s="15"/>
      <c r="I49" s="8" t="str">
        <f t="shared" si="1"/>
        <v/>
      </c>
    </row>
    <row r="50" spans="1:9" x14ac:dyDescent="0.25">
      <c r="A50" s="5">
        <v>45788</v>
      </c>
      <c r="B50" s="5"/>
      <c r="C50" s="3" t="s">
        <v>10</v>
      </c>
      <c r="D50" s="3" t="s">
        <v>9</v>
      </c>
      <c r="E50" s="6">
        <v>9</v>
      </c>
      <c r="G50" s="15"/>
      <c r="I50" s="8" t="str">
        <f t="shared" si="1"/>
        <v/>
      </c>
    </row>
    <row r="51" spans="1:9" x14ac:dyDescent="0.25">
      <c r="A51" s="5">
        <v>45789</v>
      </c>
      <c r="B51" s="5"/>
      <c r="C51" s="3" t="s">
        <v>4</v>
      </c>
      <c r="D51" s="3" t="s">
        <v>8</v>
      </c>
      <c r="E51" s="6">
        <v>7</v>
      </c>
      <c r="G51" s="15"/>
      <c r="I51" s="8" t="str">
        <f t="shared" si="1"/>
        <v/>
      </c>
    </row>
    <row r="52" spans="1:9" x14ac:dyDescent="0.25">
      <c r="A52" s="5">
        <v>45790</v>
      </c>
      <c r="B52" s="5"/>
      <c r="C52" s="3" t="s">
        <v>5</v>
      </c>
      <c r="D52" s="3" t="s">
        <v>6</v>
      </c>
      <c r="E52" s="6">
        <v>5</v>
      </c>
      <c r="G52" s="15"/>
      <c r="I52" s="8" t="str">
        <f t="shared" si="1"/>
        <v/>
      </c>
    </row>
    <row r="53" spans="1:9" x14ac:dyDescent="0.25">
      <c r="A53" s="5">
        <v>45791</v>
      </c>
      <c r="B53" s="5"/>
      <c r="C53" s="3" t="s">
        <v>5</v>
      </c>
      <c r="D53" s="3" t="s">
        <v>8</v>
      </c>
      <c r="E53" s="6">
        <v>6</v>
      </c>
      <c r="G53" s="15"/>
      <c r="I53" s="8" t="str">
        <f t="shared" si="1"/>
        <v/>
      </c>
    </row>
    <row r="54" spans="1:9" x14ac:dyDescent="0.25">
      <c r="A54" s="5">
        <v>45792</v>
      </c>
      <c r="B54" s="5"/>
      <c r="C54" s="3" t="s">
        <v>5</v>
      </c>
      <c r="D54" s="3" t="s">
        <v>8</v>
      </c>
      <c r="E54" s="6">
        <v>6</v>
      </c>
      <c r="G54" s="15"/>
      <c r="I54" s="8" t="str">
        <f t="shared" si="1"/>
        <v/>
      </c>
    </row>
    <row r="55" spans="1:9" x14ac:dyDescent="0.25">
      <c r="A55" s="5">
        <v>45793</v>
      </c>
      <c r="B55" s="5"/>
      <c r="C55" s="3" t="s">
        <v>5</v>
      </c>
      <c r="D55" s="3" t="s">
        <v>8</v>
      </c>
      <c r="E55" s="6">
        <v>6</v>
      </c>
      <c r="G55" s="15"/>
      <c r="I55" s="8" t="str">
        <f t="shared" si="1"/>
        <v/>
      </c>
    </row>
    <row r="56" spans="1:9" x14ac:dyDescent="0.25">
      <c r="A56" s="5">
        <v>45794</v>
      </c>
      <c r="B56" s="5"/>
      <c r="C56" s="3" t="s">
        <v>4</v>
      </c>
      <c r="D56" s="3" t="s">
        <v>8</v>
      </c>
      <c r="E56" s="6">
        <v>7</v>
      </c>
      <c r="G56" s="15"/>
      <c r="I56" s="8" t="str">
        <f t="shared" si="1"/>
        <v/>
      </c>
    </row>
    <row r="57" spans="1:9" x14ac:dyDescent="0.25">
      <c r="A57" s="5">
        <v>45795</v>
      </c>
      <c r="B57" s="5"/>
      <c r="C57" s="3" t="s">
        <v>5</v>
      </c>
      <c r="D57" s="3" t="s">
        <v>8</v>
      </c>
      <c r="E57" s="6">
        <v>6</v>
      </c>
      <c r="G57" s="15"/>
      <c r="I57" s="8" t="str">
        <f t="shared" si="1"/>
        <v/>
      </c>
    </row>
    <row r="58" spans="1:9" x14ac:dyDescent="0.25">
      <c r="A58" s="5">
        <v>45797</v>
      </c>
      <c r="B58" s="5"/>
      <c r="C58" s="3" t="s">
        <v>0</v>
      </c>
      <c r="D58" s="3" t="s">
        <v>1</v>
      </c>
      <c r="E58" s="6">
        <v>2</v>
      </c>
      <c r="G58" s="15"/>
      <c r="I58" s="8" t="str">
        <f t="shared" si="1"/>
        <v/>
      </c>
    </row>
    <row r="59" spans="1:9" x14ac:dyDescent="0.25">
      <c r="A59" s="5">
        <v>45798</v>
      </c>
      <c r="B59" s="5"/>
      <c r="C59" s="3" t="s">
        <v>3</v>
      </c>
      <c r="D59" s="3" t="s">
        <v>6</v>
      </c>
      <c r="E59" s="6">
        <v>4</v>
      </c>
      <c r="G59" s="15"/>
      <c r="I59" s="8" t="str">
        <f t="shared" si="1"/>
        <v/>
      </c>
    </row>
    <row r="60" spans="1:9" x14ac:dyDescent="0.25">
      <c r="A60" s="5">
        <v>45799</v>
      </c>
      <c r="B60" s="5"/>
      <c r="C60" s="3" t="s">
        <v>4</v>
      </c>
      <c r="D60" s="3" t="s">
        <v>9</v>
      </c>
      <c r="E60" s="6">
        <v>8</v>
      </c>
      <c r="G60" s="15"/>
      <c r="I60" s="8" t="str">
        <f t="shared" si="1"/>
        <v/>
      </c>
    </row>
    <row r="61" spans="1:9" x14ac:dyDescent="0.25">
      <c r="A61" s="5">
        <v>45800</v>
      </c>
      <c r="B61" s="5"/>
      <c r="C61" s="3" t="s">
        <v>0</v>
      </c>
      <c r="D61" s="3" t="s">
        <v>6</v>
      </c>
      <c r="E61" s="6">
        <v>3</v>
      </c>
      <c r="G61" s="15"/>
      <c r="I61" s="8" t="str">
        <f t="shared" si="1"/>
        <v/>
      </c>
    </row>
    <row r="62" spans="1:9" x14ac:dyDescent="0.25">
      <c r="A62" s="5">
        <v>45801</v>
      </c>
      <c r="B62" s="5"/>
      <c r="C62" s="3" t="s">
        <v>4</v>
      </c>
      <c r="D62" s="3" t="s">
        <v>2</v>
      </c>
      <c r="E62" s="6">
        <v>4</v>
      </c>
      <c r="G62" s="15"/>
      <c r="I62" s="8" t="str">
        <f t="shared" si="1"/>
        <v/>
      </c>
    </row>
    <row r="63" spans="1:9" x14ac:dyDescent="0.25">
      <c r="A63" s="5">
        <v>45802</v>
      </c>
      <c r="B63" s="5"/>
      <c r="C63" s="3" t="s">
        <v>10</v>
      </c>
      <c r="D63" s="3" t="s">
        <v>9</v>
      </c>
      <c r="E63" s="6">
        <v>9</v>
      </c>
      <c r="G63" s="15"/>
      <c r="I63" s="8" t="str">
        <f t="shared" si="1"/>
        <v/>
      </c>
    </row>
    <row r="64" spans="1:9" x14ac:dyDescent="0.25">
      <c r="A64" s="5">
        <v>45803</v>
      </c>
      <c r="B64" s="5"/>
      <c r="C64" s="3" t="s">
        <v>5</v>
      </c>
      <c r="D64" s="3" t="s">
        <v>8</v>
      </c>
      <c r="E64" s="6">
        <v>6</v>
      </c>
      <c r="G64" s="15"/>
      <c r="I64" s="8" t="str">
        <f t="shared" si="1"/>
        <v/>
      </c>
    </row>
    <row r="65" spans="1:9" x14ac:dyDescent="0.25">
      <c r="A65" s="5">
        <v>45804</v>
      </c>
      <c r="B65" s="5"/>
      <c r="C65" s="3" t="s">
        <v>0</v>
      </c>
      <c r="D65" s="3" t="s">
        <v>1</v>
      </c>
      <c r="E65" s="6">
        <v>2</v>
      </c>
      <c r="G65" s="15"/>
      <c r="I65" s="8" t="str">
        <f t="shared" si="1"/>
        <v/>
      </c>
    </row>
    <row r="66" spans="1:9" x14ac:dyDescent="0.25">
      <c r="A66" s="5">
        <v>45806</v>
      </c>
      <c r="B66" s="5"/>
      <c r="C66" s="3" t="s">
        <v>0</v>
      </c>
      <c r="D66" s="3" t="s">
        <v>8</v>
      </c>
      <c r="E66" s="6">
        <v>4</v>
      </c>
      <c r="G66" s="15"/>
      <c r="I66" s="8" t="str">
        <f t="shared" si="1"/>
        <v/>
      </c>
    </row>
    <row r="67" spans="1:9" x14ac:dyDescent="0.25">
      <c r="A67" s="5">
        <v>45807</v>
      </c>
      <c r="B67" s="5"/>
      <c r="C67" s="3" t="s">
        <v>5</v>
      </c>
      <c r="D67" s="3" t="s">
        <v>8</v>
      </c>
      <c r="E67" s="6">
        <v>6</v>
      </c>
      <c r="G67" s="15"/>
      <c r="I67" s="8" t="str">
        <f t="shared" si="1"/>
        <v/>
      </c>
    </row>
    <row r="68" spans="1:9" x14ac:dyDescent="0.25">
      <c r="A68" s="5">
        <v>45808</v>
      </c>
      <c r="B68" s="5"/>
      <c r="C68" s="3" t="s">
        <v>4</v>
      </c>
      <c r="D68" s="3" t="s">
        <v>8</v>
      </c>
      <c r="E68" s="6">
        <v>7</v>
      </c>
      <c r="G68" s="15"/>
      <c r="I68" s="8" t="str">
        <f t="shared" si="1"/>
        <v/>
      </c>
    </row>
    <row r="69" spans="1:9" x14ac:dyDescent="0.25">
      <c r="A69" s="5">
        <v>45809</v>
      </c>
      <c r="B69" s="5"/>
      <c r="C69" s="3" t="s">
        <v>10</v>
      </c>
      <c r="D69" s="3" t="s">
        <v>9</v>
      </c>
      <c r="E69" s="6">
        <v>9</v>
      </c>
      <c r="G69" s="15"/>
      <c r="I69" s="8" t="str">
        <f t="shared" si="1"/>
        <v/>
      </c>
    </row>
    <row r="70" spans="1:9" x14ac:dyDescent="0.25">
      <c r="A70" s="5">
        <v>45811</v>
      </c>
      <c r="B70" s="5"/>
      <c r="C70" s="3" t="s">
        <v>5</v>
      </c>
      <c r="D70" s="3" t="s">
        <v>8</v>
      </c>
      <c r="E70" s="6">
        <v>6</v>
      </c>
      <c r="G70" s="15"/>
      <c r="I70" s="8" t="str">
        <f t="shared" si="1"/>
        <v/>
      </c>
    </row>
    <row r="71" spans="1:9" x14ac:dyDescent="0.25">
      <c r="A71" s="5">
        <v>45814</v>
      </c>
      <c r="B71" s="5"/>
      <c r="C71" s="3" t="s">
        <v>4</v>
      </c>
      <c r="D71" s="3" t="s">
        <v>8</v>
      </c>
      <c r="E71" s="6">
        <v>7</v>
      </c>
      <c r="G71" s="15"/>
      <c r="I71" s="8" t="str">
        <f t="shared" si="1"/>
        <v/>
      </c>
    </row>
    <row r="72" spans="1:9" x14ac:dyDescent="0.25">
      <c r="A72" s="5">
        <v>45815</v>
      </c>
      <c r="B72" s="5"/>
      <c r="C72" s="3" t="s">
        <v>0</v>
      </c>
      <c r="D72" s="3" t="s">
        <v>8</v>
      </c>
      <c r="E72" s="6">
        <v>4</v>
      </c>
      <c r="G72" s="15"/>
      <c r="I72" s="8" t="str">
        <f t="shared" si="1"/>
        <v/>
      </c>
    </row>
    <row r="73" spans="1:9" x14ac:dyDescent="0.25">
      <c r="A73" s="5">
        <v>45816</v>
      </c>
      <c r="B73" s="5"/>
      <c r="C73" s="3" t="s">
        <v>10</v>
      </c>
      <c r="D73" s="3" t="s">
        <v>9</v>
      </c>
      <c r="E73" s="6">
        <v>9</v>
      </c>
      <c r="G73" s="15"/>
      <c r="I73" s="8" t="str">
        <f t="shared" si="1"/>
        <v/>
      </c>
    </row>
    <row r="74" spans="1:9" x14ac:dyDescent="0.25">
      <c r="A74" s="5">
        <v>45817</v>
      </c>
      <c r="B74" s="5"/>
      <c r="C74" s="3" t="s">
        <v>4</v>
      </c>
      <c r="D74" s="3" t="s">
        <v>8</v>
      </c>
      <c r="E74" s="6">
        <v>7</v>
      </c>
      <c r="G74" s="15"/>
      <c r="I74" s="8" t="str">
        <f t="shared" si="1"/>
        <v/>
      </c>
    </row>
    <row r="75" spans="1:9" x14ac:dyDescent="0.25">
      <c r="A75" s="5">
        <v>45819</v>
      </c>
      <c r="B75" s="5"/>
      <c r="C75" s="3" t="s">
        <v>3</v>
      </c>
      <c r="D75" s="3" t="s">
        <v>6</v>
      </c>
      <c r="E75" s="6">
        <v>4</v>
      </c>
      <c r="G75" s="15"/>
      <c r="I75" s="8" t="str">
        <f t="shared" si="1"/>
        <v/>
      </c>
    </row>
    <row r="76" spans="1:9" x14ac:dyDescent="0.25">
      <c r="A76" s="5">
        <v>45820</v>
      </c>
      <c r="B76" s="5"/>
      <c r="C76" s="3" t="s">
        <v>5</v>
      </c>
      <c r="D76" s="3" t="s">
        <v>8</v>
      </c>
      <c r="E76" s="6">
        <v>6</v>
      </c>
      <c r="G76" s="15"/>
      <c r="I76" s="8" t="str">
        <f t="shared" si="1"/>
        <v/>
      </c>
    </row>
    <row r="77" spans="1:9" x14ac:dyDescent="0.25">
      <c r="A77" s="5">
        <v>45821</v>
      </c>
      <c r="B77" s="5"/>
      <c r="C77" s="3" t="s">
        <v>3</v>
      </c>
      <c r="D77" s="3" t="s">
        <v>6</v>
      </c>
      <c r="E77" s="6">
        <v>4</v>
      </c>
      <c r="G77" s="15"/>
      <c r="I77" s="8" t="str">
        <f t="shared" si="1"/>
        <v/>
      </c>
    </row>
    <row r="78" spans="1:9" x14ac:dyDescent="0.25">
      <c r="A78" s="5">
        <v>45822</v>
      </c>
      <c r="B78" s="5"/>
      <c r="C78" s="3" t="s">
        <v>4</v>
      </c>
      <c r="D78" s="3" t="s">
        <v>8</v>
      </c>
      <c r="E78" s="6">
        <v>7</v>
      </c>
      <c r="G78" s="15"/>
      <c r="I78" s="8" t="str">
        <f t="shared" si="1"/>
        <v/>
      </c>
    </row>
    <row r="79" spans="1:9" x14ac:dyDescent="0.25">
      <c r="A79" s="5">
        <v>45823</v>
      </c>
      <c r="B79" s="5"/>
      <c r="C79" s="3" t="s">
        <v>5</v>
      </c>
      <c r="D79" s="3" t="s">
        <v>8</v>
      </c>
      <c r="E79" s="6">
        <v>6</v>
      </c>
      <c r="G79" s="15"/>
      <c r="I79" s="8" t="str">
        <f t="shared" si="1"/>
        <v/>
      </c>
    </row>
    <row r="80" spans="1:9" x14ac:dyDescent="0.25">
      <c r="A80" s="5">
        <v>45825</v>
      </c>
      <c r="B80" s="5"/>
      <c r="C80" s="3" t="s">
        <v>5</v>
      </c>
      <c r="D80" s="3" t="s">
        <v>6</v>
      </c>
      <c r="E80" s="6">
        <v>5</v>
      </c>
      <c r="G80" s="15"/>
      <c r="I80" s="8" t="str">
        <f t="shared" si="1"/>
        <v/>
      </c>
    </row>
    <row r="81" spans="1:9" x14ac:dyDescent="0.25">
      <c r="A81" s="5">
        <v>45826</v>
      </c>
      <c r="B81" s="5"/>
      <c r="C81" s="3" t="s">
        <v>3</v>
      </c>
      <c r="D81" s="3" t="s">
        <v>6</v>
      </c>
      <c r="E81" s="6">
        <v>4</v>
      </c>
      <c r="G81" s="15"/>
      <c r="I81" s="8" t="str">
        <f t="shared" si="1"/>
        <v/>
      </c>
    </row>
    <row r="82" spans="1:9" x14ac:dyDescent="0.25">
      <c r="A82" s="5">
        <v>45827</v>
      </c>
      <c r="B82" s="5"/>
      <c r="C82" s="3" t="s">
        <v>4</v>
      </c>
      <c r="D82" s="3" t="s">
        <v>8</v>
      </c>
      <c r="E82" s="6">
        <v>7</v>
      </c>
      <c r="G82" s="15"/>
      <c r="I82" s="8" t="str">
        <f t="shared" si="1"/>
        <v/>
      </c>
    </row>
    <row r="83" spans="1:9" x14ac:dyDescent="0.25">
      <c r="A83" s="5">
        <v>45828</v>
      </c>
      <c r="B83" s="5"/>
      <c r="C83" s="3" t="s">
        <v>0</v>
      </c>
      <c r="D83" s="3" t="s">
        <v>1</v>
      </c>
      <c r="E83" s="6">
        <v>2</v>
      </c>
      <c r="G83" s="15"/>
      <c r="I83" s="8" t="str">
        <f t="shared" si="1"/>
        <v/>
      </c>
    </row>
    <row r="84" spans="1:9" x14ac:dyDescent="0.25">
      <c r="A84" s="5">
        <v>45829</v>
      </c>
      <c r="B84" s="5"/>
      <c r="C84" s="3" t="s">
        <v>5</v>
      </c>
      <c r="D84" s="3" t="s">
        <v>6</v>
      </c>
      <c r="E84" s="6">
        <v>5</v>
      </c>
      <c r="G84" s="15"/>
      <c r="I84" s="8" t="str">
        <f t="shared" si="1"/>
        <v/>
      </c>
    </row>
    <row r="85" spans="1:9" x14ac:dyDescent="0.25">
      <c r="A85" s="5">
        <v>45830</v>
      </c>
      <c r="B85" s="5"/>
      <c r="C85" s="3" t="s">
        <v>10</v>
      </c>
      <c r="D85" s="3" t="s">
        <v>9</v>
      </c>
      <c r="E85" s="6">
        <v>9</v>
      </c>
      <c r="G85" s="15"/>
      <c r="I85" s="8" t="str">
        <f t="shared" si="1"/>
        <v/>
      </c>
    </row>
    <row r="86" spans="1:9" x14ac:dyDescent="0.25">
      <c r="A86" s="5">
        <v>45831</v>
      </c>
      <c r="B86" s="5"/>
      <c r="C86" s="3" t="s">
        <v>5</v>
      </c>
      <c r="D86" s="3" t="s">
        <v>9</v>
      </c>
      <c r="E86" s="6">
        <v>7</v>
      </c>
      <c r="G86" s="15"/>
      <c r="I86" s="8" t="str">
        <f t="shared" si="1"/>
        <v/>
      </c>
    </row>
    <row r="87" spans="1:9" x14ac:dyDescent="0.25">
      <c r="A87" s="5">
        <v>45832</v>
      </c>
      <c r="B87" s="5"/>
      <c r="C87" s="3" t="s">
        <v>5</v>
      </c>
      <c r="D87" s="3" t="s">
        <v>8</v>
      </c>
      <c r="E87" s="6">
        <v>6</v>
      </c>
      <c r="G87" s="15"/>
      <c r="I87" s="8" t="str">
        <f t="shared" si="1"/>
        <v/>
      </c>
    </row>
    <row r="88" spans="1:9" x14ac:dyDescent="0.25">
      <c r="A88" s="5">
        <v>45836</v>
      </c>
      <c r="B88" s="5"/>
      <c r="C88" s="3" t="s">
        <v>5</v>
      </c>
      <c r="D88" s="3" t="s">
        <v>8</v>
      </c>
      <c r="E88" s="6">
        <v>6</v>
      </c>
      <c r="G88" s="15"/>
      <c r="I88" s="8" t="str">
        <f t="shared" si="1"/>
        <v/>
      </c>
    </row>
    <row r="89" spans="1:9" x14ac:dyDescent="0.25">
      <c r="A89" s="5">
        <v>45837</v>
      </c>
      <c r="B89" s="5"/>
      <c r="C89" s="3" t="s">
        <v>5</v>
      </c>
      <c r="D89" s="3" t="s">
        <v>8</v>
      </c>
      <c r="E89" s="6">
        <v>6</v>
      </c>
      <c r="G89" s="15"/>
      <c r="I89" s="8" t="str">
        <f t="shared" si="1"/>
        <v/>
      </c>
    </row>
    <row r="90" spans="1:9" x14ac:dyDescent="0.25">
      <c r="A90" s="5">
        <v>45838</v>
      </c>
      <c r="B90" s="5"/>
      <c r="C90" s="3" t="s">
        <v>0</v>
      </c>
      <c r="D90" s="3" t="s">
        <v>2</v>
      </c>
      <c r="E90" s="6">
        <v>1</v>
      </c>
      <c r="G90" s="15"/>
      <c r="I90" s="8" t="str">
        <f t="shared" ref="I90:I136" si="2">IF($B$3="","",IF((VALUE(MID($B$3,4,2))&lt;23),IF($E90&lt;6,IF($G90&lt;&gt;"","Uw aanvraag is van voor 2023, voor deze datum hoeft u geen productie op te geven!",""),""),""))</f>
        <v/>
      </c>
    </row>
    <row r="91" spans="1:9" x14ac:dyDescent="0.25">
      <c r="A91" s="5">
        <v>45842</v>
      </c>
      <c r="B91" s="5"/>
      <c r="C91" s="3" t="s">
        <v>3</v>
      </c>
      <c r="D91" s="3" t="s">
        <v>6</v>
      </c>
      <c r="E91" s="6">
        <v>4</v>
      </c>
      <c r="G91" s="15"/>
      <c r="I91" s="8" t="str">
        <f t="shared" si="2"/>
        <v/>
      </c>
    </row>
    <row r="92" spans="1:9" x14ac:dyDescent="0.25">
      <c r="A92" s="5">
        <v>45843</v>
      </c>
      <c r="B92" s="5"/>
      <c r="C92" s="3" t="s">
        <v>5</v>
      </c>
      <c r="D92" s="3" t="s">
        <v>8</v>
      </c>
      <c r="E92" s="6">
        <v>6</v>
      </c>
      <c r="G92" s="15"/>
      <c r="I92" s="8" t="str">
        <f t="shared" si="2"/>
        <v/>
      </c>
    </row>
    <row r="93" spans="1:9" x14ac:dyDescent="0.25">
      <c r="A93" s="5">
        <v>45857</v>
      </c>
      <c r="B93" s="5"/>
      <c r="C93" s="3" t="s">
        <v>0</v>
      </c>
      <c r="D93" s="3" t="s">
        <v>2</v>
      </c>
      <c r="E93" s="6">
        <v>1</v>
      </c>
      <c r="G93" s="15"/>
      <c r="I93" s="8" t="str">
        <f t="shared" si="2"/>
        <v/>
      </c>
    </row>
    <row r="94" spans="1:9" x14ac:dyDescent="0.25">
      <c r="A94" s="5">
        <v>45858</v>
      </c>
      <c r="B94" s="5"/>
      <c r="C94" s="3" t="s">
        <v>0</v>
      </c>
      <c r="D94" s="3" t="s">
        <v>2</v>
      </c>
      <c r="E94" s="6">
        <v>1</v>
      </c>
      <c r="G94" s="15"/>
      <c r="I94" s="8" t="str">
        <f t="shared" si="2"/>
        <v/>
      </c>
    </row>
    <row r="95" spans="1:9" x14ac:dyDescent="0.25">
      <c r="A95" s="5">
        <v>45872</v>
      </c>
      <c r="B95" s="5"/>
      <c r="C95" s="3" t="s">
        <v>4</v>
      </c>
      <c r="D95" s="3" t="s">
        <v>8</v>
      </c>
      <c r="E95" s="6">
        <v>7</v>
      </c>
      <c r="G95" s="15"/>
      <c r="I95" s="8" t="str">
        <f t="shared" si="2"/>
        <v/>
      </c>
    </row>
    <row r="96" spans="1:9" x14ac:dyDescent="0.25">
      <c r="A96" s="5">
        <v>45874</v>
      </c>
      <c r="B96" s="5"/>
      <c r="C96" s="3" t="s">
        <v>4</v>
      </c>
      <c r="D96" s="3" t="s">
        <v>9</v>
      </c>
      <c r="E96" s="6">
        <v>8</v>
      </c>
      <c r="G96" s="15"/>
      <c r="I96" s="8" t="str">
        <f t="shared" si="2"/>
        <v/>
      </c>
    </row>
    <row r="97" spans="1:9" x14ac:dyDescent="0.25">
      <c r="A97" s="5">
        <v>45875</v>
      </c>
      <c r="B97" s="5"/>
      <c r="C97" s="3" t="s">
        <v>4</v>
      </c>
      <c r="D97" s="3" t="s">
        <v>6</v>
      </c>
      <c r="E97" s="6">
        <v>6</v>
      </c>
      <c r="G97" s="15"/>
      <c r="I97" s="8" t="str">
        <f t="shared" si="2"/>
        <v/>
      </c>
    </row>
    <row r="98" spans="1:9" x14ac:dyDescent="0.25">
      <c r="A98" s="5">
        <v>45876</v>
      </c>
      <c r="B98" s="5"/>
      <c r="C98" s="3" t="s">
        <v>3</v>
      </c>
      <c r="D98" s="3" t="s">
        <v>6</v>
      </c>
      <c r="E98" s="6">
        <v>4</v>
      </c>
      <c r="G98" s="15"/>
      <c r="I98" s="8" t="str">
        <f t="shared" si="2"/>
        <v/>
      </c>
    </row>
    <row r="99" spans="1:9" x14ac:dyDescent="0.25">
      <c r="A99" s="5">
        <v>45877</v>
      </c>
      <c r="B99" s="5"/>
      <c r="C99" s="3" t="s">
        <v>0</v>
      </c>
      <c r="D99" s="3" t="s">
        <v>6</v>
      </c>
      <c r="E99" s="6">
        <v>3</v>
      </c>
      <c r="G99" s="15"/>
      <c r="I99" s="8" t="str">
        <f t="shared" si="2"/>
        <v/>
      </c>
    </row>
    <row r="100" spans="1:9" x14ac:dyDescent="0.25">
      <c r="A100" s="5">
        <v>45878</v>
      </c>
      <c r="B100" s="5"/>
      <c r="C100" s="3" t="s">
        <v>4</v>
      </c>
      <c r="D100" s="3" t="s">
        <v>8</v>
      </c>
      <c r="E100" s="6">
        <v>7</v>
      </c>
      <c r="G100" s="15"/>
      <c r="I100" s="8" t="str">
        <f t="shared" si="2"/>
        <v/>
      </c>
    </row>
    <row r="101" spans="1:9" x14ac:dyDescent="0.25">
      <c r="A101" s="5">
        <v>45879</v>
      </c>
      <c r="B101" s="5"/>
      <c r="C101" s="3" t="s">
        <v>10</v>
      </c>
      <c r="D101" s="3" t="s">
        <v>8</v>
      </c>
      <c r="E101" s="6">
        <v>8</v>
      </c>
      <c r="G101" s="15"/>
      <c r="I101" s="8" t="str">
        <f t="shared" si="2"/>
        <v/>
      </c>
    </row>
    <row r="102" spans="1:9" x14ac:dyDescent="0.25">
      <c r="A102" s="5">
        <v>45885</v>
      </c>
      <c r="B102" s="5"/>
      <c r="C102" s="3" t="s">
        <v>0</v>
      </c>
      <c r="D102" s="3" t="s">
        <v>6</v>
      </c>
      <c r="E102" s="6">
        <v>3</v>
      </c>
      <c r="G102" s="15"/>
      <c r="I102" s="8" t="str">
        <f t="shared" si="2"/>
        <v/>
      </c>
    </row>
    <row r="103" spans="1:9" x14ac:dyDescent="0.25">
      <c r="A103" s="5">
        <v>45893</v>
      </c>
      <c r="B103" s="5"/>
      <c r="C103" s="3" t="s">
        <v>4</v>
      </c>
      <c r="D103" s="3" t="s">
        <v>6</v>
      </c>
      <c r="E103" s="6">
        <v>6</v>
      </c>
      <c r="G103" s="15"/>
      <c r="I103" s="8" t="str">
        <f t="shared" si="2"/>
        <v/>
      </c>
    </row>
    <row r="104" spans="1:9" x14ac:dyDescent="0.25">
      <c r="A104" s="5">
        <v>45899</v>
      </c>
      <c r="B104" s="5"/>
      <c r="C104" s="3" t="s">
        <v>0</v>
      </c>
      <c r="D104" s="3" t="s">
        <v>6</v>
      </c>
      <c r="E104" s="6">
        <v>3</v>
      </c>
      <c r="G104" s="15"/>
      <c r="I104" s="8" t="str">
        <f t="shared" si="2"/>
        <v/>
      </c>
    </row>
    <row r="105" spans="1:9" x14ac:dyDescent="0.25">
      <c r="A105" s="5">
        <v>45900</v>
      </c>
      <c r="B105" s="5"/>
      <c r="C105" s="3" t="s">
        <v>0</v>
      </c>
      <c r="D105" s="3" t="s">
        <v>1</v>
      </c>
      <c r="E105" s="6">
        <v>2</v>
      </c>
      <c r="G105" s="15"/>
      <c r="I105" s="8" t="str">
        <f t="shared" si="2"/>
        <v/>
      </c>
    </row>
    <row r="106" spans="1:9" x14ac:dyDescent="0.25">
      <c r="A106" s="5">
        <v>45903</v>
      </c>
      <c r="B106" s="5"/>
      <c r="C106" s="3" t="s">
        <v>3</v>
      </c>
      <c r="D106" s="3" t="s">
        <v>1</v>
      </c>
      <c r="E106" s="6">
        <v>3</v>
      </c>
      <c r="G106" s="15"/>
      <c r="I106" s="8" t="str">
        <f t="shared" si="2"/>
        <v/>
      </c>
    </row>
    <row r="107" spans="1:9" x14ac:dyDescent="0.25">
      <c r="A107" s="5">
        <v>45906</v>
      </c>
      <c r="B107" s="5"/>
      <c r="C107" s="3" t="s">
        <v>3</v>
      </c>
      <c r="D107" s="3" t="s">
        <v>6</v>
      </c>
      <c r="E107" s="6">
        <v>4</v>
      </c>
      <c r="G107" s="15"/>
      <c r="I107" s="8" t="str">
        <f t="shared" si="2"/>
        <v/>
      </c>
    </row>
    <row r="108" spans="1:9" x14ac:dyDescent="0.25">
      <c r="A108" s="5">
        <v>45907</v>
      </c>
      <c r="B108" s="5"/>
      <c r="C108" s="3" t="s">
        <v>10</v>
      </c>
      <c r="D108" s="3" t="s">
        <v>8</v>
      </c>
      <c r="E108" s="6">
        <v>8</v>
      </c>
      <c r="G108" s="15"/>
      <c r="I108" s="8" t="str">
        <f t="shared" si="2"/>
        <v/>
      </c>
    </row>
    <row r="109" spans="1:9" x14ac:dyDescent="0.25">
      <c r="A109" s="5">
        <v>45911</v>
      </c>
      <c r="B109" s="5"/>
      <c r="C109" s="3" t="s">
        <v>3</v>
      </c>
      <c r="D109" s="3" t="s">
        <v>6</v>
      </c>
      <c r="E109" s="6">
        <v>4</v>
      </c>
      <c r="G109" s="15"/>
      <c r="I109" s="8" t="str">
        <f t="shared" si="2"/>
        <v/>
      </c>
    </row>
    <row r="110" spans="1:9" x14ac:dyDescent="0.25">
      <c r="A110" s="5">
        <v>45912</v>
      </c>
      <c r="B110" s="5"/>
      <c r="C110" s="3" t="s">
        <v>4</v>
      </c>
      <c r="D110" s="3" t="s">
        <v>8</v>
      </c>
      <c r="E110" s="6">
        <v>7</v>
      </c>
      <c r="G110" s="15"/>
      <c r="I110" s="8" t="str">
        <f t="shared" si="2"/>
        <v/>
      </c>
    </row>
    <row r="111" spans="1:9" x14ac:dyDescent="0.25">
      <c r="A111" s="5">
        <v>45913</v>
      </c>
      <c r="B111" s="5"/>
      <c r="C111" s="3" t="s">
        <v>0</v>
      </c>
      <c r="D111" s="3" t="s">
        <v>6</v>
      </c>
      <c r="E111" s="6">
        <v>3</v>
      </c>
      <c r="G111" s="15"/>
      <c r="I111" s="8" t="str">
        <f t="shared" si="2"/>
        <v/>
      </c>
    </row>
    <row r="112" spans="1:9" x14ac:dyDescent="0.25">
      <c r="A112" s="5">
        <v>45914</v>
      </c>
      <c r="B112" s="5"/>
      <c r="C112" s="3" t="s">
        <v>2</v>
      </c>
      <c r="D112" s="3" t="s">
        <v>1</v>
      </c>
      <c r="E112" s="6">
        <v>1</v>
      </c>
      <c r="G112" s="15"/>
      <c r="I112" s="8" t="str">
        <f t="shared" si="2"/>
        <v/>
      </c>
    </row>
    <row r="113" spans="1:9" x14ac:dyDescent="0.25">
      <c r="A113" s="5">
        <v>45915</v>
      </c>
      <c r="B113" s="5"/>
      <c r="C113" s="3" t="s">
        <v>11</v>
      </c>
      <c r="D113" s="3" t="s">
        <v>12</v>
      </c>
      <c r="E113" s="6">
        <v>4</v>
      </c>
      <c r="G113" s="15"/>
      <c r="I113" s="8" t="str">
        <f t="shared" si="2"/>
        <v/>
      </c>
    </row>
    <row r="114" spans="1:9" x14ac:dyDescent="0.25">
      <c r="A114" s="5">
        <v>45915</v>
      </c>
      <c r="B114" s="5"/>
      <c r="C114" s="3" t="s">
        <v>4</v>
      </c>
      <c r="D114" s="3" t="s">
        <v>8</v>
      </c>
      <c r="E114" s="6">
        <v>7</v>
      </c>
      <c r="G114" s="15"/>
      <c r="I114" s="8" t="str">
        <f t="shared" si="2"/>
        <v/>
      </c>
    </row>
    <row r="115" spans="1:9" x14ac:dyDescent="0.25">
      <c r="A115" s="5">
        <v>45916</v>
      </c>
      <c r="B115" s="5"/>
      <c r="C115" s="3" t="s">
        <v>13</v>
      </c>
      <c r="D115" s="3" t="s">
        <v>12</v>
      </c>
      <c r="E115" s="6">
        <v>6</v>
      </c>
      <c r="G115" s="15"/>
      <c r="I115" s="8" t="str">
        <f t="shared" si="2"/>
        <v/>
      </c>
    </row>
    <row r="116" spans="1:9" x14ac:dyDescent="0.25">
      <c r="A116" s="5">
        <v>45916</v>
      </c>
      <c r="B116" s="5"/>
      <c r="C116" s="3" t="s">
        <v>4</v>
      </c>
      <c r="D116" s="3" t="s">
        <v>8</v>
      </c>
      <c r="E116" s="6">
        <v>7</v>
      </c>
      <c r="G116" s="15"/>
      <c r="I116" s="8" t="str">
        <f t="shared" si="2"/>
        <v/>
      </c>
    </row>
    <row r="117" spans="1:9" x14ac:dyDescent="0.25">
      <c r="A117" s="5">
        <v>45920</v>
      </c>
      <c r="B117" s="5"/>
      <c r="C117" s="3" t="s">
        <v>3</v>
      </c>
      <c r="D117" s="3" t="s">
        <v>1</v>
      </c>
      <c r="E117" s="6">
        <v>3</v>
      </c>
      <c r="G117" s="15"/>
      <c r="I117" s="8" t="str">
        <f t="shared" si="2"/>
        <v/>
      </c>
    </row>
    <row r="118" spans="1:9" x14ac:dyDescent="0.25">
      <c r="A118" s="5">
        <v>45921</v>
      </c>
      <c r="B118" s="5"/>
      <c r="C118" s="3" t="s">
        <v>5</v>
      </c>
      <c r="D118" s="3" t="s">
        <v>0</v>
      </c>
      <c r="E118" s="6">
        <v>2</v>
      </c>
      <c r="G118" s="15"/>
      <c r="I118" s="8" t="str">
        <f t="shared" si="2"/>
        <v/>
      </c>
    </row>
    <row r="119" spans="1:9" x14ac:dyDescent="0.25">
      <c r="A119" s="5">
        <v>45924</v>
      </c>
      <c r="B119" s="5"/>
      <c r="C119" s="3" t="s">
        <v>2</v>
      </c>
      <c r="D119" s="3" t="s">
        <v>1</v>
      </c>
      <c r="E119" s="6">
        <v>1</v>
      </c>
      <c r="G119" s="15"/>
      <c r="I119" s="8" t="str">
        <f t="shared" si="2"/>
        <v/>
      </c>
    </row>
    <row r="120" spans="1:9" x14ac:dyDescent="0.25">
      <c r="A120" s="5">
        <v>45925</v>
      </c>
      <c r="B120" s="5"/>
      <c r="C120" s="3" t="s">
        <v>3</v>
      </c>
      <c r="D120" s="3" t="s">
        <v>0</v>
      </c>
      <c r="E120" s="6">
        <v>1</v>
      </c>
      <c r="G120" s="15"/>
      <c r="I120" s="8" t="str">
        <f t="shared" si="2"/>
        <v/>
      </c>
    </row>
    <row r="121" spans="1:9" x14ac:dyDescent="0.25">
      <c r="A121" s="5">
        <v>45934</v>
      </c>
      <c r="B121" s="5"/>
      <c r="C121" s="3" t="s">
        <v>20</v>
      </c>
      <c r="D121" s="3" t="s">
        <v>10</v>
      </c>
      <c r="E121" s="6">
        <v>8.5</v>
      </c>
      <c r="G121" s="15"/>
      <c r="I121" s="8" t="str">
        <f t="shared" si="2"/>
        <v/>
      </c>
    </row>
    <row r="122" spans="1:9" x14ac:dyDescent="0.25">
      <c r="A122" s="5">
        <v>45934</v>
      </c>
      <c r="B122" s="5"/>
      <c r="C122" s="3" t="s">
        <v>19</v>
      </c>
      <c r="D122" s="3" t="s">
        <v>5</v>
      </c>
      <c r="E122" s="6">
        <v>0.25</v>
      </c>
      <c r="G122" s="15"/>
      <c r="I122" s="8" t="str">
        <f t="shared" si="2"/>
        <v/>
      </c>
    </row>
    <row r="123" spans="1:9" x14ac:dyDescent="0.25">
      <c r="A123" s="5">
        <v>45934</v>
      </c>
      <c r="B123" s="5"/>
      <c r="C123" s="3" t="s">
        <v>17</v>
      </c>
      <c r="D123" s="3" t="s">
        <v>18</v>
      </c>
      <c r="E123" s="6">
        <v>6.25</v>
      </c>
      <c r="G123" s="15"/>
      <c r="I123" s="8" t="str">
        <f t="shared" si="2"/>
        <v/>
      </c>
    </row>
    <row r="124" spans="1:9" x14ac:dyDescent="0.25">
      <c r="A124" s="5">
        <v>45934</v>
      </c>
      <c r="B124" s="5"/>
      <c r="C124" s="3" t="s">
        <v>9</v>
      </c>
      <c r="D124" s="3" t="s">
        <v>16</v>
      </c>
      <c r="E124" s="6">
        <v>0.25</v>
      </c>
      <c r="G124" s="15"/>
      <c r="I124" s="8" t="str">
        <f t="shared" si="2"/>
        <v/>
      </c>
    </row>
    <row r="125" spans="1:9" x14ac:dyDescent="0.25">
      <c r="A125" s="5">
        <v>45934</v>
      </c>
      <c r="B125" s="5"/>
      <c r="C125" s="3" t="s">
        <v>14</v>
      </c>
      <c r="D125" s="3" t="s">
        <v>15</v>
      </c>
      <c r="E125" s="6">
        <v>0.5</v>
      </c>
      <c r="G125" s="15"/>
      <c r="I125" s="8" t="str">
        <f t="shared" si="2"/>
        <v/>
      </c>
    </row>
    <row r="126" spans="1:9" x14ac:dyDescent="0.25">
      <c r="A126" s="5">
        <v>45934</v>
      </c>
      <c r="B126" s="5">
        <v>45935</v>
      </c>
      <c r="C126" s="3" t="s">
        <v>34</v>
      </c>
      <c r="D126" s="3" t="s">
        <v>10</v>
      </c>
      <c r="E126" s="6">
        <v>10.25</v>
      </c>
      <c r="G126" s="15"/>
      <c r="I126" s="8" t="str">
        <f t="shared" si="2"/>
        <v/>
      </c>
    </row>
    <row r="127" spans="1:9" x14ac:dyDescent="0.25">
      <c r="A127" s="5">
        <v>45935</v>
      </c>
      <c r="B127" s="5"/>
      <c r="C127" s="3" t="s">
        <v>21</v>
      </c>
      <c r="D127" s="3" t="s">
        <v>22</v>
      </c>
      <c r="E127" s="6">
        <v>8</v>
      </c>
      <c r="G127" s="15"/>
      <c r="I127" s="8" t="str">
        <f t="shared" si="2"/>
        <v/>
      </c>
    </row>
    <row r="128" spans="1:9" x14ac:dyDescent="0.25">
      <c r="A128" s="5">
        <v>45954</v>
      </c>
      <c r="B128" s="5"/>
      <c r="C128" s="3" t="s">
        <v>25</v>
      </c>
      <c r="D128" s="3" t="s">
        <v>2</v>
      </c>
      <c r="E128" s="6">
        <v>0.5</v>
      </c>
      <c r="G128" s="15"/>
      <c r="I128" s="8" t="str">
        <f t="shared" si="2"/>
        <v/>
      </c>
    </row>
    <row r="129" spans="1:9" x14ac:dyDescent="0.25">
      <c r="A129" s="5">
        <v>45954</v>
      </c>
      <c r="B129" s="5"/>
      <c r="C129" s="3" t="s">
        <v>23</v>
      </c>
      <c r="D129" s="3" t="s">
        <v>24</v>
      </c>
      <c r="E129" s="6">
        <v>0.25</v>
      </c>
      <c r="G129" s="15"/>
      <c r="I129" s="8" t="str">
        <f t="shared" si="2"/>
        <v/>
      </c>
    </row>
    <row r="130" spans="1:9" x14ac:dyDescent="0.25">
      <c r="A130" s="5">
        <v>45955</v>
      </c>
      <c r="B130" s="5"/>
      <c r="C130" s="3" t="s">
        <v>30</v>
      </c>
      <c r="D130" s="3" t="s">
        <v>11</v>
      </c>
      <c r="E130" s="6">
        <v>0.5</v>
      </c>
      <c r="G130" s="15"/>
      <c r="I130" s="8" t="str">
        <f t="shared" si="2"/>
        <v/>
      </c>
    </row>
    <row r="131" spans="1:9" x14ac:dyDescent="0.25">
      <c r="A131" s="5">
        <v>45955</v>
      </c>
      <c r="B131" s="5"/>
      <c r="C131" s="3" t="s">
        <v>28</v>
      </c>
      <c r="D131" s="3" t="s">
        <v>29</v>
      </c>
      <c r="E131" s="6">
        <v>0.5</v>
      </c>
      <c r="G131" s="15"/>
      <c r="I131" s="8" t="str">
        <f t="shared" si="2"/>
        <v/>
      </c>
    </row>
    <row r="132" spans="1:9" x14ac:dyDescent="0.25">
      <c r="A132" s="5">
        <v>45955</v>
      </c>
      <c r="B132" s="5"/>
      <c r="C132" s="3" t="s">
        <v>26</v>
      </c>
      <c r="D132" s="3" t="s">
        <v>27</v>
      </c>
      <c r="E132" s="6">
        <v>3</v>
      </c>
      <c r="G132" s="15"/>
      <c r="I132" s="8" t="str">
        <f t="shared" si="2"/>
        <v/>
      </c>
    </row>
    <row r="133" spans="1:9" x14ac:dyDescent="0.25">
      <c r="A133" s="5">
        <v>45956</v>
      </c>
      <c r="B133" s="5"/>
      <c r="C133" s="3" t="s">
        <v>25</v>
      </c>
      <c r="D133" s="3" t="s">
        <v>24</v>
      </c>
      <c r="E133" s="6">
        <v>1.25</v>
      </c>
      <c r="G133" s="15"/>
      <c r="I133" s="8" t="str">
        <f t="shared" si="2"/>
        <v/>
      </c>
    </row>
    <row r="134" spans="1:9" x14ac:dyDescent="0.25">
      <c r="A134" s="5">
        <v>45956</v>
      </c>
      <c r="B134" s="5"/>
      <c r="C134" s="3" t="s">
        <v>1</v>
      </c>
      <c r="D134" s="3" t="s">
        <v>31</v>
      </c>
      <c r="E134" s="6">
        <v>0.25</v>
      </c>
      <c r="G134" s="15"/>
      <c r="I134" s="8" t="str">
        <f t="shared" si="2"/>
        <v/>
      </c>
    </row>
    <row r="135" spans="1:9" x14ac:dyDescent="0.25">
      <c r="A135" s="5">
        <v>45957</v>
      </c>
      <c r="B135" s="5"/>
      <c r="C135" s="3" t="s">
        <v>20</v>
      </c>
      <c r="D135" s="3" t="s">
        <v>33</v>
      </c>
      <c r="E135" s="6">
        <v>0.5</v>
      </c>
      <c r="G135" s="15"/>
      <c r="I135" s="8" t="str">
        <f t="shared" si="2"/>
        <v/>
      </c>
    </row>
    <row r="136" spans="1:9" x14ac:dyDescent="0.25">
      <c r="A136" s="5">
        <v>45957</v>
      </c>
      <c r="B136" s="5"/>
      <c r="C136" s="3" t="s">
        <v>28</v>
      </c>
      <c r="D136" s="3" t="s">
        <v>32</v>
      </c>
      <c r="E136" s="6">
        <v>2.5</v>
      </c>
      <c r="G136" s="15"/>
      <c r="I136" s="8" t="str">
        <f t="shared" si="2"/>
        <v/>
      </c>
    </row>
    <row r="137" spans="1:9" x14ac:dyDescent="0.25"/>
  </sheetData>
  <sheetProtection algorithmName="SHA-512" hashValue="6DCtksBWianoZNBDnh7Z8+A4JpbPOmu1sDiOJ3fNGLIwCI/KIjGsD+kUmYgID/MIv1EokdZnrcKoQymjwJUnFA==" saltValue="2MCEXdZ20p7vvi8MQ/16dw==" spinCount="100000" sheet="1" objects="1" scenarios="1"/>
  <sortState xmlns:xlrd2="http://schemas.microsoft.com/office/spreadsheetml/2017/richdata2" ref="A10:E136">
    <sortCondition ref="A10:A136"/>
    <sortCondition ref="C10:C136"/>
  </sortState>
  <mergeCells count="1">
    <mergeCell ref="B4:D4"/>
  </mergeCells>
  <conditionalFormatting sqref="G7 G10:G136">
    <cfRule type="expression" dxfId="0" priority="2">
      <formula>AND(VALUE(MID($B$3,4,2))&lt;23,$E7&lt;6)</formula>
    </cfRule>
  </conditionalFormatting>
  <dataValidations count="1">
    <dataValidation type="decimal" operator="greaterThanOrEqual" allowBlank="1" showInputMessage="1" showErrorMessage="1" sqref="G7 G10:G136" xr:uid="{A14CC838-AD3E-4B76-A2D3-AEF79A220BF8}">
      <formula1>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393B4-5A8B-47B3-91F8-4F73B6C683B5}">
  <dimension ref="A1:K14"/>
  <sheetViews>
    <sheetView tabSelected="1" workbookViewId="0">
      <selection activeCell="A14" sqref="A14:XFD14"/>
    </sheetView>
  </sheetViews>
  <sheetFormatPr defaultColWidth="0" defaultRowHeight="15" zeroHeight="1" x14ac:dyDescent="0.25"/>
  <cols>
    <col min="1" max="10" width="15.7109375" customWidth="1"/>
    <col min="11" max="11" width="9.140625" customWidth="1"/>
    <col min="12" max="16384" width="9.140625" hidden="1"/>
  </cols>
  <sheetData>
    <row r="1" spans="1:11" s="18" customFormat="1" ht="18.75" x14ac:dyDescent="0.3">
      <c r="A1" s="17" t="s">
        <v>56</v>
      </c>
    </row>
    <row r="2" spans="1:11" s="18" customFormat="1" x14ac:dyDescent="0.25"/>
    <row r="3" spans="1:11" x14ac:dyDescent="0.25">
      <c r="A3" s="1" t="s">
        <v>52</v>
      </c>
      <c r="B3" s="19"/>
      <c r="C3" s="19"/>
      <c r="D3" s="19"/>
      <c r="E3" s="16" t="s">
        <v>55</v>
      </c>
      <c r="F3" s="19"/>
      <c r="G3" s="19"/>
      <c r="H3" s="19"/>
      <c r="I3" s="19"/>
      <c r="J3" s="19"/>
      <c r="K3" s="18"/>
    </row>
    <row r="4" spans="1:11" x14ac:dyDescent="0.25">
      <c r="A4" s="20">
        <f>Invoerblad!B3</f>
        <v>0</v>
      </c>
      <c r="B4" s="21"/>
      <c r="C4" s="21"/>
      <c r="D4" s="21"/>
      <c r="E4" s="22" t="e">
        <f>IF((VALUE(MID($A$4,4,2))&gt;22),SUMPRODUCT((MONTH(Invoerblad!$A$7)=6)*Invoerblad!$G$7),SUMPRODUCT((MONTH(Invoerblad!$A$7)=6)*(Invoerblad!$E$7&gt;=6)*Invoerblad!$G$7))</f>
        <v>#VALUE!</v>
      </c>
      <c r="F4" s="21"/>
      <c r="G4" s="21"/>
      <c r="H4" s="21"/>
      <c r="I4" s="21"/>
      <c r="J4" s="23"/>
      <c r="K4" s="18"/>
    </row>
    <row r="5" spans="1:11" x14ac:dyDescent="0.25">
      <c r="A5" s="24"/>
      <c r="B5" s="21"/>
      <c r="C5" s="21"/>
      <c r="D5" s="21"/>
      <c r="E5" s="21"/>
      <c r="F5" s="21"/>
      <c r="G5" s="21"/>
      <c r="H5" s="21"/>
      <c r="I5" s="21"/>
      <c r="J5" s="23"/>
      <c r="K5" s="18"/>
    </row>
    <row r="6" spans="1:11" s="18" customFormat="1" ht="18.75" x14ac:dyDescent="0.3">
      <c r="A6" s="17" t="s">
        <v>51</v>
      </c>
    </row>
    <row r="7" spans="1:11" s="18" customFormat="1" x14ac:dyDescent="0.25"/>
    <row r="8" spans="1:11" ht="15" customHeight="1" x14ac:dyDescent="0.25">
      <c r="A8" s="1" t="s">
        <v>52</v>
      </c>
      <c r="B8" s="1" t="s">
        <v>42</v>
      </c>
      <c r="C8" s="1" t="s">
        <v>43</v>
      </c>
      <c r="D8" s="1" t="s">
        <v>44</v>
      </c>
      <c r="E8" s="1" t="s">
        <v>45</v>
      </c>
      <c r="F8" s="1" t="s">
        <v>46</v>
      </c>
      <c r="G8" s="1" t="s">
        <v>47</v>
      </c>
      <c r="H8" s="1" t="s">
        <v>48</v>
      </c>
      <c r="I8" s="1" t="s">
        <v>49</v>
      </c>
      <c r="J8" s="1" t="s">
        <v>50</v>
      </c>
      <c r="K8" s="18"/>
    </row>
    <row r="9" spans="1:11" ht="15" customHeight="1" x14ac:dyDescent="0.25">
      <c r="A9" s="9">
        <f>Invoerblad!B3</f>
        <v>0</v>
      </c>
      <c r="B9" s="12" t="e" cm="1">
        <f t="array" ref="B9">IF((VALUE(MID($A$9,4,2))&gt;22),SUMPRODUCT((MONTH(Invoerblad!$A$10:$A$136)=3)*Invoerblad!$G$10:$G$136),SUMPRODUCT((MONTH(Invoerblad!$A$10:$A$136)=3)*(Invoerblad!$E$10:$E$136&gt;=6)*Invoerblad!$G$10:$G$136))</f>
        <v>#VALUE!</v>
      </c>
      <c r="C9" s="12" t="e" cm="1">
        <f t="array" ref="C9">IF((VALUE(MID($A$9,4,2))&gt;22),SUMPRODUCT((MONTH(Invoerblad!$A$10:$A$136)=4)*Invoerblad!$G$10:$G$136),SUMPRODUCT((MONTH(Invoerblad!$A$10:$A$136)=4)*(Invoerblad!$E$10:$E$136&gt;=6)*Invoerblad!$G$10:$G$136))</f>
        <v>#VALUE!</v>
      </c>
      <c r="D9" s="12" t="e" cm="1">
        <f t="array" ref="D9">IF((VALUE(MID($A$9,4,2))&gt;22),SUMPRODUCT((MONTH(Invoerblad!$A$10:$A$136)=5)*Invoerblad!$G$10:$G$136),SUMPRODUCT((MONTH(Invoerblad!$A$10:$A$136)=5)*(Invoerblad!$E$10:$E$136&gt;=6)*Invoerblad!$G$10:$G$136))</f>
        <v>#VALUE!</v>
      </c>
      <c r="E9" s="12" t="e" cm="1">
        <f t="array" ref="E9">IF((VALUE(MID($A$9,4,2))&gt;22),SUMPRODUCT((MONTH(Invoerblad!$A$10:$A$136)=6)*Invoerblad!$G$10:$G$136),SUMPRODUCT((MONTH(Invoerblad!$A$10:$A$136)=6)*(Invoerblad!$E$10:$E$136&gt;=6)*Invoerblad!$G$10:$G$136))</f>
        <v>#VALUE!</v>
      </c>
      <c r="F9" s="12" t="e" cm="1">
        <f t="array" ref="F9">IF((VALUE(MID($A$9,4,2))&gt;22),SUMPRODUCT((MONTH(Invoerblad!$A$10:$A$136)=7)*Invoerblad!$G$10:$G$136),SUMPRODUCT((MONTH(Invoerblad!$A$10:$A$136)=7)*(Invoerblad!$E$10:$E$136&gt;=6)*Invoerblad!$G$10:$G$136))</f>
        <v>#VALUE!</v>
      </c>
      <c r="G9" s="12" t="e" cm="1">
        <f t="array" ref="G9">IF((VALUE(MID($A$9,4,2))&gt;22),SUMPRODUCT((MONTH(Invoerblad!$A$10:$A$136)=8)*Invoerblad!$G$10:$G$136),SUMPRODUCT((MONTH(Invoerblad!$A$10:$A$136)=8)*(Invoerblad!$E$10:$E$136&gt;=6)*Invoerblad!$G$10:$G$136))</f>
        <v>#VALUE!</v>
      </c>
      <c r="H9" s="12" t="e" cm="1">
        <f t="array" ref="H9">IF((VALUE(MID($A$9,4,2))&gt;22),SUMPRODUCT((MONTH(Invoerblad!$A$10:$A$136)=9)*Invoerblad!$G$10:$G$136),SUMPRODUCT((MONTH(Invoerblad!$A$10:$A$136)=9)*(Invoerblad!$E$10:$E$136&gt;=6)*Invoerblad!$G$10:$G$136))</f>
        <v>#VALUE!</v>
      </c>
      <c r="I9" s="12" t="e" cm="1">
        <f t="array" ref="I9">IF((VALUE(MID($A$9,4,2))&gt;22),SUMPRODUCT((MONTH(Invoerblad!$A$10:$A$136)=10)*Invoerblad!$G$10:$G$136),SUMPRODUCT((MONTH(Invoerblad!$A$10:$A$136)=10)*(Invoerblad!$E$10:$E$136&gt;=6)*Invoerblad!$G$10:$G$136))</f>
        <v>#VALUE!</v>
      </c>
      <c r="J9" s="13" t="e">
        <f>SUM(B9:I9)</f>
        <v>#VALUE!</v>
      </c>
      <c r="K9" s="18"/>
    </row>
    <row r="10" spans="1:11" s="18" customFormat="1" x14ac:dyDescent="0.25"/>
    <row r="11" spans="1:11" s="18" customFormat="1" x14ac:dyDescent="0.25"/>
    <row r="12" spans="1:11" s="18" customFormat="1" x14ac:dyDescent="0.25"/>
    <row r="13" spans="1:11" s="18" customFormat="1" x14ac:dyDescent="0.25"/>
    <row r="14" spans="1:11" s="18" customFormat="1" x14ac:dyDescent="0.25"/>
  </sheetData>
  <sheetProtection algorithmName="SHA-512" hashValue="uozY94aR3BLhWMKF1mcDIHBGFx3sjMTSnVPq/usIK+tI8JBQ4Owmw46sNcvsZTzWlhj47czrrZmQ/izyn1NW2w==" saltValue="QrmcMlfGPt6gxMfGIHu2Xw==" spinCount="100000" sheet="1" objects="1" scenarios="1"/>
  <phoneticPr fontId="4" type="noConversion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Invoerblad</vt:lpstr>
      <vt:lpstr>Totaaltelling</vt:lpstr>
    </vt:vector>
  </TitlesOfParts>
  <Company>Ministerie van Economische Zaken en Klimaat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Invoer document netlevering 2025</dc:title>
  <dc:creator>Rijksdienst voor Ondernemend Nederland</dc:creator>
  <cp:lastModifiedBy>Rijksdienst voor `Ondernemend Nederland</cp:lastModifiedBy>
  <dcterms:created xsi:type="dcterms:W3CDTF">2026-02-04T13:36:48Z</dcterms:created>
  <dcterms:modified xsi:type="dcterms:W3CDTF">2026-03-16T06:28:45Z</dcterms:modified>
</cp:coreProperties>
</file>