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8_{5334FD01-C52B-49AD-A0FF-4BB56DA55D46}" xr6:coauthVersionLast="47" xr6:coauthVersionMax="47" xr10:uidLastSave="{00000000-0000-0000-0000-000000000000}"/>
  <workbookProtection workbookAlgorithmName="SHA-512" workbookHashValue="m/zBvlyqcosfmF4IKDNP4CDBFFoteea51ZzaRR2msgxaQ9e5DBbikrczk9/rANQTQtti/IUoot12IpzAhYojsg==" workbookSaltValue="4LScVLErnSEJOp3WecDvxg==" workbookSpinCount="100000" lockStructure="1"/>
  <bookViews>
    <workbookView xWindow="-120" yWindow="-120" windowWidth="29040" windowHeight="15840" xr2:uid="{3F6862ED-1FC6-412A-949B-A5E6A27C3E5D}"/>
  </bookViews>
  <sheets>
    <sheet name="Invulwijzer begroting" sheetId="27" r:id="rId1"/>
    <sheet name="Toelichting kostenposten " sheetId="29" r:id="rId2"/>
    <sheet name="Werkblad menu" sheetId="2" state="hidden" r:id="rId3"/>
    <sheet name="Werkblad rekenen" sheetId="33" state="hidden" r:id="rId4"/>
    <sheet name="Stap 1 Basisgegevens begroting" sheetId="30" r:id="rId5"/>
    <sheet name="Stap 4 Overzicht begroting" sheetId="23" r:id="rId6"/>
    <sheet name="Stap 2 Penvoerder aanvrager 1" sheetId="31" r:id="rId7"/>
    <sheet name="Stap 3 Aanvrager 2" sheetId="4" r:id="rId8"/>
    <sheet name="Stap 3 Aanvrager 3" sheetId="5" r:id="rId9"/>
    <sheet name="Stap 3 Aanvrager 4" sheetId="6" r:id="rId10"/>
    <sheet name="Stap 3 Aanvrager 5" sheetId="7" r:id="rId11"/>
    <sheet name="Stap 3 Aanvrager 6" sheetId="8" r:id="rId12"/>
    <sheet name="Stap 3 Aanvrager 7" sheetId="9" r:id="rId13"/>
    <sheet name="Stap 3 Aanvrager 8" sheetId="10" r:id="rId14"/>
    <sheet name="Stap 3 Aanvrager 9" sheetId="11" r:id="rId15"/>
    <sheet name="Stap 3 Aanvrager 10" sheetId="12" r:id="rId16"/>
  </sheets>
  <externalReferences>
    <externalReference r:id="rId17"/>
  </externalReferences>
  <definedNames>
    <definedName name="Kostensystematiek">'[1]Penvoerder-aanvrager 1'!$Q$12:$Q$17</definedName>
    <definedName name="Vaste_uurtarief_systematiek__vast_uurtarief">#REF!</definedName>
    <definedName name="Vaste_uurtarief_systematiek__vast_uurtarief_van_60_95_150_of_150_eur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4" l="1"/>
  <c r="H19" i="6"/>
  <c r="H20" i="6"/>
  <c r="H21" i="6"/>
  <c r="H22" i="6"/>
  <c r="H23" i="6"/>
  <c r="H24" i="6"/>
  <c r="H25" i="6"/>
  <c r="H19" i="12"/>
  <c r="H20" i="12"/>
  <c r="H21" i="12"/>
  <c r="H22" i="12"/>
  <c r="H23" i="12"/>
  <c r="H24" i="12"/>
  <c r="H48" i="10"/>
  <c r="H24" i="9"/>
  <c r="H25" i="9"/>
  <c r="H43" i="7"/>
  <c r="H29" i="7"/>
  <c r="H30" i="7"/>
  <c r="H31" i="7"/>
  <c r="H32" i="7"/>
  <c r="H43" i="31" l="1"/>
  <c r="H17" i="31"/>
  <c r="H98" i="31"/>
  <c r="H88" i="31"/>
  <c r="H75" i="31"/>
  <c r="H65" i="31"/>
  <c r="H76" i="31" s="1"/>
  <c r="C5" i="12"/>
  <c r="C4" i="12"/>
  <c r="C3" i="12"/>
  <c r="H98" i="12"/>
  <c r="G111" i="12" s="1"/>
  <c r="H88" i="12"/>
  <c r="G107" i="12" s="1"/>
  <c r="H75" i="12"/>
  <c r="H65" i="12"/>
  <c r="H52" i="12"/>
  <c r="H51" i="12"/>
  <c r="H50" i="12"/>
  <c r="H49" i="12"/>
  <c r="H48" i="12"/>
  <c r="H47" i="12"/>
  <c r="H46" i="12"/>
  <c r="H45" i="12"/>
  <c r="H44" i="12"/>
  <c r="H43" i="12"/>
  <c r="H53" i="12" s="1"/>
  <c r="G104" i="12" s="1"/>
  <c r="H38" i="12"/>
  <c r="G38" i="12"/>
  <c r="H36" i="12"/>
  <c r="H35" i="12"/>
  <c r="H34" i="12"/>
  <c r="H33" i="12"/>
  <c r="H32" i="12"/>
  <c r="H31" i="12"/>
  <c r="H30" i="12"/>
  <c r="H29" i="12"/>
  <c r="H28" i="12"/>
  <c r="H27" i="12"/>
  <c r="H26" i="12"/>
  <c r="H25" i="12"/>
  <c r="H18" i="12"/>
  <c r="H17" i="12"/>
  <c r="H37" i="12" s="1"/>
  <c r="H39" i="12" s="1"/>
  <c r="G103" i="12" s="1"/>
  <c r="B13" i="12"/>
  <c r="C2" i="12"/>
  <c r="B2" i="12"/>
  <c r="C5" i="11"/>
  <c r="C4" i="11"/>
  <c r="C3" i="11"/>
  <c r="H98" i="11"/>
  <c r="G111" i="11" s="1"/>
  <c r="H88" i="11"/>
  <c r="G107" i="11" s="1"/>
  <c r="H75" i="11"/>
  <c r="H65" i="11"/>
  <c r="H52" i="11"/>
  <c r="H51" i="11"/>
  <c r="H50" i="11"/>
  <c r="H49" i="11"/>
  <c r="H48" i="11"/>
  <c r="H47" i="11"/>
  <c r="H46" i="11"/>
  <c r="H45" i="11"/>
  <c r="H44" i="11"/>
  <c r="H43" i="11"/>
  <c r="H53" i="11" s="1"/>
  <c r="G104" i="11" s="1"/>
  <c r="H38" i="11"/>
  <c r="G38" i="11"/>
  <c r="H36" i="11"/>
  <c r="H35" i="11"/>
  <c r="H34" i="11"/>
  <c r="H33" i="11"/>
  <c r="H32" i="11"/>
  <c r="H31" i="11"/>
  <c r="H30" i="11"/>
  <c r="H29" i="11"/>
  <c r="H28" i="11"/>
  <c r="H27" i="11"/>
  <c r="H26" i="11"/>
  <c r="H25" i="11"/>
  <c r="H24" i="11"/>
  <c r="H23" i="11"/>
  <c r="H22" i="11"/>
  <c r="H21" i="11"/>
  <c r="H20" i="11"/>
  <c r="H19" i="11"/>
  <c r="H18" i="11"/>
  <c r="H17" i="11"/>
  <c r="H37" i="11" s="1"/>
  <c r="H39" i="11" s="1"/>
  <c r="G103" i="11" s="1"/>
  <c r="B13" i="11"/>
  <c r="C2" i="11"/>
  <c r="B2" i="11"/>
  <c r="C5" i="10"/>
  <c r="C4" i="10"/>
  <c r="C3" i="10"/>
  <c r="H98" i="10"/>
  <c r="G111" i="10" s="1"/>
  <c r="H88" i="10"/>
  <c r="G107" i="10" s="1"/>
  <c r="H75" i="10"/>
  <c r="H65" i="10"/>
  <c r="H52" i="10"/>
  <c r="H51" i="10"/>
  <c r="H50" i="10"/>
  <c r="H49" i="10"/>
  <c r="H47" i="10"/>
  <c r="H46" i="10"/>
  <c r="H45" i="10"/>
  <c r="H44" i="10"/>
  <c r="H43" i="10"/>
  <c r="H53" i="10" s="1"/>
  <c r="G104" i="10" s="1"/>
  <c r="H38" i="10"/>
  <c r="G38" i="10"/>
  <c r="H36" i="10"/>
  <c r="H35" i="10"/>
  <c r="H34" i="10"/>
  <c r="H33" i="10"/>
  <c r="H32" i="10"/>
  <c r="H31" i="10"/>
  <c r="H30" i="10"/>
  <c r="H29" i="10"/>
  <c r="H28" i="10"/>
  <c r="H27" i="10"/>
  <c r="H26" i="10"/>
  <c r="H25" i="10"/>
  <c r="H24" i="10"/>
  <c r="H23" i="10"/>
  <c r="H22" i="10"/>
  <c r="H21" i="10"/>
  <c r="H20" i="10"/>
  <c r="H19" i="10"/>
  <c r="H18" i="10"/>
  <c r="H17" i="10"/>
  <c r="H37" i="10" s="1"/>
  <c r="H39" i="10" s="1"/>
  <c r="G103" i="10" s="1"/>
  <c r="B13" i="10"/>
  <c r="C2" i="10"/>
  <c r="B2" i="10"/>
  <c r="C5" i="9"/>
  <c r="C4" i="9"/>
  <c r="C3" i="9"/>
  <c r="H98" i="9"/>
  <c r="G111" i="9" s="1"/>
  <c r="H88" i="9"/>
  <c r="G107" i="9" s="1"/>
  <c r="H75" i="9"/>
  <c r="H65" i="9"/>
  <c r="H52" i="9"/>
  <c r="H51" i="9"/>
  <c r="H50" i="9"/>
  <c r="H49" i="9"/>
  <c r="H48" i="9"/>
  <c r="H47" i="9"/>
  <c r="H46" i="9"/>
  <c r="H45" i="9"/>
  <c r="H44" i="9"/>
  <c r="H43" i="9"/>
  <c r="H53" i="9" s="1"/>
  <c r="G104" i="9" s="1"/>
  <c r="H38" i="9"/>
  <c r="G38" i="9"/>
  <c r="H36" i="9"/>
  <c r="H35" i="9"/>
  <c r="H34" i="9"/>
  <c r="H33" i="9"/>
  <c r="H32" i="9"/>
  <c r="H31" i="9"/>
  <c r="H30" i="9"/>
  <c r="H29" i="9"/>
  <c r="H28" i="9"/>
  <c r="H27" i="9"/>
  <c r="H26" i="9"/>
  <c r="H23" i="9"/>
  <c r="H22" i="9"/>
  <c r="H21" i="9"/>
  <c r="H20" i="9"/>
  <c r="H19" i="9"/>
  <c r="H18" i="9"/>
  <c r="H17" i="9"/>
  <c r="H37" i="9" s="1"/>
  <c r="B13" i="9"/>
  <c r="C2" i="9"/>
  <c r="B2" i="9"/>
  <c r="C5" i="8"/>
  <c r="C4" i="8"/>
  <c r="C3" i="8"/>
  <c r="H98" i="8"/>
  <c r="G111" i="8" s="1"/>
  <c r="H88" i="8"/>
  <c r="G107" i="8" s="1"/>
  <c r="H75" i="8"/>
  <c r="H65" i="8"/>
  <c r="H52" i="8"/>
  <c r="H51" i="8"/>
  <c r="H50" i="8"/>
  <c r="H49" i="8"/>
  <c r="H48" i="8"/>
  <c r="H47" i="8"/>
  <c r="H46" i="8"/>
  <c r="H45" i="8"/>
  <c r="H44" i="8"/>
  <c r="H43" i="8"/>
  <c r="H53" i="8" s="1"/>
  <c r="G104" i="8" s="1"/>
  <c r="H38" i="8"/>
  <c r="G38" i="8"/>
  <c r="H36" i="8"/>
  <c r="H35" i="8"/>
  <c r="H34" i="8"/>
  <c r="H33" i="8"/>
  <c r="H32" i="8"/>
  <c r="H31" i="8"/>
  <c r="H30" i="8"/>
  <c r="H29" i="8"/>
  <c r="H28" i="8"/>
  <c r="H27" i="8"/>
  <c r="H26" i="8"/>
  <c r="H25" i="8"/>
  <c r="H24" i="8"/>
  <c r="H23" i="8"/>
  <c r="H22" i="8"/>
  <c r="H21" i="8"/>
  <c r="H20" i="8"/>
  <c r="H19" i="8"/>
  <c r="H18" i="8"/>
  <c r="H17" i="8"/>
  <c r="H37" i="8" s="1"/>
  <c r="H39" i="8" s="1"/>
  <c r="G103" i="8" s="1"/>
  <c r="B13" i="8"/>
  <c r="C2" i="8"/>
  <c r="B2" i="8"/>
  <c r="C5" i="7"/>
  <c r="C4" i="7"/>
  <c r="C3" i="7"/>
  <c r="H98" i="7"/>
  <c r="G111" i="7" s="1"/>
  <c r="H88" i="7"/>
  <c r="G107" i="7" s="1"/>
  <c r="H75" i="7"/>
  <c r="H65" i="7"/>
  <c r="H52" i="7"/>
  <c r="H51" i="7"/>
  <c r="H50" i="7"/>
  <c r="H49" i="7"/>
  <c r="H48" i="7"/>
  <c r="H47" i="7"/>
  <c r="H46" i="7"/>
  <c r="H45" i="7"/>
  <c r="H44" i="7"/>
  <c r="H53" i="7"/>
  <c r="G104" i="7" s="1"/>
  <c r="H38" i="7"/>
  <c r="G38" i="7"/>
  <c r="H36" i="7"/>
  <c r="H35" i="7"/>
  <c r="H34" i="7"/>
  <c r="H33" i="7"/>
  <c r="H28" i="7"/>
  <c r="H27" i="7"/>
  <c r="H26" i="7"/>
  <c r="H25" i="7"/>
  <c r="H24" i="7"/>
  <c r="H23" i="7"/>
  <c r="H22" i="7"/>
  <c r="H21" i="7"/>
  <c r="H20" i="7"/>
  <c r="H19" i="7"/>
  <c r="H18" i="7"/>
  <c r="H17" i="7"/>
  <c r="H37" i="7" s="1"/>
  <c r="B13" i="7"/>
  <c r="C2" i="7"/>
  <c r="B2" i="7"/>
  <c r="C5" i="6"/>
  <c r="C4" i="6"/>
  <c r="C3" i="6"/>
  <c r="H98" i="6"/>
  <c r="G111" i="6" s="1"/>
  <c r="H88" i="6"/>
  <c r="G107" i="6" s="1"/>
  <c r="H75" i="6"/>
  <c r="H65" i="6"/>
  <c r="H52" i="6"/>
  <c r="H51" i="6"/>
  <c r="H50" i="6"/>
  <c r="H49" i="6"/>
  <c r="H48" i="6"/>
  <c r="H47" i="6"/>
  <c r="H46" i="6"/>
  <c r="H45" i="6"/>
  <c r="H44" i="6"/>
  <c r="H43" i="6"/>
  <c r="H53" i="6" s="1"/>
  <c r="G104" i="6" s="1"/>
  <c r="H38" i="6"/>
  <c r="G38" i="6"/>
  <c r="H36" i="6"/>
  <c r="H35" i="6"/>
  <c r="H34" i="6"/>
  <c r="H33" i="6"/>
  <c r="H32" i="6"/>
  <c r="H31" i="6"/>
  <c r="H30" i="6"/>
  <c r="H29" i="6"/>
  <c r="H28" i="6"/>
  <c r="H27" i="6"/>
  <c r="H26" i="6"/>
  <c r="H18" i="6"/>
  <c r="H17" i="6"/>
  <c r="H37" i="6" s="1"/>
  <c r="B13" i="6"/>
  <c r="C2" i="6"/>
  <c r="B2" i="6"/>
  <c r="C5" i="5"/>
  <c r="C4" i="5"/>
  <c r="C3" i="5"/>
  <c r="H98" i="5"/>
  <c r="G111" i="5" s="1"/>
  <c r="H88" i="5"/>
  <c r="G107" i="5" s="1"/>
  <c r="H75" i="5"/>
  <c r="H65" i="5"/>
  <c r="H52" i="5"/>
  <c r="H51" i="5"/>
  <c r="H50" i="5"/>
  <c r="H49" i="5"/>
  <c r="H48" i="5"/>
  <c r="H47" i="5"/>
  <c r="H46" i="5"/>
  <c r="H45" i="5"/>
  <c r="H44" i="5"/>
  <c r="H43" i="5"/>
  <c r="H53" i="5" s="1"/>
  <c r="G104" i="5" s="1"/>
  <c r="H38" i="5"/>
  <c r="G38" i="5"/>
  <c r="H36" i="5"/>
  <c r="H35" i="5"/>
  <c r="H34" i="5"/>
  <c r="H33" i="5"/>
  <c r="H32" i="5"/>
  <c r="H31" i="5"/>
  <c r="H30" i="5"/>
  <c r="H29" i="5"/>
  <c r="H28" i="5"/>
  <c r="H27" i="5"/>
  <c r="H26" i="5"/>
  <c r="H25" i="5"/>
  <c r="H24" i="5"/>
  <c r="H23" i="5"/>
  <c r="H22" i="5"/>
  <c r="H21" i="5"/>
  <c r="H20" i="5"/>
  <c r="H19" i="5"/>
  <c r="H18" i="5"/>
  <c r="H17" i="5"/>
  <c r="H37" i="5" s="1"/>
  <c r="H39" i="5" s="1"/>
  <c r="G103" i="5" s="1"/>
  <c r="B13" i="5"/>
  <c r="C2" i="5"/>
  <c r="B2" i="5"/>
  <c r="C5" i="4"/>
  <c r="C4" i="4"/>
  <c r="C3" i="4"/>
  <c r="H98" i="4"/>
  <c r="G111" i="4" s="1"/>
  <c r="H88" i="4"/>
  <c r="G107" i="4" s="1"/>
  <c r="H75" i="4"/>
  <c r="H65" i="4"/>
  <c r="H51" i="4"/>
  <c r="H50" i="4"/>
  <c r="H49" i="4"/>
  <c r="H48" i="4"/>
  <c r="H47" i="4"/>
  <c r="H46" i="4"/>
  <c r="H45" i="4"/>
  <c r="H44" i="4"/>
  <c r="H43" i="4"/>
  <c r="H53" i="4" s="1"/>
  <c r="G104" i="4" s="1"/>
  <c r="H38" i="4"/>
  <c r="G38" i="4"/>
  <c r="H36" i="4"/>
  <c r="H35" i="4"/>
  <c r="H34" i="4"/>
  <c r="H33" i="4"/>
  <c r="H32" i="4"/>
  <c r="H31" i="4"/>
  <c r="H30" i="4"/>
  <c r="H29" i="4"/>
  <c r="H28" i="4"/>
  <c r="H27" i="4"/>
  <c r="H26" i="4"/>
  <c r="H25" i="4"/>
  <c r="H24" i="4"/>
  <c r="H23" i="4"/>
  <c r="H22" i="4"/>
  <c r="H21" i="4"/>
  <c r="H20" i="4"/>
  <c r="H19" i="4"/>
  <c r="H18" i="4"/>
  <c r="H17" i="4"/>
  <c r="B13" i="4"/>
  <c r="C2" i="4"/>
  <c r="B2" i="4"/>
  <c r="H39" i="6" l="1"/>
  <c r="G103" i="6" s="1"/>
  <c r="H39" i="7"/>
  <c r="G103" i="7" s="1"/>
  <c r="H39" i="9"/>
  <c r="G103" i="9" s="1"/>
  <c r="H37" i="4"/>
  <c r="H39" i="4" s="1"/>
  <c r="G103" i="4" s="1"/>
  <c r="B125" i="12"/>
  <c r="B124" i="12"/>
  <c r="G105" i="12"/>
  <c r="H76" i="12"/>
  <c r="G110" i="12"/>
  <c r="G106" i="12"/>
  <c r="B125" i="11"/>
  <c r="B124" i="11"/>
  <c r="G105" i="11"/>
  <c r="H76" i="11"/>
  <c r="G110" i="11"/>
  <c r="G106" i="11"/>
  <c r="B125" i="10"/>
  <c r="B124" i="10"/>
  <c r="G105" i="10"/>
  <c r="H76" i="10"/>
  <c r="G110" i="10"/>
  <c r="G106" i="10"/>
  <c r="B125" i="9"/>
  <c r="B124" i="9"/>
  <c r="G105" i="9"/>
  <c r="H76" i="9"/>
  <c r="G110" i="9"/>
  <c r="G106" i="9"/>
  <c r="B125" i="8"/>
  <c r="B124" i="8"/>
  <c r="G105" i="8"/>
  <c r="H76" i="8"/>
  <c r="G110" i="8"/>
  <c r="G106" i="8"/>
  <c r="B125" i="7"/>
  <c r="B124" i="7"/>
  <c r="G105" i="7"/>
  <c r="H76" i="7"/>
  <c r="G110" i="7"/>
  <c r="G106" i="7"/>
  <c r="B125" i="6"/>
  <c r="B124" i="6"/>
  <c r="G105" i="6"/>
  <c r="H76" i="6"/>
  <c r="G110" i="6"/>
  <c r="G106" i="6"/>
  <c r="B125" i="5"/>
  <c r="B124" i="5"/>
  <c r="G105" i="5"/>
  <c r="H76" i="5"/>
  <c r="G110" i="5"/>
  <c r="G106" i="5"/>
  <c r="B125" i="4"/>
  <c r="B124" i="4"/>
  <c r="G105" i="4"/>
  <c r="H76" i="4"/>
  <c r="G110" i="4"/>
  <c r="G106" i="4"/>
  <c r="H49" i="31"/>
  <c r="H48" i="31"/>
  <c r="G105" i="31"/>
  <c r="G107" i="31"/>
  <c r="G111" i="31"/>
  <c r="G112" i="12" l="1"/>
  <c r="H110" i="12"/>
  <c r="G108" i="12"/>
  <c r="G112" i="11"/>
  <c r="H110" i="11"/>
  <c r="G108" i="11"/>
  <c r="G112" i="10"/>
  <c r="H110" i="10"/>
  <c r="G108" i="10"/>
  <c r="G112" i="9"/>
  <c r="H110" i="9"/>
  <c r="G108" i="9"/>
  <c r="G112" i="8"/>
  <c r="H110" i="8"/>
  <c r="G108" i="8"/>
  <c r="G112" i="7"/>
  <c r="H110" i="7"/>
  <c r="G108" i="7"/>
  <c r="G112" i="6"/>
  <c r="H110" i="6"/>
  <c r="G108" i="6"/>
  <c r="G112" i="5"/>
  <c r="H110" i="5"/>
  <c r="G108" i="5"/>
  <c r="G112" i="4"/>
  <c r="H110" i="4"/>
  <c r="G108" i="4"/>
  <c r="G106" i="31"/>
  <c r="G110" i="31"/>
  <c r="H27" i="31"/>
  <c r="H28" i="31"/>
  <c r="H29" i="31"/>
  <c r="H30" i="31"/>
  <c r="H22" i="31"/>
  <c r="H23" i="31"/>
  <c r="H24" i="31"/>
  <c r="H25" i="31"/>
  <c r="H26" i="31"/>
  <c r="H31" i="31"/>
  <c r="H44" i="31"/>
  <c r="H45" i="31"/>
  <c r="H46" i="31"/>
  <c r="H47" i="31"/>
  <c r="H50" i="31"/>
  <c r="H51" i="31"/>
  <c r="H52" i="31"/>
  <c r="H18" i="31"/>
  <c r="H19" i="31"/>
  <c r="H20" i="31"/>
  <c r="H21" i="31"/>
  <c r="H32" i="31"/>
  <c r="H33" i="31"/>
  <c r="H34" i="31"/>
  <c r="H35" i="31"/>
  <c r="H36" i="31"/>
  <c r="F22" i="30"/>
  <c r="F14" i="30"/>
  <c r="F15" i="30"/>
  <c r="F16" i="30"/>
  <c r="F17" i="30"/>
  <c r="F18" i="30"/>
  <c r="F19" i="30"/>
  <c r="F20" i="30"/>
  <c r="F21" i="30"/>
  <c r="F13" i="30"/>
  <c r="G114" i="12" l="1"/>
  <c r="B12" i="33" s="1"/>
  <c r="H103" i="12"/>
  <c r="H104" i="12"/>
  <c r="H107" i="12"/>
  <c r="H106" i="12"/>
  <c r="H105" i="12"/>
  <c r="G115" i="12"/>
  <c r="C12" i="33" s="1"/>
  <c r="H111" i="12"/>
  <c r="G114" i="11"/>
  <c r="B11" i="33" s="1"/>
  <c r="G17" i="23" s="1"/>
  <c r="H103" i="11"/>
  <c r="H104" i="11"/>
  <c r="H107" i="11"/>
  <c r="H106" i="11"/>
  <c r="H105" i="11"/>
  <c r="G115" i="11"/>
  <c r="C11" i="33" s="1"/>
  <c r="H111" i="11"/>
  <c r="G114" i="10"/>
  <c r="B10" i="33" s="1"/>
  <c r="G16" i="23" s="1"/>
  <c r="H103" i="10"/>
  <c r="H104" i="10"/>
  <c r="H107" i="10"/>
  <c r="H106" i="10"/>
  <c r="H105" i="10"/>
  <c r="G115" i="10"/>
  <c r="C10" i="33" s="1"/>
  <c r="H111" i="10"/>
  <c r="G114" i="9"/>
  <c r="B9" i="33" s="1"/>
  <c r="G15" i="23" s="1"/>
  <c r="H103" i="9"/>
  <c r="H104" i="9"/>
  <c r="H107" i="9"/>
  <c r="H106" i="9"/>
  <c r="H105" i="9"/>
  <c r="G115" i="9"/>
  <c r="C9" i="33" s="1"/>
  <c r="H111" i="9"/>
  <c r="G114" i="8"/>
  <c r="B8" i="33" s="1"/>
  <c r="G14" i="23" s="1"/>
  <c r="H103" i="8"/>
  <c r="H104" i="8"/>
  <c r="H107" i="8"/>
  <c r="H106" i="8"/>
  <c r="H105" i="8"/>
  <c r="G115" i="8"/>
  <c r="C8" i="33" s="1"/>
  <c r="H111" i="8"/>
  <c r="G114" i="7"/>
  <c r="H103" i="7"/>
  <c r="H104" i="7"/>
  <c r="H107" i="7"/>
  <c r="H106" i="7"/>
  <c r="H105" i="7"/>
  <c r="G115" i="7"/>
  <c r="C7" i="33" s="1"/>
  <c r="H111" i="7"/>
  <c r="G114" i="6"/>
  <c r="B6" i="33" s="1"/>
  <c r="G12" i="23" s="1"/>
  <c r="H103" i="6"/>
  <c r="H104" i="6"/>
  <c r="H107" i="6"/>
  <c r="H106" i="6"/>
  <c r="H105" i="6"/>
  <c r="G115" i="6"/>
  <c r="C6" i="33" s="1"/>
  <c r="H111" i="6"/>
  <c r="G114" i="5"/>
  <c r="B5" i="33" s="1"/>
  <c r="H103" i="5"/>
  <c r="H104" i="5"/>
  <c r="H107" i="5"/>
  <c r="H106" i="5"/>
  <c r="H105" i="5"/>
  <c r="G115" i="5"/>
  <c r="C5" i="33" s="1"/>
  <c r="H111" i="5"/>
  <c r="G114" i="4"/>
  <c r="B4" i="33" s="1"/>
  <c r="H103" i="4"/>
  <c r="H104" i="4"/>
  <c r="H107" i="4"/>
  <c r="H106" i="4"/>
  <c r="H105" i="4"/>
  <c r="G115" i="4"/>
  <c r="C4" i="33" s="1"/>
  <c r="H111" i="4"/>
  <c r="G112" i="31"/>
  <c r="H3" i="33"/>
  <c r="G18" i="23"/>
  <c r="I12" i="23"/>
  <c r="I13" i="23"/>
  <c r="I14" i="23"/>
  <c r="I15" i="23"/>
  <c r="I16" i="23"/>
  <c r="I17" i="23"/>
  <c r="I18" i="23"/>
  <c r="I11" i="23"/>
  <c r="G11" i="23"/>
  <c r="H12" i="33"/>
  <c r="H11" i="33"/>
  <c r="H10" i="33"/>
  <c r="H9" i="33"/>
  <c r="H8" i="33"/>
  <c r="H7" i="33"/>
  <c r="H6" i="33"/>
  <c r="H5" i="33"/>
  <c r="H4" i="33"/>
  <c r="I3" i="33"/>
  <c r="I12" i="33"/>
  <c r="I11" i="33"/>
  <c r="I10" i="33"/>
  <c r="I9" i="33"/>
  <c r="I8" i="33"/>
  <c r="I7" i="33"/>
  <c r="I6" i="33"/>
  <c r="I5" i="33"/>
  <c r="I4" i="33"/>
  <c r="D124" i="12" l="1"/>
  <c r="G116" i="12"/>
  <c r="H116" i="12" s="1"/>
  <c r="G120" i="12" s="1"/>
  <c r="D124" i="11"/>
  <c r="G116" i="11"/>
  <c r="H116" i="11" s="1"/>
  <c r="G120" i="11" s="1"/>
  <c r="D124" i="10"/>
  <c r="G116" i="10"/>
  <c r="H116" i="10" s="1"/>
  <c r="G120" i="10" s="1"/>
  <c r="D124" i="9"/>
  <c r="G116" i="9"/>
  <c r="H116" i="9" s="1"/>
  <c r="G120" i="9" s="1"/>
  <c r="D124" i="8"/>
  <c r="G116" i="8"/>
  <c r="H116" i="8" s="1"/>
  <c r="G120" i="8" s="1"/>
  <c r="D124" i="7"/>
  <c r="G116" i="7"/>
  <c r="H116" i="7" s="1"/>
  <c r="G120" i="7" s="1"/>
  <c r="B7" i="33"/>
  <c r="G13" i="23" s="1"/>
  <c r="D124" i="6"/>
  <c r="G116" i="6"/>
  <c r="H116" i="6" s="1"/>
  <c r="G120" i="6" s="1"/>
  <c r="D124" i="5"/>
  <c r="G116" i="5"/>
  <c r="H116" i="5" s="1"/>
  <c r="G120" i="5" s="1"/>
  <c r="D124" i="4"/>
  <c r="G116" i="4"/>
  <c r="H116" i="4" s="1"/>
  <c r="G120" i="4" s="1"/>
  <c r="H111" i="31"/>
  <c r="H110" i="31"/>
  <c r="G115" i="31"/>
  <c r="I10" i="23"/>
  <c r="G10" i="23"/>
  <c r="B2" i="31"/>
  <c r="C2" i="31"/>
  <c r="C4" i="31"/>
  <c r="C5" i="31"/>
  <c r="B13" i="31"/>
  <c r="H37" i="31"/>
  <c r="G38" i="31"/>
  <c r="H38" i="31"/>
  <c r="H39" i="31" s="1"/>
  <c r="G103" i="31" s="1"/>
  <c r="H53" i="31" l="1"/>
  <c r="G104" i="31" s="1"/>
  <c r="B30" i="33"/>
  <c r="M18" i="23" s="1"/>
  <c r="B29" i="33"/>
  <c r="M17" i="23" s="1"/>
  <c r="B28" i="33"/>
  <c r="M16" i="23" s="1"/>
  <c r="B27" i="33"/>
  <c r="M15" i="23" s="1"/>
  <c r="B26" i="33"/>
  <c r="M14" i="23" s="1"/>
  <c r="B25" i="33"/>
  <c r="M13" i="23" s="1"/>
  <c r="B24" i="33"/>
  <c r="M12" i="23" s="1"/>
  <c r="B23" i="33"/>
  <c r="M11" i="23" s="1"/>
  <c r="B22" i="33"/>
  <c r="M10" i="23" s="1"/>
  <c r="G108" i="31"/>
  <c r="C3" i="33"/>
  <c r="I9" i="23" s="1"/>
  <c r="D125" i="12" l="1"/>
  <c r="D12" i="33"/>
  <c r="K18" i="23" s="1"/>
  <c r="C33" i="23" s="1"/>
  <c r="K12" i="33" s="1"/>
  <c r="L12" i="33" s="1"/>
  <c r="N33" i="23" s="1"/>
  <c r="D125" i="11"/>
  <c r="D11" i="33"/>
  <c r="K17" i="23" s="1"/>
  <c r="C32" i="23" s="1"/>
  <c r="K11" i="33" s="1"/>
  <c r="L11" i="33" s="1"/>
  <c r="N32" i="23" s="1"/>
  <c r="D125" i="10"/>
  <c r="D10" i="33"/>
  <c r="K16" i="23" s="1"/>
  <c r="C31" i="23" s="1"/>
  <c r="D125" i="9"/>
  <c r="D9" i="33"/>
  <c r="K15" i="23" s="1"/>
  <c r="C30" i="23" s="1"/>
  <c r="D125" i="8"/>
  <c r="D8" i="33"/>
  <c r="K14" i="23" s="1"/>
  <c r="C29" i="23" s="1"/>
  <c r="K8" i="33" s="1"/>
  <c r="L8" i="33" s="1"/>
  <c r="N29" i="23" s="1"/>
  <c r="D125" i="7"/>
  <c r="D7" i="33"/>
  <c r="K13" i="23" s="1"/>
  <c r="C28" i="23" s="1"/>
  <c r="K7" i="33" s="1"/>
  <c r="L7" i="33" s="1"/>
  <c r="N28" i="23" s="1"/>
  <c r="D125" i="6"/>
  <c r="D6" i="33"/>
  <c r="K12" i="23" s="1"/>
  <c r="C27" i="23" s="1"/>
  <c r="K6" i="33" s="1"/>
  <c r="L6" i="33" s="1"/>
  <c r="N27" i="23" s="1"/>
  <c r="D125" i="5"/>
  <c r="D5" i="33"/>
  <c r="K11" i="23" s="1"/>
  <c r="C26" i="23" s="1"/>
  <c r="D125" i="4"/>
  <c r="D4" i="33"/>
  <c r="H107" i="31"/>
  <c r="H105" i="31"/>
  <c r="H106" i="31"/>
  <c r="H104" i="31"/>
  <c r="H103" i="31"/>
  <c r="G114" i="31"/>
  <c r="B3" i="33" s="1"/>
  <c r="G9" i="23" s="1"/>
  <c r="K10" i="33"/>
  <c r="L10" i="33" s="1"/>
  <c r="N31" i="23" s="1"/>
  <c r="K9" i="33"/>
  <c r="L9" i="33" s="1"/>
  <c r="N30" i="23" s="1"/>
  <c r="U4" i="33"/>
  <c r="U5" i="33"/>
  <c r="U6" i="33"/>
  <c r="U7" i="33"/>
  <c r="U8" i="33"/>
  <c r="U9" i="33"/>
  <c r="U10" i="33"/>
  <c r="U11" i="33"/>
  <c r="U12" i="33"/>
  <c r="C13" i="30"/>
  <c r="C3" i="31" s="1"/>
  <c r="D124" i="31" l="1"/>
  <c r="G116" i="31"/>
  <c r="K5" i="33"/>
  <c r="L5" i="33" s="1"/>
  <c r="N26" i="23" s="1"/>
  <c r="K10" i="23"/>
  <c r="C25" i="23" s="1"/>
  <c r="B124" i="31"/>
  <c r="B125" i="31"/>
  <c r="U3" i="33"/>
  <c r="E13" i="23"/>
  <c r="E14" i="23"/>
  <c r="E15" i="23"/>
  <c r="H116" i="31" l="1"/>
  <c r="G120" i="31" s="1"/>
  <c r="K4" i="33"/>
  <c r="L4" i="33" s="1"/>
  <c r="N25" i="23" s="1"/>
  <c r="G23" i="23"/>
  <c r="C5" i="23"/>
  <c r="G34" i="23"/>
  <c r="E34" i="23"/>
  <c r="E9" i="23"/>
  <c r="I23" i="23"/>
  <c r="K23" i="23" s="1"/>
  <c r="M23" i="23" s="1"/>
  <c r="E10" i="23"/>
  <c r="E11" i="23"/>
  <c r="E12" i="23"/>
  <c r="E16" i="23"/>
  <c r="E17" i="23"/>
  <c r="E18" i="23"/>
  <c r="M34" i="23"/>
  <c r="K34" i="23"/>
  <c r="I34" i="23"/>
  <c r="B21" i="33" l="1"/>
  <c r="M9" i="23" s="1"/>
  <c r="D125" i="31"/>
  <c r="V12" i="33"/>
  <c r="W12" i="33" s="1"/>
  <c r="E12" i="33"/>
  <c r="F12" i="33" s="1"/>
  <c r="F121" i="12" s="1"/>
  <c r="V11" i="33"/>
  <c r="W11" i="33" s="1"/>
  <c r="E11" i="33"/>
  <c r="F11" i="33" s="1"/>
  <c r="F121" i="11" s="1"/>
  <c r="V10" i="33"/>
  <c r="W10" i="33" s="1"/>
  <c r="E10" i="33"/>
  <c r="F10" i="33" s="1"/>
  <c r="F121" i="10" s="1"/>
  <c r="V9" i="33"/>
  <c r="W9" i="33" s="1"/>
  <c r="E9" i="33"/>
  <c r="F9" i="33" s="1"/>
  <c r="F121" i="9" s="1"/>
  <c r="V8" i="33"/>
  <c r="W8" i="33" s="1"/>
  <c r="E8" i="33"/>
  <c r="F8" i="33" s="1"/>
  <c r="F121" i="8" s="1"/>
  <c r="D3" i="33"/>
  <c r="X12" i="33" l="1"/>
  <c r="C18" i="23" s="1"/>
  <c r="B33" i="23" s="1"/>
  <c r="X11" i="33"/>
  <c r="C17" i="23" s="1"/>
  <c r="B32" i="23" s="1"/>
  <c r="X10" i="33"/>
  <c r="C16" i="23" s="1"/>
  <c r="B31" i="23" s="1"/>
  <c r="K9" i="23"/>
  <c r="C24" i="23" s="1"/>
  <c r="E3" i="33"/>
  <c r="F3" i="33" s="1"/>
  <c r="X9" i="33"/>
  <c r="C15" i="23" s="1"/>
  <c r="B30" i="23" s="1"/>
  <c r="X8" i="33"/>
  <c r="C14" i="23" s="1"/>
  <c r="B29" i="23" s="1"/>
  <c r="N18" i="23"/>
  <c r="N17" i="23"/>
  <c r="N16" i="23"/>
  <c r="N15" i="23"/>
  <c r="N14" i="23"/>
  <c r="V3" i="33"/>
  <c r="W3" i="33" s="1"/>
  <c r="K3" i="33" l="1"/>
  <c r="L3" i="33" s="1"/>
  <c r="N24" i="23" s="1"/>
  <c r="X3" i="33"/>
  <c r="C9" i="23" s="1"/>
  <c r="B24" i="23" s="1"/>
  <c r="F121" i="31"/>
  <c r="K19" i="23"/>
  <c r="V7" i="33"/>
  <c r="W7" i="33" s="1"/>
  <c r="E7" i="33"/>
  <c r="F7" i="33" s="1"/>
  <c r="F121" i="7" s="1"/>
  <c r="V6" i="33"/>
  <c r="W6" i="33" s="1"/>
  <c r="E6" i="33"/>
  <c r="F6" i="33" s="1"/>
  <c r="F121" i="6" s="1"/>
  <c r="V5" i="33"/>
  <c r="W5" i="33" s="1"/>
  <c r="E5" i="33"/>
  <c r="F5" i="33" s="1"/>
  <c r="F121" i="5" s="1"/>
  <c r="N9" i="23"/>
  <c r="X5" i="33" l="1"/>
  <c r="C11" i="23" s="1"/>
  <c r="B26" i="23" s="1"/>
  <c r="X7" i="33"/>
  <c r="C13" i="23" s="1"/>
  <c r="B28" i="23" s="1"/>
  <c r="X6" i="33"/>
  <c r="C12" i="23" s="1"/>
  <c r="B27" i="23" s="1"/>
  <c r="N11" i="23"/>
  <c r="N12" i="23"/>
  <c r="N13" i="23"/>
  <c r="C34" i="23" l="1"/>
  <c r="V4" i="33"/>
  <c r="W4" i="33" s="1"/>
  <c r="X4" i="33" l="1"/>
  <c r="C10" i="23" s="1"/>
  <c r="B25" i="23" s="1"/>
  <c r="E4" i="33"/>
  <c r="F4" i="33" s="1"/>
  <c r="F121" i="4" s="1"/>
  <c r="N10" i="23" l="1"/>
  <c r="I19" i="23"/>
  <c r="G19" i="23"/>
  <c r="M19" i="23" s="1"/>
</calcChain>
</file>

<file path=xl/sharedStrings.xml><?xml version="1.0" encoding="utf-8"?>
<sst xmlns="http://schemas.openxmlformats.org/spreadsheetml/2006/main" count="1241" uniqueCount="227">
  <si>
    <t>Toelichting</t>
  </si>
  <si>
    <t xml:space="preserve">Begroting per deelnemer </t>
  </si>
  <si>
    <t>Btw</t>
  </si>
  <si>
    <t>Subsidiabele kosten</t>
  </si>
  <si>
    <t>1. Personele kosten</t>
  </si>
  <si>
    <t>2. Facilitaire kosten</t>
  </si>
  <si>
    <t xml:space="preserve">3. Materiële kosten  </t>
  </si>
  <si>
    <t>4. Overige kosten</t>
  </si>
  <si>
    <t>1. Personeelskosten</t>
  </si>
  <si>
    <t>Voor de berekening van subsidiabele personeelskosten kunt u kiezen uit 3 berekeningssystemen:</t>
  </si>
  <si>
    <t xml:space="preserve">Optie 1: integrale kostensystematiek </t>
  </si>
  <si>
    <t>Optie 2: loonkosten plus vaste-opslag-systematiek</t>
  </si>
  <si>
    <t>b. € 95 voor een onderzoeks- of technisch assistent, junior onderzoeker of een technisch onderzoeker;</t>
  </si>
  <si>
    <t>c. € 150 voor een medior wetenschappelijk onderzoeker, teeltmanager of een projectleider;</t>
  </si>
  <si>
    <t xml:space="preserve">d. € 160 voor senior wetenschappelijk onderzoeker of senior projectleider. </t>
  </si>
  <si>
    <t xml:space="preserve">Invulwijzer begroting </t>
  </si>
  <si>
    <t>In dit document staan formules waarmee de totalen per deelnemer automatisch worden weergeven. Hiermee berekenen we de totale projectbegroting en het subsidiebedrag.</t>
  </si>
  <si>
    <t xml:space="preserve">
</t>
  </si>
  <si>
    <t>Volg deze stappen bij het opstellen van uw begroting:</t>
  </si>
  <si>
    <t>1.</t>
  </si>
  <si>
    <t>2.</t>
  </si>
  <si>
    <t xml:space="preserve">Type organisatie 
</t>
  </si>
  <si>
    <t>[maak keuze]</t>
  </si>
  <si>
    <t>Aanvrager 2</t>
  </si>
  <si>
    <t>Aanvrager 3</t>
  </si>
  <si>
    <t>Aanvrager 4</t>
  </si>
  <si>
    <t>Aanvrager 5</t>
  </si>
  <si>
    <t>Totaal</t>
  </si>
  <si>
    <t>Aanvrager 1:</t>
  </si>
  <si>
    <t>Type organisatie:</t>
  </si>
  <si>
    <t>categorie</t>
  </si>
  <si>
    <t>Uurtarief</t>
  </si>
  <si>
    <t>Uren</t>
  </si>
  <si>
    <t>Uren x tarief</t>
  </si>
  <si>
    <t>Projectspecifieke facilitaire kosten</t>
  </si>
  <si>
    <t>3.</t>
  </si>
  <si>
    <t>Kosten</t>
  </si>
  <si>
    <t>4.</t>
  </si>
  <si>
    <t>Projectspecifieke overige aan derden verschuldigde kosten</t>
  </si>
  <si>
    <t>[Ruimte voor toelichting]</t>
  </si>
  <si>
    <t>Aanvrager 2:</t>
  </si>
  <si>
    <t>Aanvrager 3:</t>
  </si>
  <si>
    <t>Aanvrager 4:</t>
  </si>
  <si>
    <t>Aanvrager 5:</t>
  </si>
  <si>
    <t>Aanvrager 6:</t>
  </si>
  <si>
    <t>Aanvrager 7:</t>
  </si>
  <si>
    <t>Aanvrager 8:</t>
  </si>
  <si>
    <t>Aanvrager 9:</t>
  </si>
  <si>
    <t>Integrale kostensystematiek</t>
  </si>
  <si>
    <t>Directe loonkosten plus vaste opslag-systematiek (50%)</t>
  </si>
  <si>
    <t>Groot bedrijf</t>
  </si>
  <si>
    <t>Middelgrote onderneming</t>
  </si>
  <si>
    <t>Kleine onderneming</t>
  </si>
  <si>
    <t>Onderzoeksorganisatie</t>
  </si>
  <si>
    <t>Ja</t>
  </si>
  <si>
    <t>Nee</t>
  </si>
  <si>
    <t xml:space="preserve">Deze begroting is een verplichte bijlage bij uw subsidieaanvraag </t>
  </si>
  <si>
    <t>Voor deze kosten kunt u subsidie krijgen:</t>
  </si>
  <si>
    <t>Vul het uurtarief en het aantal uren in per medewerker.</t>
  </si>
  <si>
    <r>
      <t xml:space="preserve">Maakt u gebruik van de loonkosten plus vaste-opslag-systematiek? Dan </t>
    </r>
    <r>
      <rPr>
        <sz val="11"/>
        <rFont val="Calibri"/>
        <family val="2"/>
        <scheme val="minor"/>
      </rPr>
      <t>wordt automatisch</t>
    </r>
    <r>
      <rPr>
        <sz val="11"/>
        <color theme="4"/>
        <rFont val="Calibri"/>
        <family val="2"/>
        <scheme val="minor"/>
      </rPr>
      <t xml:space="preserve"> </t>
    </r>
    <r>
      <rPr>
        <sz val="11"/>
        <color theme="1"/>
        <rFont val="Calibri"/>
        <family val="2"/>
        <scheme val="minor"/>
      </rPr>
      <t xml:space="preserve">een vaste opslag van 50% over de totale loonkosten </t>
    </r>
    <r>
      <rPr>
        <sz val="11"/>
        <rFont val="Calibri"/>
        <family val="2"/>
        <scheme val="minor"/>
      </rPr>
      <t xml:space="preserve">berekend. </t>
    </r>
  </si>
  <si>
    <r>
      <t xml:space="preserve">2. Facilitaire kosten 
</t>
    </r>
    <r>
      <rPr>
        <sz val="11"/>
        <rFont val="Calibri"/>
        <family val="2"/>
      </rPr>
      <t xml:space="preserve">Dit zijn onder andere vaste kosten voor een kasafdeling, verwarming, belichting of teeltkosten. Of kosten voor onderhoud en beheer. </t>
    </r>
  </si>
  <si>
    <r>
      <t xml:space="preserve">Let op! </t>
    </r>
    <r>
      <rPr>
        <b/>
        <sz val="9"/>
        <rFont val="Arial"/>
        <family val="2"/>
      </rPr>
      <t>Vul eerst de basisgegevens voor uw aanvraag  in voordat u de begroting per aanvrager invult.</t>
    </r>
    <r>
      <rPr>
        <b/>
        <sz val="9"/>
        <color indexed="8"/>
        <rFont val="Arial"/>
        <family val="2"/>
      </rPr>
      <t xml:space="preserve"> Aanvrager 1 is altijd de penvoerder</t>
    </r>
  </si>
  <si>
    <r>
      <rPr>
        <sz val="11"/>
        <rFont val="Aptos"/>
        <family val="2"/>
      </rPr>
      <t>Op dit tabblad vult u de basisgegevens van het project in.  Bijvoorbeeld de projecttitel, de deelnemers aan het project (de aanvragers) en het type organisatie</t>
    </r>
    <r>
      <rPr>
        <sz val="11"/>
        <color theme="4"/>
        <rFont val="Aptos"/>
        <family val="2"/>
      </rPr>
      <t xml:space="preserve">. </t>
    </r>
  </si>
  <si>
    <t>Vul de begroting per aanvrager in op de tabbladen Aanvrager. U kunt alleen de gele velden invullen. De andere velden worden automatisch berekend. Meer informatie over de kosten vindt u op het tabblad Toelichting kostenposten. Vult u kosten voor gebruik van apparatuur in?  Dan moet u deze kosten en de afschrijvingsmethodiek apart uitwerken.</t>
  </si>
  <si>
    <t>De WUR kan de uurtarieven invullen zoals vastgelegd in de TOII regeling.</t>
  </si>
  <si>
    <t>Optie 3: vaste uurtarief systematiek</t>
  </si>
  <si>
    <r>
      <t xml:space="preserve">Vul de begroting per </t>
    </r>
    <r>
      <rPr>
        <sz val="9"/>
        <rFont val="Verdana"/>
        <family val="2"/>
      </rPr>
      <t>onderzoeksinstelling</t>
    </r>
    <r>
      <rPr>
        <sz val="9"/>
        <color theme="1"/>
        <rFont val="Verdana"/>
        <family val="2"/>
      </rPr>
      <t xml:space="preserve"> van het samenwerkingsverband in. Op het tabblad Overzicht projectbegroting verschijnen automatisch de totaalbedragen.</t>
    </r>
  </si>
  <si>
    <t>Aanvrager 6</t>
  </si>
  <si>
    <r>
      <t>Naam</t>
    </r>
    <r>
      <rPr>
        <b/>
        <sz val="11"/>
        <rFont val="Calibri"/>
        <family val="2"/>
        <scheme val="minor"/>
      </rPr>
      <t xml:space="preserve"> onderzoeksinstelling</t>
    </r>
  </si>
  <si>
    <t>Aanvrager 7</t>
  </si>
  <si>
    <t>Aanvrager 8</t>
  </si>
  <si>
    <t>Aanvrager 9</t>
  </si>
  <si>
    <t>Aanvrager 10</t>
  </si>
  <si>
    <t>Penvoerder - aanvrager 1</t>
  </si>
  <si>
    <t>Vaste uurtarief-systematiek (vast uurtarief van 60, 95, 150, of 160 euro)</t>
  </si>
  <si>
    <t xml:space="preserve">Op dit tabblad komt een overzicht van alle aanvragers, met de totale kosten en gevraagde subsidie. Er komt een foutmelding als het ingevulde subsidiebedrag lager is dan € 25.000,-. </t>
  </si>
  <si>
    <t>BTW</t>
  </si>
  <si>
    <t>inclusief BTW</t>
  </si>
  <si>
    <t>exclusief BTW</t>
  </si>
  <si>
    <t>Voor een gewas- en oogstverzorger of een teeltondersteuner</t>
  </si>
  <si>
    <t>Voor een onderzoeks- of technisch assistent, junior onderzoeker of een technisch onderzoeker</t>
  </si>
  <si>
    <t>Voor een medior wetenschappelijk onderzoeker, teeltmanager of een projectleider</t>
  </si>
  <si>
    <t>Functie en categorie</t>
  </si>
  <si>
    <t xml:space="preserve">Verwijzing naar offerte/ kostenopgaaf </t>
  </si>
  <si>
    <t>Vaste uurtarief-systematiek van Wageningen Universiteit &amp; Research</t>
  </si>
  <si>
    <t>[maak uw keuze]</t>
  </si>
  <si>
    <t>Naam organisatie</t>
  </si>
  <si>
    <t xml:space="preserve">Verdeling gevraagde subsidie over de onderzoeksjaren </t>
  </si>
  <si>
    <t>Verdeling gevraagde subsidie gelijk aan gevraagde subsidie</t>
  </si>
  <si>
    <t>Penvoerder/ nr-aanvrager</t>
  </si>
  <si>
    <t>Melding omtrent subsidiebedrag of totaal subsidiebedrag</t>
  </si>
  <si>
    <r>
      <t>Penvoerder -</t>
    </r>
    <r>
      <rPr>
        <b/>
        <sz val="11"/>
        <rFont val="Calibri"/>
        <family val="2"/>
        <scheme val="minor"/>
      </rPr>
      <t xml:space="preserve"> aanvrager</t>
    </r>
    <r>
      <rPr>
        <b/>
        <sz val="11"/>
        <color theme="1"/>
        <rFont val="Calibri"/>
        <family val="2"/>
        <scheme val="minor"/>
      </rPr>
      <t xml:space="preserve"> 1</t>
    </r>
  </si>
  <si>
    <t>NR</t>
  </si>
  <si>
    <t>Totsub</t>
  </si>
  <si>
    <t>Onderzoekstitel:</t>
  </si>
  <si>
    <t>Kosten incl of excl Btw:</t>
  </si>
  <si>
    <t>#</t>
  </si>
  <si>
    <t>Organisatie en totaal gevraagde subsidie (uit bovenstaand)</t>
  </si>
  <si>
    <t>[startjaar]</t>
  </si>
  <si>
    <t>Gegevens onderzoeksvoorstel</t>
  </si>
  <si>
    <t>Uw subsidieaanvrager is hoger dan 25.000 euro. U komt in aanmerking voor subsidie.</t>
  </si>
  <si>
    <t>Uw subsidieaanvraag is lager dan 25.000 euro. U komt niet in aanmerking voor subsidie.</t>
  </si>
  <si>
    <t>Vul hier alleen het stuk 'Overzicht begroting per aanvrager per jaar' in. De andere velden worden automatisch gevuld vanuit de tabbladen aanvrager.</t>
  </si>
  <si>
    <t>Overzicht begroting totaal subsidie per aanvrager geheel onderzoek Kas als Energiebron</t>
  </si>
  <si>
    <t>Overzicht onderzoeksbegroting</t>
  </si>
  <si>
    <r>
      <rPr>
        <b/>
        <sz val="11"/>
        <color rgb="FF000000"/>
        <rFont val="Arial"/>
        <family val="2"/>
      </rPr>
      <t xml:space="preserve">Voor de projecttbegroting moeten eerst de basisgegevens en de begroting per aanvraag worden ingevuld. </t>
    </r>
    <r>
      <rPr>
        <b/>
        <sz val="11"/>
        <rFont val="Arial"/>
        <family val="2"/>
      </rPr>
      <t>Vul eerst de basisgegevens en de begroting per aanvraag in voordat u de projectbegroting invult.</t>
    </r>
  </si>
  <si>
    <r>
      <rPr>
        <b/>
        <i/>
        <sz val="8"/>
        <color rgb="FF7030A0"/>
        <rFont val="Arial"/>
        <family val="2"/>
      </rPr>
      <t>#</t>
    </r>
    <r>
      <rPr>
        <b/>
        <i/>
        <sz val="8"/>
        <rFont val="Arial"/>
        <family val="2"/>
      </rPr>
      <t xml:space="preserve"> cel blauw met rode cijfers is optelling niet gelijk aan gevraagde subsidie in tabel boven deze tabel, cel groen met blauwe cijfers is optelling is gelijk aan gevraagde subsidie in tabel boven deze tabel.</t>
    </r>
  </si>
  <si>
    <t>Start en basisgegevens begroting voor het onderzoek Kas als Energiebron</t>
  </si>
  <si>
    <t>Verplichte bijlage bij de subsidieaanvraag voor een onderzoeksproject Kas als Energiebron</t>
  </si>
  <si>
    <t xml:space="preserve">Openstelling: </t>
  </si>
  <si>
    <t xml:space="preserve">Onderzoek Kas als Energiebron </t>
  </si>
  <si>
    <t>Gegevens onderzoeksinstellingen</t>
  </si>
  <si>
    <t>A</t>
  </si>
  <si>
    <t>B</t>
  </si>
  <si>
    <t>C</t>
  </si>
  <si>
    <t>D</t>
  </si>
  <si>
    <t>Stap 2 Begroting penvoerder/aanvrager 1</t>
  </si>
  <si>
    <t>Stap 3 Begroting per aanvrager 2 tot 10 (naast de penvoerder/ aanvrager 1)</t>
  </si>
  <si>
    <t>Gevraagde subsidie (100% subsidie)</t>
  </si>
  <si>
    <t>Geen invoer</t>
  </si>
  <si>
    <t>tarief (private OI)</t>
  </si>
  <si>
    <t>Overzicht begroting per aanvrager per jaar subsidie onderzoek Kas als Energiebron</t>
  </si>
  <si>
    <t>I * II * III</t>
  </si>
  <si>
    <t>Eenheid (I)</t>
  </si>
  <si>
    <t>Prijs (II)</t>
  </si>
  <si>
    <t>Aantal (III)</t>
  </si>
  <si>
    <t>Basis</t>
  </si>
  <si>
    <t xml:space="preserve">Omschrijving projectspecifieke materiële kosten </t>
  </si>
  <si>
    <t>Subtotaal 3</t>
  </si>
  <si>
    <t>Omschrijving projectspecifieke overige aan derden verschuldigde kosten</t>
  </si>
  <si>
    <t>6.</t>
  </si>
  <si>
    <t>Onderzoeksbegroting aanvrager 2</t>
  </si>
  <si>
    <t>Onderzoeksbegroting aanvrager 3</t>
  </si>
  <si>
    <t>Onderzoeksbegroting aanvrager 4</t>
  </si>
  <si>
    <t>Onderzoeksbegroting aanvrager 5</t>
  </si>
  <si>
    <t>Onderzoeksbegroting aanvrager 6</t>
  </si>
  <si>
    <t>Onderzoeksbegroting aanvrager 7</t>
  </si>
  <si>
    <t>Onderzoeksbegroting aanvrager 8</t>
  </si>
  <si>
    <t>Onderzoeksbegroting aanvrager 9</t>
  </si>
  <si>
    <t>Onderzoeksbegroting aanvrager 10</t>
  </si>
  <si>
    <t>Omschrijving projectspecifieke facilitaire kosten</t>
  </si>
  <si>
    <t xml:space="preserve">U kunt alleen de gele velden invullen.                                               De andere velden worden automatisch ingevuld of berekend. </t>
  </si>
  <si>
    <t xml:space="preserve">                                                                                                                                                            </t>
  </si>
  <si>
    <t>Naam penvoerder:</t>
  </si>
  <si>
    <t>Voor een senior wetenschappelijk onderzoeker of senior projectleider</t>
  </si>
  <si>
    <t>Omschrijving activiteit eigen medewerker(s)</t>
  </si>
  <si>
    <t>Vul alleen de gele velden in</t>
  </si>
  <si>
    <t>Projectspecifieke materiële kosten en in kind bijdragen totaal</t>
  </si>
  <si>
    <t>Projectspecifieke materiële kosten totaal</t>
  </si>
  <si>
    <t>Projectspecifieke materiële in-kind bijdrage totaal</t>
  </si>
  <si>
    <t>Subtotaal 3a</t>
  </si>
  <si>
    <t>3a</t>
  </si>
  <si>
    <t>3b</t>
  </si>
  <si>
    <t>Subtotaal 3b</t>
  </si>
  <si>
    <t>Bijdrage in-kind</t>
  </si>
  <si>
    <t>Subtotaal 4a</t>
  </si>
  <si>
    <t>Verwijzing naar een bijdrage in-kind</t>
  </si>
  <si>
    <t>Omschrijving projectspecifieke bijdragen van derden</t>
  </si>
  <si>
    <t xml:space="preserve">Projectspecifeke bijdragen van derden totaal </t>
  </si>
  <si>
    <t>Subtotaal 4b</t>
  </si>
  <si>
    <t>4a</t>
  </si>
  <si>
    <t>4b</t>
  </si>
  <si>
    <t>Subsidie percentage over ingebrachte totale projectkosten voor uw onderzoeksinstelling</t>
  </si>
  <si>
    <t>Totale kosten</t>
  </si>
  <si>
    <t>Bijdragen derden (in-kind/ financieel)</t>
  </si>
  <si>
    <t>Totaal kosten, bijdragen derden en gevraagde subsidie onderzoek</t>
  </si>
  <si>
    <t>Totaal gevraagde subsidie KaE</t>
  </si>
  <si>
    <t>Percentage subsidie van totale kosten onderzoek</t>
  </si>
  <si>
    <t>Verdeling komt niet overeen met totaal kosten</t>
  </si>
  <si>
    <t>Verdeling komt overeen met totaal kosten</t>
  </si>
  <si>
    <t>Met dit type organisatie kunt u:</t>
  </si>
  <si>
    <t xml:space="preserve">Stap 1 Basisgegevens begroting </t>
  </si>
  <si>
    <t xml:space="preserve">Stap 4 Overzicht begroting </t>
  </si>
  <si>
    <t>Projectspecifieke overige aan derden verschuldigde kosten en/of bijdragen</t>
  </si>
  <si>
    <t>Projectspecifieke materiële kosten en/of materiële bijdragen</t>
  </si>
  <si>
    <t>4. Projectspecifieke overige aan derden verschuldigde kosten (4a) en/of bijdragen (4b)</t>
  </si>
  <si>
    <t>Onderzoeksbegroting penvoerder (aanvrager 1)</t>
  </si>
  <si>
    <r>
      <t>Bent u niet btw-plichtig? Geef dan de kosten op</t>
    </r>
    <r>
      <rPr>
        <sz val="9"/>
        <rFont val="Verdana"/>
        <family val="2"/>
      </rPr>
      <t xml:space="preserve"> inclusief btw. (WUR)</t>
    </r>
  </si>
  <si>
    <t xml:space="preserve">Leg de personele kosten per activiteit uit. Deze kosten moeten marktconform zijn. </t>
  </si>
  <si>
    <t>Maakt u gebruik van de vaste uurtarief systematiek als onderzoeksinstelling (niet WUR)? Dan rekent u met deze tarieven:</t>
  </si>
  <si>
    <t xml:space="preserve">Omschrijving projectspecifieke materiële in-kind bijdragen </t>
  </si>
  <si>
    <r>
      <rPr>
        <b/>
        <sz val="14"/>
        <color rgb="FFD52B1E"/>
        <rFont val="Calibri"/>
        <family val="2"/>
        <scheme val="minor"/>
      </rPr>
      <t>Zorg dat alle getallen in deze begroting overeenkomen met de getallen in uw onderzoeksvoorstel en andere bijlagen</t>
    </r>
    <r>
      <rPr>
        <b/>
        <strike/>
        <sz val="14"/>
        <color rgb="FFD52B1E"/>
        <rFont val="Calibri"/>
        <family val="2"/>
        <scheme val="minor"/>
      </rPr>
      <t>.</t>
    </r>
  </si>
  <si>
    <t>Verwijzing naar een bijdrage financieel derde</t>
  </si>
  <si>
    <t>Bijdrage in euro's</t>
  </si>
  <si>
    <t>Subtotaal 2</t>
  </si>
  <si>
    <t xml:space="preserve">Maak een keuze tussen de integrale kostensystematiek, de loonkosten plus vaste opslag-systematiek of de vaste uurtarief-systematiek. Meer informatie: Zie tabblad Toelichting kostenposten. </t>
  </si>
  <si>
    <t xml:space="preserve">3a Materiële kosten zijn de kosten voor het materiaal dat u nodig heeft voor uw project. Hieronder vallen ook de kosten van apparatuur. 
Heeft u investeringen gedaan in materiële activa? Zorg voor een goede motivatie.                                                                                                                                                                                                                                                                                                                                                                                                                                                                                                                                 Geef per aanvrager aan of u een offerte of andere kostenopgave als bijlage meestuurt met uw aanvraag. Maak in uw begroting een duidelijke verwijzing naar deze bijlage. Zet bijvoorbeeld het nummer van de offerte in de titel van de bijlage. U krijgt alleen subsidie voor kosten die u voor het project maakt. U krijgt geen vergoeding voor interestkosten.   
Neem de kosten van investeringen (afschrijvingen) op in de projectkosten, in verhouding van het gebruik hiervan. Om afschrijvingen en de restwaarde te bepalen, gelden de volgende percentages:
–  computerapparatuur: maximale fiscale afschrijving;
–  overige apparatuur: lineaire afschrijving  op basis van de economische levensduur;
–  bijdragen in materiële zaken bijvoorbeeld led-armaturen, plantmateriaal of luchtbehandelingsapparatuur.
Overige bepalingen:
U mag de materiële kosten tijdens de looptijd van het project afschrijven tot maximaal de restwaarde. Kunt u de restwaarde niet vooraf bepalen? Dan brengt u de eventuele restwaarde aan het eind van het project in mindering op de kosten.                                        </t>
  </si>
  <si>
    <t>4b Verwijzing naar een bijdrage financieel derde</t>
  </si>
  <si>
    <t>3. Projectspecifieke materiële kosten (3a) en/of materiële in-kind bijdragen (3b)</t>
  </si>
  <si>
    <t>Subtotaal 1</t>
  </si>
  <si>
    <t>Gevraagde subsidie (totale projectkosten x subsidie percentage)</t>
  </si>
  <si>
    <t>3b Omschrijving van projectspecifieke materiële in-kind bijdragen. Dit zijn goederen of diensten. Bijvoorbeeld plantmateriaal, teeltmateriaal, sensoren, led-armaturen etc.</t>
  </si>
  <si>
    <r>
      <rPr>
        <sz val="9"/>
        <color rgb="FF000000"/>
        <rFont val="Verdana"/>
        <family val="2"/>
      </rPr>
      <t xml:space="preserve">Bent u btw-plichtig? Dan geeft u de kosten op </t>
    </r>
    <r>
      <rPr>
        <sz val="9"/>
        <rFont val="Verdana"/>
        <family val="2"/>
      </rPr>
      <t>exclusief b</t>
    </r>
    <r>
      <rPr>
        <sz val="9"/>
        <color rgb="FF000000"/>
        <rFont val="Verdana"/>
        <family val="2"/>
      </rPr>
      <t>tw</t>
    </r>
    <r>
      <rPr>
        <sz val="9"/>
        <rFont val="Verdana"/>
        <family val="2"/>
      </rPr>
      <t>. (niet WUR)</t>
    </r>
  </si>
  <si>
    <t xml:space="preserve">a. € 60  voor een gewas- en oogstverzorger of een teeltondersteuner;  </t>
  </si>
  <si>
    <t>Voor deze kosten moet u een onderbouwing geven. Voeg de onderbouwing toe in een aparte bijlage bij uw aanvraag.</t>
  </si>
  <si>
    <t xml:space="preserve">4a Overige kosten zijn onder andere de implementatiekosten. Dat zijn bijvoorbeeld kosten voor: 
–  verspreiden en overdragen van kennis of ervaringen uit het project; 
–  voorbereiding van de invoer van projectresultaten;
–  publicaties, nieuwsbrieven, folders en mailings;
–  lezingen, expertmeetings en uitwisselingsbijeenkomsten;
–  organisatie van congressen;
–  reiskosten;
–  het uitbesteden van analysewerkzaamheden;
–  juridisch advies; 
–  accountantskosten voor de subsidieverlening;
–  marketing- en media-advies;  
–  mediakosten van publiciteitscampagnes.  
Geef per aanvrager aan of u een offerte of andere kostenopgave als bijlage meestuurt met uw aanvraag.                                                                                                                                                                                                                                                                                                                                                                                       Maak in uw begroting een duidelijke verwijzing naar deze bijlage. Zet bijvoorbeeld het nummer van de offerte in de titel van de bijlage. </t>
  </si>
  <si>
    <t>Vast uurtarief regeling KaE keuze private onderzoeksinstelling (niet WUR)</t>
  </si>
  <si>
    <t>Opgevoerde posten</t>
  </si>
  <si>
    <t xml:space="preserve">Post </t>
  </si>
  <si>
    <t>Directe en indirecte kosten op basis van vast tarief regeling of WUR</t>
  </si>
  <si>
    <t>Post 1</t>
  </si>
  <si>
    <t>Post 2</t>
  </si>
  <si>
    <t>Post 3a</t>
  </si>
  <si>
    <t>Post 3b</t>
  </si>
  <si>
    <t>Post 4a</t>
  </si>
  <si>
    <t>Totaal bedrag</t>
  </si>
  <si>
    <t>Percentage</t>
  </si>
  <si>
    <t>Totaal kosten projectkosten onderzoek Kas als Energiebron</t>
  </si>
  <si>
    <t>Materiële kosten</t>
  </si>
  <si>
    <t>Materiële bijdragen</t>
  </si>
  <si>
    <t xml:space="preserve">Kosten derden </t>
  </si>
  <si>
    <t>Bijdragen derden</t>
  </si>
  <si>
    <t>Post 4b</t>
  </si>
  <si>
    <t>Totaal materiële bijdragen en bijdragen derden onderzoek Kas als Energiebron</t>
  </si>
  <si>
    <t>Percentage bijdragen materieel en derden van totaal kosten:</t>
  </si>
  <si>
    <t xml:space="preserve">Personele kosten </t>
  </si>
  <si>
    <t xml:space="preserve">Kosten faciliteiten </t>
  </si>
  <si>
    <t>Totaal kosten (I)</t>
  </si>
  <si>
    <t>Totaal bijdragen (II)</t>
  </si>
  <si>
    <t>Totaal (I)</t>
  </si>
  <si>
    <t>Totaal (II)</t>
  </si>
  <si>
    <t>Totaal (III)</t>
  </si>
  <si>
    <t>Overzicht projectkosten, bijdragen materiaal/ derden en gevraagde subsidie</t>
  </si>
  <si>
    <t>Totaal gevraagde subsidie onderzoek Kas als Energiebron</t>
  </si>
  <si>
    <t>Totaal bijdragen materiaal en bijdragen derden</t>
  </si>
  <si>
    <t>Totaal projectkosten onderzoek Kas als Energiebron</t>
  </si>
  <si>
    <t>Controleer of uw financiele gegevens bij totaal I,II en III overeenkomen met uw projectplan en de appreciatie.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</si>
</sst>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 #,##0_ ;_ &quot;€&quot;\ * \-#,##0_ ;_ &quot;€&quot;\ * &quot;-&quot;_ ;_ @_ "/>
    <numFmt numFmtId="44" formatCode="_ &quot;€&quot;\ * #,##0.00_ ;_ &quot;€&quot;\ * \-#,##0.00_ ;_ &quot;€&quot;\ * &quot;-&quot;??_ ;_ @_ "/>
    <numFmt numFmtId="43" formatCode="_ * #,##0.00_ ;_ * \-#,##0.00_ ;_ * &quot;-&quot;??_ ;_ @_ "/>
    <numFmt numFmtId="164" formatCode="_-* #,##0_-;_-* #,##0\-;_-* &quot;-&quot;??_-;_-@_-"/>
    <numFmt numFmtId="165" formatCode="&quot;€&quot;\ #,##0.00_-"/>
    <numFmt numFmtId="166" formatCode="_ &quot;€&quot;\ * #,##0_ ;_ &quot;€&quot;\ * \-#,##0_ ;_ &quot;€&quot;\ * &quot;-&quot;??_ ;_ @_ "/>
    <numFmt numFmtId="167" formatCode="_ &quot;€ &quot;* #,##0_ ;_ &quot;€ &quot;* \-#,##0_ ;_ &quot;€ &quot;* \-??_ ;_ @_ "/>
    <numFmt numFmtId="168" formatCode="_ [$€-413]\ * #,##0.00_ ;_ [$€-413]\ * \-#,##0.00_ ;_ [$€-413]\ * &quot;-&quot;??_ ;_ @_ "/>
  </numFmts>
  <fonts count="67" x14ac:knownFonts="1">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color indexed="8"/>
      <name val="Arial"/>
      <family val="2"/>
    </font>
    <font>
      <sz val="9"/>
      <color indexed="8"/>
      <name val="Arial"/>
      <family val="2"/>
    </font>
    <font>
      <b/>
      <sz val="9"/>
      <color indexed="8"/>
      <name val="Arial"/>
      <family val="2"/>
    </font>
    <font>
      <sz val="9"/>
      <name val="Arial"/>
      <family val="2"/>
    </font>
    <font>
      <b/>
      <sz val="9"/>
      <name val="Arial"/>
      <family val="2"/>
    </font>
    <font>
      <b/>
      <sz val="9"/>
      <color rgb="FFFF0000"/>
      <name val="Arial"/>
      <family val="2"/>
    </font>
    <font>
      <sz val="8"/>
      <name val="Calibri"/>
      <family val="2"/>
      <scheme val="minor"/>
    </font>
    <font>
      <sz val="9"/>
      <color theme="0"/>
      <name val="Arial"/>
      <family val="2"/>
    </font>
    <font>
      <b/>
      <sz val="14"/>
      <name val="Arial"/>
      <family val="2"/>
    </font>
    <font>
      <b/>
      <sz val="9"/>
      <name val="Arial"/>
      <family val="2"/>
      <charset val="1"/>
    </font>
    <font>
      <sz val="9"/>
      <name val="Arial"/>
      <family val="2"/>
      <charset val="1"/>
    </font>
    <font>
      <b/>
      <sz val="9"/>
      <color theme="0"/>
      <name val="Arial"/>
      <family val="2"/>
      <charset val="1"/>
    </font>
    <font>
      <u/>
      <sz val="11"/>
      <color theme="10"/>
      <name val="Calibri"/>
      <family val="2"/>
      <scheme val="minor"/>
    </font>
    <font>
      <sz val="9"/>
      <color theme="1"/>
      <name val="Verdana"/>
      <family val="2"/>
    </font>
    <font>
      <b/>
      <sz val="9"/>
      <color theme="1"/>
      <name val="Verdana"/>
      <family val="2"/>
    </font>
    <font>
      <sz val="9"/>
      <color theme="1"/>
      <name val="Symbol"/>
      <family val="1"/>
      <charset val="2"/>
    </font>
    <font>
      <sz val="11"/>
      <color rgb="FF000000"/>
      <name val="Calibri"/>
      <family val="2"/>
    </font>
    <font>
      <b/>
      <sz val="11"/>
      <color rgb="FF000000"/>
      <name val="Calibri"/>
      <family val="2"/>
      <scheme val="minor"/>
    </font>
    <font>
      <sz val="11"/>
      <color rgb="FF000000"/>
      <name val="Calibri"/>
      <family val="2"/>
      <scheme val="minor"/>
    </font>
    <font>
      <sz val="11"/>
      <color theme="1"/>
      <name val="Aptos"/>
      <family val="2"/>
    </font>
    <font>
      <b/>
      <sz val="11"/>
      <color theme="1"/>
      <name val="Aptos"/>
      <family val="2"/>
    </font>
    <font>
      <sz val="11"/>
      <color rgb="FFFF0000"/>
      <name val="Calibri"/>
      <family val="2"/>
      <scheme val="minor"/>
    </font>
    <font>
      <sz val="11"/>
      <color theme="4"/>
      <name val="Calibri"/>
      <family val="2"/>
      <scheme val="minor"/>
    </font>
    <font>
      <sz val="9"/>
      <color rgb="FF000000"/>
      <name val="Verdana"/>
      <family val="2"/>
    </font>
    <font>
      <sz val="11"/>
      <color rgb="FF00B050"/>
      <name val="Calibri"/>
      <family val="2"/>
      <scheme val="minor"/>
    </font>
    <font>
      <i/>
      <sz val="11"/>
      <color rgb="FFFF0000"/>
      <name val="Calibri"/>
      <family val="2"/>
      <scheme val="minor"/>
    </font>
    <font>
      <sz val="11"/>
      <color rgb="FF00B050"/>
      <name val="Calibri"/>
      <family val="2"/>
      <scheme val="minor"/>
    </font>
    <font>
      <sz val="11"/>
      <name val="Calibri"/>
      <family val="2"/>
    </font>
    <font>
      <sz val="9"/>
      <name val="Verdana"/>
      <family val="2"/>
    </font>
    <font>
      <b/>
      <sz val="11"/>
      <name val="Calibri"/>
      <family val="2"/>
    </font>
    <font>
      <u/>
      <sz val="11"/>
      <name val="Calibri"/>
      <family val="2"/>
      <scheme val="minor"/>
    </font>
    <font>
      <b/>
      <sz val="11"/>
      <color rgb="FF000000"/>
      <name val="Calibri"/>
      <family val="2"/>
    </font>
    <font>
      <sz val="11"/>
      <name val="Calibri"/>
      <family val="2"/>
      <scheme val="minor"/>
    </font>
    <font>
      <b/>
      <sz val="11"/>
      <name val="Aptos"/>
      <family val="2"/>
    </font>
    <font>
      <sz val="11"/>
      <color theme="4"/>
      <name val="Aptos"/>
      <family val="2"/>
    </font>
    <font>
      <sz val="11"/>
      <name val="Aptos"/>
      <family val="2"/>
    </font>
    <font>
      <b/>
      <sz val="11"/>
      <name val="Calibri"/>
      <family val="2"/>
      <scheme val="minor"/>
    </font>
    <font>
      <b/>
      <sz val="9"/>
      <color rgb="FF000000"/>
      <name val="Arial"/>
      <family val="2"/>
    </font>
    <font>
      <b/>
      <sz val="20"/>
      <name val="Calibri"/>
      <family val="2"/>
      <scheme val="minor"/>
    </font>
    <font>
      <b/>
      <sz val="9"/>
      <color rgb="FF7030A0"/>
      <name val="Arial"/>
      <family val="2"/>
      <charset val="1"/>
    </font>
    <font>
      <b/>
      <sz val="11"/>
      <color rgb="FF00B050"/>
      <name val="Calibri"/>
      <family val="2"/>
      <scheme val="minor"/>
    </font>
    <font>
      <b/>
      <sz val="11"/>
      <name val="Arial"/>
      <family val="2"/>
    </font>
    <font>
      <b/>
      <sz val="11"/>
      <color rgb="FF000000"/>
      <name val="Arial"/>
      <family val="2"/>
    </font>
    <font>
      <b/>
      <sz val="11"/>
      <color rgb="FF0070C0"/>
      <name val="Calibri"/>
      <family val="2"/>
      <scheme val="minor"/>
    </font>
    <font>
      <b/>
      <i/>
      <sz val="8"/>
      <name val="Arial"/>
      <family val="2"/>
    </font>
    <font>
      <b/>
      <i/>
      <sz val="8"/>
      <color rgb="FF7030A0"/>
      <name val="Arial"/>
      <family val="2"/>
    </font>
    <font>
      <sz val="8"/>
      <color theme="0"/>
      <name val="Arial"/>
      <family val="2"/>
    </font>
    <font>
      <sz val="8"/>
      <name val="Arial"/>
      <family val="2"/>
    </font>
    <font>
      <b/>
      <i/>
      <sz val="12"/>
      <name val="Calibri"/>
      <family val="2"/>
      <scheme val="minor"/>
    </font>
    <font>
      <b/>
      <sz val="14"/>
      <name val="Aptos"/>
      <family val="2"/>
    </font>
    <font>
      <b/>
      <sz val="14"/>
      <color indexed="8"/>
      <name val="Arial"/>
      <family val="2"/>
    </font>
    <font>
      <b/>
      <sz val="10"/>
      <color indexed="8"/>
      <name val="Arial"/>
      <family val="2"/>
    </font>
    <font>
      <b/>
      <sz val="20"/>
      <color rgb="FF005890"/>
      <name val="RijksoverheidSansHeadingTT"/>
      <family val="2"/>
    </font>
    <font>
      <b/>
      <sz val="11"/>
      <color rgb="FF005890"/>
      <name val="Calibri"/>
      <family val="2"/>
      <scheme val="minor"/>
    </font>
    <font>
      <b/>
      <sz val="9"/>
      <color rgb="FFD52B1E"/>
      <name val="Arial"/>
      <family val="2"/>
    </font>
    <font>
      <sz val="9"/>
      <color rgb="FFD52B1E"/>
      <name val="Arial"/>
      <family val="2"/>
    </font>
    <font>
      <sz val="11"/>
      <color rgb="FFD52B1E"/>
      <name val="Calibri"/>
      <family val="2"/>
      <scheme val="minor"/>
    </font>
    <font>
      <b/>
      <sz val="9"/>
      <color theme="1"/>
      <name val="TheSans"/>
    </font>
    <font>
      <b/>
      <i/>
      <sz val="9"/>
      <color theme="1"/>
      <name val="TheSans"/>
    </font>
    <font>
      <b/>
      <sz val="10"/>
      <color rgb="FFFF0000"/>
      <name val="Arial"/>
      <family val="2"/>
    </font>
    <font>
      <b/>
      <sz val="14"/>
      <color rgb="FFD52B1E"/>
      <name val="Calibri"/>
      <family val="2"/>
      <scheme val="minor"/>
    </font>
    <font>
      <b/>
      <strike/>
      <sz val="14"/>
      <color rgb="FFD52B1E"/>
      <name val="Calibri"/>
      <family val="2"/>
      <scheme val="minor"/>
    </font>
    <font>
      <b/>
      <sz val="12"/>
      <color rgb="FFFF0000"/>
      <name val="Arial"/>
      <family val="2"/>
    </font>
  </fonts>
  <fills count="18">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99CCFF"/>
        <bgColor indexed="64"/>
      </patternFill>
    </fill>
    <fill>
      <patternFill patternType="solid">
        <fgColor indexed="43"/>
        <bgColor indexed="64"/>
      </patternFill>
    </fill>
    <fill>
      <patternFill patternType="solid">
        <fgColor indexed="42"/>
        <bgColor indexed="64"/>
      </patternFill>
    </fill>
    <fill>
      <patternFill patternType="solid">
        <fgColor rgb="FFFFFFFF"/>
        <bgColor rgb="FFFFFFD7"/>
      </patternFill>
    </fill>
    <fill>
      <patternFill patternType="solid">
        <fgColor theme="0"/>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rgb="FFFFFF99"/>
        <bgColor rgb="FFFFFFD7"/>
      </patternFill>
    </fill>
    <fill>
      <patternFill patternType="solid">
        <fgColor theme="4" tint="0.79998168889431442"/>
        <bgColor indexed="64"/>
      </patternFill>
    </fill>
    <fill>
      <patternFill patternType="solid">
        <fgColor rgb="FFFFE9A3"/>
        <bgColor indexed="64"/>
      </patternFill>
    </fill>
    <fill>
      <patternFill patternType="solid">
        <fgColor rgb="FF00B0F0"/>
        <bgColor indexed="64"/>
      </patternFill>
    </fill>
  </fills>
  <borders count="13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dotted">
        <color indexed="64"/>
      </bottom>
      <diagonal/>
    </border>
    <border>
      <left/>
      <right style="medium">
        <color indexed="64"/>
      </right>
      <top/>
      <bottom style="dotted">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style="medium">
        <color indexed="64"/>
      </left>
      <right/>
      <top style="double">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bottom style="thin">
        <color indexed="64"/>
      </bottom>
      <diagonal/>
    </border>
    <border>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style="dashed">
        <color auto="1"/>
      </right>
      <top style="dashed">
        <color auto="1"/>
      </top>
      <bottom style="dashed">
        <color auto="1"/>
      </bottom>
      <diagonal/>
    </border>
    <border>
      <left style="medium">
        <color indexed="64"/>
      </left>
      <right style="dashed">
        <color auto="1"/>
      </right>
      <top style="dashed">
        <color auto="1"/>
      </top>
      <bottom style="dashed">
        <color auto="1"/>
      </bottom>
      <diagonal/>
    </border>
    <border>
      <left style="dashed">
        <color auto="1"/>
      </left>
      <right style="medium">
        <color indexed="64"/>
      </right>
      <top style="dashed">
        <color auto="1"/>
      </top>
      <bottom style="dashed">
        <color auto="1"/>
      </bottom>
      <diagonal/>
    </border>
    <border>
      <left style="dashed">
        <color auto="1"/>
      </left>
      <right style="medium">
        <color indexed="64"/>
      </right>
      <top/>
      <bottom style="medium">
        <color indexed="64"/>
      </bottom>
      <diagonal/>
    </border>
    <border>
      <left style="medium">
        <color indexed="64"/>
      </left>
      <right style="dashed">
        <color auto="1"/>
      </right>
      <top style="dashed">
        <color auto="1"/>
      </top>
      <bottom style="double">
        <color indexed="64"/>
      </bottom>
      <diagonal/>
    </border>
    <border>
      <left style="dashed">
        <color auto="1"/>
      </left>
      <right style="dashed">
        <color auto="1"/>
      </right>
      <top style="dashed">
        <color auto="1"/>
      </top>
      <bottom style="double">
        <color indexed="64"/>
      </bottom>
      <diagonal/>
    </border>
    <border>
      <left style="dashed">
        <color auto="1"/>
      </left>
      <right style="medium">
        <color indexed="64"/>
      </right>
      <top style="dashed">
        <color auto="1"/>
      </top>
      <bottom style="double">
        <color indexed="64"/>
      </bottom>
      <diagonal/>
    </border>
    <border>
      <left/>
      <right style="dashed">
        <color auto="1"/>
      </right>
      <top style="double">
        <color indexed="64"/>
      </top>
      <bottom style="medium">
        <color indexed="64"/>
      </bottom>
      <diagonal/>
    </border>
    <border>
      <left/>
      <right style="dashed">
        <color auto="1"/>
      </right>
      <top style="dashed">
        <color auto="1"/>
      </top>
      <bottom style="dashed">
        <color auto="1"/>
      </bottom>
      <diagonal/>
    </border>
    <border>
      <left/>
      <right style="medium">
        <color indexed="64"/>
      </right>
      <top style="mediumDashed">
        <color indexed="64"/>
      </top>
      <bottom style="medium">
        <color indexed="64"/>
      </bottom>
      <diagonal/>
    </border>
    <border>
      <left style="medium">
        <color indexed="64"/>
      </left>
      <right/>
      <top/>
      <bottom style="dash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style="double">
        <color indexed="64"/>
      </bottom>
      <diagonal/>
    </border>
    <border>
      <left/>
      <right style="dashed">
        <color auto="1"/>
      </right>
      <top style="dashed">
        <color indexed="64"/>
      </top>
      <bottom style="double">
        <color indexed="64"/>
      </bottom>
      <diagonal/>
    </border>
    <border>
      <left style="dashed">
        <color auto="1"/>
      </left>
      <right style="medium">
        <color indexed="64"/>
      </right>
      <top/>
      <bottom style="dashed">
        <color auto="1"/>
      </bottom>
      <diagonal/>
    </border>
    <border>
      <left/>
      <right style="dashed">
        <color auto="1"/>
      </right>
      <top style="medium">
        <color indexed="64"/>
      </top>
      <bottom style="double">
        <color indexed="64"/>
      </bottom>
      <diagonal/>
    </border>
    <border>
      <left style="dashed">
        <color auto="1"/>
      </left>
      <right style="dashed">
        <color auto="1"/>
      </right>
      <top style="medium">
        <color indexed="64"/>
      </top>
      <bottom style="double">
        <color indexed="64"/>
      </bottom>
      <diagonal/>
    </border>
    <border>
      <left style="dashed">
        <color auto="1"/>
      </left>
      <right style="medium">
        <color indexed="64"/>
      </right>
      <top style="medium">
        <color indexed="64"/>
      </top>
      <bottom style="double">
        <color indexed="64"/>
      </bottom>
      <diagonal/>
    </border>
    <border>
      <left style="medium">
        <color indexed="64"/>
      </left>
      <right style="dashed">
        <color indexed="64"/>
      </right>
      <top/>
      <bottom style="dash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dashed">
        <color indexed="64"/>
      </right>
      <top style="double">
        <color indexed="64"/>
      </top>
      <bottom style="dashed">
        <color indexed="64"/>
      </bottom>
      <diagonal/>
    </border>
    <border>
      <left style="dashed">
        <color indexed="64"/>
      </left>
      <right style="dashed">
        <color indexed="64"/>
      </right>
      <top style="double">
        <color indexed="64"/>
      </top>
      <bottom style="dashed">
        <color indexed="64"/>
      </bottom>
      <diagonal/>
    </border>
    <border>
      <left style="dashed">
        <color indexed="64"/>
      </left>
      <right style="medium">
        <color indexed="64"/>
      </right>
      <top style="double">
        <color indexed="64"/>
      </top>
      <bottom style="dashed">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dashed">
        <color auto="1"/>
      </top>
      <bottom style="dashed">
        <color auto="1"/>
      </bottom>
      <diagonal/>
    </border>
    <border>
      <left style="dashed">
        <color auto="1"/>
      </left>
      <right/>
      <top style="dashed">
        <color auto="1"/>
      </top>
      <bottom style="dashed">
        <color auto="1"/>
      </bottom>
      <diagonal/>
    </border>
    <border>
      <left style="dashed">
        <color auto="1"/>
      </left>
      <right/>
      <top/>
      <bottom style="dashed">
        <color auto="1"/>
      </bottom>
      <diagonal/>
    </border>
    <border>
      <left style="dashed">
        <color auto="1"/>
      </left>
      <right/>
      <top/>
      <bottom style="medium">
        <color indexed="64"/>
      </bottom>
      <diagonal/>
    </border>
    <border>
      <left/>
      <right style="dashed">
        <color auto="1"/>
      </right>
      <top/>
      <bottom style="medium">
        <color indexed="64"/>
      </bottom>
      <diagonal/>
    </border>
    <border>
      <left style="medium">
        <color indexed="64"/>
      </left>
      <right/>
      <top style="dashed">
        <color auto="1"/>
      </top>
      <bottom style="double">
        <color indexed="64"/>
      </bottom>
      <diagonal/>
    </border>
    <border>
      <left style="dashed">
        <color auto="1"/>
      </left>
      <right/>
      <top style="dashed">
        <color auto="1"/>
      </top>
      <bottom style="double">
        <color indexed="64"/>
      </bottom>
      <diagonal/>
    </border>
    <border>
      <left style="dashed">
        <color auto="1"/>
      </left>
      <right style="medium">
        <color indexed="64"/>
      </right>
      <top/>
      <bottom style="double">
        <color indexed="64"/>
      </bottom>
      <diagonal/>
    </border>
    <border>
      <left style="medium">
        <color indexed="64"/>
      </left>
      <right style="dashed">
        <color indexed="64"/>
      </right>
      <top style="medium">
        <color indexed="64"/>
      </top>
      <bottom style="medium">
        <color indexed="64"/>
      </bottom>
      <diagonal/>
    </border>
    <border>
      <left style="dashed">
        <color auto="1"/>
      </left>
      <right style="dashed">
        <color auto="1"/>
      </right>
      <top style="medium">
        <color indexed="64"/>
      </top>
      <bottom style="medium">
        <color indexed="64"/>
      </bottom>
      <diagonal/>
    </border>
    <border>
      <left style="dashed">
        <color auto="1"/>
      </left>
      <right style="medium">
        <color indexed="64"/>
      </right>
      <top style="medium">
        <color indexed="64"/>
      </top>
      <bottom style="medium">
        <color indexed="64"/>
      </bottom>
      <diagonal/>
    </border>
    <border>
      <left style="medium">
        <color indexed="64"/>
      </left>
      <right style="dashed">
        <color indexed="64"/>
      </right>
      <top/>
      <bottom style="medium">
        <color indexed="64"/>
      </bottom>
      <diagonal/>
    </border>
    <border>
      <left style="dashed">
        <color auto="1"/>
      </left>
      <right style="dashed">
        <color auto="1"/>
      </right>
      <top/>
      <bottom style="medium">
        <color indexed="64"/>
      </bottom>
      <diagonal/>
    </border>
    <border>
      <left style="medium">
        <color indexed="64"/>
      </left>
      <right style="dashed">
        <color indexed="64"/>
      </right>
      <top style="medium">
        <color indexed="64"/>
      </top>
      <bottom style="dashed">
        <color indexed="64"/>
      </bottom>
      <diagonal/>
    </border>
    <border>
      <left style="dashed">
        <color auto="1"/>
      </left>
      <right style="dashed">
        <color auto="1"/>
      </right>
      <top style="medium">
        <color indexed="64"/>
      </top>
      <bottom style="dashed">
        <color auto="1"/>
      </bottom>
      <diagonal/>
    </border>
    <border>
      <left style="dashed">
        <color auto="1"/>
      </left>
      <right style="medium">
        <color indexed="64"/>
      </right>
      <top style="medium">
        <color indexed="64"/>
      </top>
      <bottom style="dashed">
        <color auto="1"/>
      </bottom>
      <diagonal/>
    </border>
    <border>
      <left style="dashed">
        <color auto="1"/>
      </left>
      <right/>
      <top style="double">
        <color indexed="64"/>
      </top>
      <bottom style="medium">
        <color indexed="64"/>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style="dashed">
        <color indexed="64"/>
      </right>
      <top style="double">
        <color indexed="64"/>
      </top>
      <bottom style="medium">
        <color indexed="64"/>
      </bottom>
      <diagonal/>
    </border>
    <border>
      <left style="dashed">
        <color indexed="64"/>
      </left>
      <right style="dashed">
        <color indexed="64"/>
      </right>
      <top style="double">
        <color indexed="64"/>
      </top>
      <bottom style="medium">
        <color indexed="64"/>
      </bottom>
      <diagonal/>
    </border>
    <border>
      <left style="dashed">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dashed">
        <color indexed="64"/>
      </bottom>
      <diagonal/>
    </border>
    <border>
      <left style="thin">
        <color indexed="64"/>
      </left>
      <right style="medium">
        <color indexed="64"/>
      </right>
      <top style="medium">
        <color indexed="64"/>
      </top>
      <bottom style="double">
        <color indexed="64"/>
      </bottom>
      <diagonal/>
    </border>
    <border>
      <left/>
      <right style="medium">
        <color indexed="64"/>
      </right>
      <top/>
      <bottom style="double">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double">
        <color indexed="64"/>
      </bottom>
      <diagonal/>
    </border>
    <border>
      <left style="dashed">
        <color auto="1"/>
      </left>
      <right style="medium">
        <color indexed="64"/>
      </right>
      <top style="dashed">
        <color auto="1"/>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6" fillId="0" borderId="0" applyNumberFormat="0" applyFill="0" applyBorder="0" applyAlignment="0" applyProtection="0"/>
  </cellStyleXfs>
  <cellXfs count="520">
    <xf numFmtId="0" fontId="0" fillId="0" borderId="0" xfId="0"/>
    <xf numFmtId="164" fontId="4" fillId="2" borderId="0" xfId="1" applyNumberFormat="1" applyFont="1" applyFill="1" applyBorder="1" applyAlignment="1" applyProtection="1">
      <alignment horizontal="left" vertical="center"/>
      <protection locked="0"/>
    </xf>
    <xf numFmtId="164" fontId="4" fillId="0" borderId="0" xfId="1" applyNumberFormat="1" applyFont="1" applyFill="1" applyBorder="1" applyAlignment="1" applyProtection="1">
      <alignment vertical="center"/>
      <protection locked="0"/>
    </xf>
    <xf numFmtId="165" fontId="4" fillId="0" borderId="0" xfId="1" applyNumberFormat="1" applyFont="1" applyFill="1" applyBorder="1" applyAlignment="1" applyProtection="1">
      <alignment vertical="center"/>
      <protection locked="0"/>
    </xf>
    <xf numFmtId="0" fontId="0" fillId="0" borderId="0" xfId="0" applyProtection="1">
      <protection locked="0"/>
    </xf>
    <xf numFmtId="164" fontId="4" fillId="2" borderId="0" xfId="1" applyNumberFormat="1" applyFont="1" applyFill="1" applyBorder="1" applyAlignment="1" applyProtection="1">
      <alignment vertical="center"/>
      <protection locked="0"/>
    </xf>
    <xf numFmtId="165" fontId="4" fillId="2" borderId="0" xfId="1" applyNumberFormat="1" applyFont="1" applyFill="1" applyBorder="1" applyAlignment="1" applyProtection="1">
      <alignment vertical="center"/>
      <protection locked="0"/>
    </xf>
    <xf numFmtId="165" fontId="6" fillId="2" borderId="4" xfId="1" applyNumberFormat="1" applyFont="1" applyFill="1" applyBorder="1" applyAlignment="1" applyProtection="1">
      <alignment horizontal="center" vertical="center"/>
    </xf>
    <xf numFmtId="0" fontId="7" fillId="2" borderId="0" xfId="0" applyFont="1" applyFill="1" applyAlignment="1">
      <alignment vertical="center" wrapText="1"/>
    </xf>
    <xf numFmtId="164" fontId="6" fillId="2" borderId="0" xfId="1" applyNumberFormat="1" applyFont="1" applyFill="1" applyBorder="1" applyAlignment="1" applyProtection="1">
      <alignment vertical="center"/>
    </xf>
    <xf numFmtId="164" fontId="6" fillId="2" borderId="6" xfId="1" applyNumberFormat="1" applyFont="1" applyFill="1" applyBorder="1" applyAlignment="1" applyProtection="1">
      <alignment vertical="center"/>
    </xf>
    <xf numFmtId="165" fontId="6" fillId="2" borderId="6" xfId="1" applyNumberFormat="1" applyFont="1" applyFill="1" applyBorder="1" applyAlignment="1" applyProtection="1">
      <alignment vertical="center"/>
    </xf>
    <xf numFmtId="164" fontId="6" fillId="0" borderId="0" xfId="1" applyNumberFormat="1" applyFont="1" applyFill="1" applyBorder="1" applyAlignment="1" applyProtection="1">
      <alignment vertical="center"/>
    </xf>
    <xf numFmtId="164" fontId="5" fillId="0" borderId="6" xfId="1" applyNumberFormat="1" applyFont="1" applyFill="1" applyBorder="1" applyAlignment="1" applyProtection="1">
      <alignment horizontal="right" vertical="center"/>
    </xf>
    <xf numFmtId="165" fontId="6" fillId="2" borderId="0" xfId="1" applyNumberFormat="1" applyFont="1" applyFill="1" applyBorder="1" applyAlignment="1" applyProtection="1">
      <alignment vertical="center"/>
    </xf>
    <xf numFmtId="164" fontId="6" fillId="2" borderId="6" xfId="1" quotePrefix="1" applyNumberFormat="1" applyFont="1" applyFill="1" applyBorder="1" applyAlignment="1" applyProtection="1">
      <alignment vertical="center"/>
    </xf>
    <xf numFmtId="4" fontId="6" fillId="2" borderId="6" xfId="1" applyNumberFormat="1" applyFont="1" applyFill="1" applyBorder="1" applyAlignment="1" applyProtection="1">
      <alignment vertical="center"/>
    </xf>
    <xf numFmtId="164" fontId="6" fillId="2" borderId="8" xfId="1" applyNumberFormat="1" applyFont="1" applyFill="1" applyBorder="1" applyAlignment="1" applyProtection="1">
      <alignment vertical="center"/>
    </xf>
    <xf numFmtId="165" fontId="6" fillId="2" borderId="8" xfId="1" applyNumberFormat="1" applyFont="1" applyFill="1" applyBorder="1" applyAlignment="1" applyProtection="1">
      <alignment vertical="center"/>
    </xf>
    <xf numFmtId="166" fontId="6" fillId="6" borderId="8" xfId="2" applyNumberFormat="1" applyFont="1" applyFill="1" applyBorder="1" applyAlignment="1" applyProtection="1">
      <alignment vertical="center"/>
    </xf>
    <xf numFmtId="166" fontId="6" fillId="6" borderId="0" xfId="2" applyNumberFormat="1" applyFont="1" applyFill="1" applyBorder="1" applyAlignment="1" applyProtection="1">
      <alignment vertical="center"/>
    </xf>
    <xf numFmtId="164" fontId="6" fillId="0" borderId="6" xfId="1" applyNumberFormat="1" applyFont="1" applyFill="1" applyBorder="1" applyAlignment="1" applyProtection="1">
      <alignment vertical="center"/>
    </xf>
    <xf numFmtId="166" fontId="6" fillId="0" borderId="6" xfId="2" applyNumberFormat="1" applyFont="1" applyFill="1" applyBorder="1" applyAlignment="1" applyProtection="1">
      <alignment vertical="center"/>
    </xf>
    <xf numFmtId="0" fontId="7" fillId="0" borderId="0" xfId="0" applyFont="1" applyAlignment="1">
      <alignment vertical="center"/>
    </xf>
    <xf numFmtId="0" fontId="7" fillId="2" borderId="0" xfId="0" applyFont="1" applyFill="1" applyAlignment="1">
      <alignment vertical="center"/>
    </xf>
    <xf numFmtId="0" fontId="7" fillId="2" borderId="0" xfId="0" applyFont="1" applyFill="1" applyAlignment="1">
      <alignment horizontal="center" vertical="center"/>
    </xf>
    <xf numFmtId="0" fontId="7" fillId="2" borderId="5" xfId="0" applyFont="1" applyFill="1" applyBorder="1" applyAlignment="1">
      <alignment vertical="center"/>
    </xf>
    <xf numFmtId="0" fontId="0" fillId="0" borderId="0" xfId="0" applyAlignment="1">
      <alignment horizontal="center"/>
    </xf>
    <xf numFmtId="164" fontId="5" fillId="5" borderId="13" xfId="1" applyNumberFormat="1" applyFont="1" applyFill="1" applyBorder="1" applyAlignment="1" applyProtection="1">
      <alignment horizontal="center" vertical="center"/>
      <protection locked="0"/>
    </xf>
    <xf numFmtId="0" fontId="0" fillId="8" borderId="0" xfId="0" applyFill="1"/>
    <xf numFmtId="0" fontId="25" fillId="8" borderId="0" xfId="0" applyFont="1" applyFill="1"/>
    <xf numFmtId="0" fontId="28" fillId="8" borderId="0" xfId="0" applyFont="1" applyFill="1"/>
    <xf numFmtId="0" fontId="30" fillId="0" borderId="0" xfId="0" applyFont="1"/>
    <xf numFmtId="0" fontId="26" fillId="8" borderId="0" xfId="0" applyFont="1" applyFill="1"/>
    <xf numFmtId="0" fontId="13" fillId="0" borderId="6" xfId="0" applyFont="1" applyBorder="1" applyAlignment="1">
      <alignment horizontal="right"/>
    </xf>
    <xf numFmtId="167" fontId="13" fillId="0" borderId="6" xfId="2" applyNumberFormat="1" applyFont="1" applyFill="1" applyBorder="1" applyProtection="1"/>
    <xf numFmtId="0" fontId="15" fillId="0" borderId="6" xfId="0" applyFont="1" applyBorder="1" applyAlignment="1">
      <alignment horizontal="right"/>
    </xf>
    <xf numFmtId="167" fontId="13" fillId="0" borderId="11" xfId="2" applyNumberFormat="1" applyFont="1" applyFill="1" applyBorder="1" applyProtection="1"/>
    <xf numFmtId="164" fontId="5" fillId="5" borderId="6" xfId="1" applyNumberFormat="1" applyFont="1" applyFill="1" applyBorder="1" applyAlignment="1" applyProtection="1">
      <alignment horizontal="center" vertical="center"/>
      <protection locked="0"/>
    </xf>
    <xf numFmtId="44" fontId="0" fillId="0" borderId="0" xfId="2" applyFont="1"/>
    <xf numFmtId="0" fontId="14" fillId="0" borderId="11" xfId="0" applyFont="1" applyBorder="1" applyAlignment="1">
      <alignment vertical="center"/>
    </xf>
    <xf numFmtId="0" fontId="3" fillId="0" borderId="10" xfId="0" applyFont="1" applyBorder="1"/>
    <xf numFmtId="0" fontId="3" fillId="0" borderId="32" xfId="0" applyFont="1" applyBorder="1" applyAlignment="1">
      <alignment horizontal="center"/>
    </xf>
    <xf numFmtId="0" fontId="40" fillId="0" borderId="33" xfId="0" applyFont="1" applyBorder="1" applyAlignment="1">
      <alignment horizontal="center"/>
    </xf>
    <xf numFmtId="0" fontId="40" fillId="0" borderId="34" xfId="0" applyFont="1" applyBorder="1" applyAlignment="1">
      <alignment horizontal="center"/>
    </xf>
    <xf numFmtId="164" fontId="5" fillId="5" borderId="7" xfId="1" applyNumberFormat="1" applyFont="1" applyFill="1" applyBorder="1" applyAlignment="1" applyProtection="1">
      <alignment horizontal="center" vertical="center"/>
      <protection locked="0"/>
    </xf>
    <xf numFmtId="164" fontId="5" fillId="5" borderId="12" xfId="1" applyNumberFormat="1" applyFont="1" applyFill="1" applyBorder="1" applyAlignment="1" applyProtection="1">
      <alignment horizontal="center" vertical="center"/>
      <protection locked="0"/>
    </xf>
    <xf numFmtId="164" fontId="5" fillId="5" borderId="17" xfId="1" applyNumberFormat="1" applyFont="1" applyFill="1" applyBorder="1" applyAlignment="1" applyProtection="1">
      <alignment horizontal="center" vertical="center"/>
      <protection locked="0"/>
    </xf>
    <xf numFmtId="164" fontId="5" fillId="5" borderId="18" xfId="1" applyNumberFormat="1" applyFont="1" applyFill="1" applyBorder="1" applyAlignment="1" applyProtection="1">
      <alignment horizontal="center" vertical="center"/>
      <protection locked="0"/>
    </xf>
    <xf numFmtId="0" fontId="0" fillId="0" borderId="10" xfId="0" applyBorder="1"/>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4" fillId="0" borderId="43" xfId="0" applyFont="1" applyBorder="1" applyAlignment="1">
      <alignment horizontal="center" vertical="center"/>
    </xf>
    <xf numFmtId="0" fontId="13" fillId="7" borderId="44" xfId="0" applyFont="1" applyFill="1" applyBorder="1" applyAlignment="1">
      <alignment horizontal="center" vertical="center"/>
    </xf>
    <xf numFmtId="0" fontId="12" fillId="2" borderId="10" xfId="0" applyFont="1" applyFill="1" applyBorder="1" applyAlignment="1">
      <alignment horizontal="center" vertical="center"/>
    </xf>
    <xf numFmtId="0" fontId="7" fillId="2" borderId="10" xfId="0" applyFont="1" applyFill="1" applyBorder="1" applyAlignment="1">
      <alignment vertical="center"/>
    </xf>
    <xf numFmtId="0" fontId="25" fillId="0" borderId="0" xfId="0" applyFont="1"/>
    <xf numFmtId="0" fontId="15" fillId="7" borderId="47" xfId="0" applyFont="1" applyFill="1" applyBorder="1" applyAlignment="1">
      <alignment horizontal="center" vertical="center" wrapText="1"/>
    </xf>
    <xf numFmtId="0" fontId="14" fillId="7" borderId="24" xfId="0" applyFont="1" applyFill="1" applyBorder="1" applyAlignment="1">
      <alignment vertical="center"/>
    </xf>
    <xf numFmtId="44" fontId="14" fillId="0" borderId="0" xfId="2" applyFont="1" applyFill="1" applyBorder="1" applyAlignment="1" applyProtection="1">
      <alignment vertical="center"/>
    </xf>
    <xf numFmtId="0" fontId="48" fillId="7" borderId="1" xfId="0" applyFont="1" applyFill="1" applyBorder="1" applyAlignment="1">
      <alignment vertical="center"/>
    </xf>
    <xf numFmtId="0" fontId="48" fillId="7" borderId="14" xfId="0" applyFont="1" applyFill="1" applyBorder="1" applyAlignment="1">
      <alignment vertical="center"/>
    </xf>
    <xf numFmtId="0" fontId="50" fillId="7" borderId="6" xfId="0" applyFont="1" applyFill="1" applyBorder="1" applyAlignment="1">
      <alignment vertical="center"/>
    </xf>
    <xf numFmtId="0" fontId="51" fillId="7" borderId="6" xfId="0" applyFont="1" applyFill="1" applyBorder="1" applyAlignment="1">
      <alignment vertical="center"/>
    </xf>
    <xf numFmtId="0" fontId="47" fillId="0" borderId="31" xfId="0" applyFont="1" applyBorder="1" applyAlignment="1">
      <alignment horizontal="center"/>
    </xf>
    <xf numFmtId="0" fontId="47" fillId="0" borderId="1" xfId="0" applyFont="1" applyBorder="1" applyAlignment="1">
      <alignment horizontal="right"/>
    </xf>
    <xf numFmtId="164" fontId="6" fillId="0" borderId="0" xfId="1" applyNumberFormat="1" applyFont="1" applyFill="1" applyBorder="1" applyAlignment="1" applyProtection="1">
      <alignment horizontal="center" vertical="top" wrapText="1"/>
    </xf>
    <xf numFmtId="49" fontId="6" fillId="0" borderId="0" xfId="1" applyNumberFormat="1" applyFont="1" applyFill="1" applyBorder="1" applyAlignment="1" applyProtection="1">
      <alignment vertical="center" wrapText="1"/>
      <protection locked="0"/>
    </xf>
    <xf numFmtId="0" fontId="12" fillId="10" borderId="1" xfId="0" applyFont="1" applyFill="1" applyBorder="1" applyAlignment="1">
      <alignment horizontal="center" vertical="center"/>
    </xf>
    <xf numFmtId="168" fontId="5" fillId="5" borderId="56" xfId="1" applyNumberFormat="1" applyFont="1" applyFill="1" applyBorder="1" applyAlignment="1" applyProtection="1">
      <alignment vertical="center" wrapText="1"/>
      <protection locked="0"/>
    </xf>
    <xf numFmtId="0" fontId="5" fillId="5" borderId="56" xfId="2" applyNumberFormat="1" applyFont="1" applyFill="1" applyBorder="1" applyAlignment="1" applyProtection="1">
      <alignment vertical="center"/>
      <protection locked="0"/>
    </xf>
    <xf numFmtId="3" fontId="5" fillId="5" borderId="56" xfId="1" applyNumberFormat="1" applyFont="1" applyFill="1" applyBorder="1" applyAlignment="1" applyProtection="1">
      <alignment horizontal="center" vertical="center"/>
      <protection locked="0"/>
    </xf>
    <xf numFmtId="44" fontId="5" fillId="2" borderId="59" xfId="2" applyFont="1" applyFill="1" applyBorder="1" applyAlignment="1" applyProtection="1">
      <alignment vertical="center"/>
    </xf>
    <xf numFmtId="168" fontId="5" fillId="5" borderId="61" xfId="1" applyNumberFormat="1" applyFont="1" applyFill="1" applyBorder="1" applyAlignment="1" applyProtection="1">
      <alignment vertical="center" wrapText="1"/>
      <protection locked="0"/>
    </xf>
    <xf numFmtId="0" fontId="5" fillId="5" borderId="61" xfId="2" applyNumberFormat="1" applyFont="1" applyFill="1" applyBorder="1" applyAlignment="1" applyProtection="1">
      <alignment vertical="center"/>
      <protection locked="0"/>
    </xf>
    <xf numFmtId="3" fontId="5" fillId="5" borderId="61" xfId="1" applyNumberFormat="1" applyFont="1" applyFill="1" applyBorder="1" applyAlignment="1" applyProtection="1">
      <alignment horizontal="center" vertical="center"/>
      <protection locked="0"/>
    </xf>
    <xf numFmtId="165" fontId="4" fillId="0" borderId="6" xfId="1" applyNumberFormat="1" applyFont="1" applyFill="1" applyBorder="1" applyAlignment="1" applyProtection="1">
      <alignment vertical="center"/>
      <protection locked="0"/>
    </xf>
    <xf numFmtId="164" fontId="6" fillId="2" borderId="3" xfId="1" applyNumberFormat="1" applyFont="1" applyFill="1" applyBorder="1" applyAlignment="1" applyProtection="1">
      <alignment vertical="center"/>
    </xf>
    <xf numFmtId="164" fontId="5" fillId="2" borderId="3" xfId="1" applyNumberFormat="1" applyFont="1" applyFill="1" applyBorder="1" applyAlignment="1" applyProtection="1">
      <alignment vertical="center"/>
    </xf>
    <xf numFmtId="165" fontId="4" fillId="0" borderId="3" xfId="1" applyNumberFormat="1" applyFont="1" applyFill="1" applyBorder="1" applyAlignment="1" applyProtection="1">
      <alignment vertical="center"/>
      <protection locked="0"/>
    </xf>
    <xf numFmtId="0" fontId="8" fillId="2" borderId="3" xfId="1" applyNumberFormat="1" applyFont="1" applyFill="1" applyBorder="1" applyAlignment="1" applyProtection="1">
      <alignment horizontal="right" vertical="center"/>
    </xf>
    <xf numFmtId="44" fontId="5" fillId="2" borderId="4" xfId="2" applyFont="1" applyFill="1" applyBorder="1" applyAlignment="1" applyProtection="1">
      <alignment horizontal="right" vertical="center"/>
    </xf>
    <xf numFmtId="166" fontId="6" fillId="6" borderId="65" xfId="2" applyNumberFormat="1" applyFont="1" applyFill="1" applyBorder="1" applyAlignment="1" applyProtection="1">
      <alignment vertical="center"/>
    </xf>
    <xf numFmtId="0" fontId="8" fillId="0" borderId="5" xfId="0" applyFont="1" applyBorder="1" applyAlignment="1">
      <alignment vertical="center" wrapText="1"/>
    </xf>
    <xf numFmtId="0" fontId="5" fillId="5" borderId="55" xfId="2" applyNumberFormat="1" applyFont="1" applyFill="1" applyBorder="1" applyAlignment="1" applyProtection="1">
      <alignment vertical="center"/>
      <protection locked="0"/>
    </xf>
    <xf numFmtId="44" fontId="5" fillId="2" borderId="71" xfId="2" applyFont="1" applyFill="1" applyBorder="1" applyAlignment="1" applyProtection="1">
      <alignment vertical="center"/>
    </xf>
    <xf numFmtId="164" fontId="6" fillId="2" borderId="73" xfId="1" applyNumberFormat="1" applyFont="1" applyFill="1" applyBorder="1" applyAlignment="1" applyProtection="1">
      <alignment horizontal="center" vertical="center"/>
    </xf>
    <xf numFmtId="165" fontId="6" fillId="2" borderId="73" xfId="1" applyNumberFormat="1" applyFont="1" applyFill="1" applyBorder="1" applyAlignment="1" applyProtection="1">
      <alignment horizontal="center" vertical="center"/>
    </xf>
    <xf numFmtId="165" fontId="6" fillId="2" borderId="74" xfId="1" applyNumberFormat="1" applyFont="1" applyFill="1" applyBorder="1" applyAlignment="1" applyProtection="1">
      <alignment horizontal="center" vertical="center"/>
    </xf>
    <xf numFmtId="164" fontId="6" fillId="2" borderId="11" xfId="1" quotePrefix="1" applyNumberFormat="1" applyFont="1" applyFill="1" applyBorder="1" applyAlignment="1" applyProtection="1">
      <alignment vertical="center"/>
    </xf>
    <xf numFmtId="164" fontId="6" fillId="2" borderId="77" xfId="1" applyNumberFormat="1" applyFont="1" applyFill="1" applyBorder="1" applyAlignment="1" applyProtection="1">
      <alignment horizontal="center" vertical="center"/>
    </xf>
    <xf numFmtId="0" fontId="0" fillId="0" borderId="77" xfId="0" applyBorder="1" applyProtection="1">
      <protection locked="0"/>
    </xf>
    <xf numFmtId="165" fontId="6" fillId="2" borderId="77" xfId="1" applyNumberFormat="1" applyFont="1" applyFill="1" applyBorder="1" applyAlignment="1" applyProtection="1">
      <alignment horizontal="center" vertical="center"/>
    </xf>
    <xf numFmtId="165" fontId="6" fillId="2" borderId="78" xfId="1" applyNumberFormat="1" applyFont="1" applyFill="1" applyBorder="1" applyAlignment="1" applyProtection="1">
      <alignment horizontal="center" vertical="center"/>
    </xf>
    <xf numFmtId="0" fontId="0" fillId="0" borderId="6" xfId="0" applyBorder="1" applyProtection="1">
      <protection locked="0"/>
    </xf>
    <xf numFmtId="0" fontId="7" fillId="11" borderId="56" xfId="0" applyFont="1" applyFill="1" applyBorder="1" applyAlignment="1" applyProtection="1">
      <alignment horizontal="center" vertical="center"/>
      <protection locked="0"/>
    </xf>
    <xf numFmtId="44" fontId="5" fillId="5" borderId="56" xfId="2" applyFont="1" applyFill="1" applyBorder="1" applyAlignment="1" applyProtection="1">
      <alignment horizontal="center" vertical="center"/>
      <protection locked="0"/>
    </xf>
    <xf numFmtId="0" fontId="7" fillId="11" borderId="61" xfId="0" applyFont="1" applyFill="1" applyBorder="1" applyAlignment="1" applyProtection="1">
      <alignment horizontal="center" vertical="center"/>
      <protection locked="0"/>
    </xf>
    <xf numFmtId="44" fontId="5" fillId="5" borderId="61" xfId="2" applyFont="1" applyFill="1" applyBorder="1" applyAlignment="1" applyProtection="1">
      <alignment horizontal="center" vertical="center"/>
      <protection locked="0"/>
    </xf>
    <xf numFmtId="164" fontId="6" fillId="2" borderId="6" xfId="1" applyNumberFormat="1" applyFont="1" applyFill="1" applyBorder="1" applyAlignment="1" applyProtection="1">
      <alignment horizontal="right" vertical="center"/>
    </xf>
    <xf numFmtId="164" fontId="6" fillId="0" borderId="26" xfId="1" applyNumberFormat="1" applyFont="1" applyFill="1" applyBorder="1" applyAlignment="1" applyProtection="1">
      <alignment horizontal="right" vertical="top"/>
    </xf>
    <xf numFmtId="164" fontId="6" fillId="0" borderId="30" xfId="1" applyNumberFormat="1" applyFont="1" applyFill="1" applyBorder="1" applyAlignment="1" applyProtection="1">
      <alignment horizontal="right" vertical="top"/>
    </xf>
    <xf numFmtId="164" fontId="6" fillId="0" borderId="8" xfId="1" applyNumberFormat="1" applyFont="1" applyFill="1" applyBorder="1" applyAlignment="1" applyProtection="1">
      <alignment horizontal="right" vertical="top"/>
    </xf>
    <xf numFmtId="166" fontId="6" fillId="6" borderId="7" xfId="2" applyNumberFormat="1" applyFont="1" applyFill="1" applyBorder="1" applyAlignment="1" applyProtection="1">
      <alignment vertical="center"/>
    </xf>
    <xf numFmtId="44" fontId="5" fillId="5" borderId="81" xfId="2" applyFont="1" applyFill="1" applyBorder="1" applyAlignment="1" applyProtection="1">
      <alignment vertical="center"/>
      <protection locked="0"/>
    </xf>
    <xf numFmtId="44" fontId="5" fillId="5" borderId="58" xfId="2" applyFont="1" applyFill="1" applyBorder="1" applyAlignment="1" applyProtection="1">
      <alignment vertical="center"/>
      <protection locked="0"/>
    </xf>
    <xf numFmtId="44" fontId="5" fillId="5" borderId="62" xfId="2" applyFont="1" applyFill="1" applyBorder="1" applyAlignment="1" applyProtection="1">
      <alignment vertical="center"/>
      <protection locked="0"/>
    </xf>
    <xf numFmtId="164" fontId="6" fillId="13" borderId="0" xfId="1" applyNumberFormat="1" applyFont="1" applyFill="1" applyBorder="1" applyAlignment="1" applyProtection="1">
      <alignment vertical="center"/>
    </xf>
    <xf numFmtId="164" fontId="5" fillId="13" borderId="6" xfId="1" applyNumberFormat="1" applyFont="1" applyFill="1" applyBorder="1" applyAlignment="1" applyProtection="1">
      <alignment horizontal="right" vertical="center"/>
    </xf>
    <xf numFmtId="3" fontId="6" fillId="13" borderId="6" xfId="1" applyNumberFormat="1" applyFont="1" applyFill="1" applyBorder="1" applyAlignment="1" applyProtection="1">
      <alignment vertical="center"/>
    </xf>
    <xf numFmtId="166" fontId="5" fillId="5" borderId="58" xfId="2" applyNumberFormat="1" applyFont="1" applyFill="1" applyBorder="1" applyAlignment="1" applyProtection="1">
      <alignment vertical="center"/>
      <protection locked="0"/>
    </xf>
    <xf numFmtId="166" fontId="5" fillId="5" borderId="62" xfId="2" applyNumberFormat="1" applyFont="1" applyFill="1" applyBorder="1" applyAlignment="1" applyProtection="1">
      <alignment vertical="center"/>
      <protection locked="0"/>
    </xf>
    <xf numFmtId="165" fontId="6" fillId="0" borderId="7" xfId="1" applyNumberFormat="1" applyFont="1" applyFill="1" applyBorder="1" applyAlignment="1" applyProtection="1">
      <alignment vertical="center"/>
    </xf>
    <xf numFmtId="165" fontId="6" fillId="2" borderId="5" xfId="1" applyNumberFormat="1" applyFont="1" applyFill="1" applyBorder="1" applyAlignment="1" applyProtection="1">
      <alignment vertical="center"/>
      <protection locked="0"/>
    </xf>
    <xf numFmtId="0" fontId="7" fillId="0" borderId="5" xfId="0" applyFont="1" applyBorder="1" applyAlignment="1" applyProtection="1">
      <alignment vertical="center"/>
      <protection locked="0"/>
    </xf>
    <xf numFmtId="164" fontId="6" fillId="13" borderId="10" xfId="1" applyNumberFormat="1" applyFont="1" applyFill="1" applyBorder="1" applyAlignment="1" applyProtection="1">
      <alignment horizontal="left" vertical="center"/>
    </xf>
    <xf numFmtId="164" fontId="6" fillId="13" borderId="5" xfId="1" applyNumberFormat="1" applyFont="1" applyFill="1" applyBorder="1" applyAlignment="1" applyProtection="1">
      <alignment vertical="center"/>
    </xf>
    <xf numFmtId="164" fontId="5" fillId="2" borderId="1" xfId="1" applyNumberFormat="1" applyFont="1" applyFill="1" applyBorder="1" applyAlignment="1" applyProtection="1">
      <alignment vertical="center"/>
      <protection locked="0"/>
    </xf>
    <xf numFmtId="164" fontId="5" fillId="2" borderId="14" xfId="1" applyNumberFormat="1" applyFont="1" applyFill="1" applyBorder="1" applyAlignment="1" applyProtection="1">
      <alignment vertical="center"/>
      <protection locked="0"/>
    </xf>
    <xf numFmtId="165" fontId="5" fillId="2" borderId="14" xfId="1" applyNumberFormat="1" applyFont="1" applyFill="1" applyBorder="1" applyAlignment="1" applyProtection="1">
      <alignment vertical="center"/>
      <protection locked="0"/>
    </xf>
    <xf numFmtId="165" fontId="5" fillId="2" borderId="2" xfId="1" applyNumberFormat="1" applyFont="1" applyFill="1" applyBorder="1" applyAlignment="1" applyProtection="1">
      <alignment vertical="center"/>
      <protection locked="0"/>
    </xf>
    <xf numFmtId="0" fontId="29" fillId="8" borderId="0" xfId="0" applyFont="1" applyFill="1" applyAlignment="1">
      <alignment wrapText="1"/>
    </xf>
    <xf numFmtId="0" fontId="36" fillId="8" borderId="0" xfId="0" applyFont="1" applyFill="1"/>
    <xf numFmtId="164" fontId="58" fillId="2" borderId="0" xfId="1" applyNumberFormat="1" applyFont="1" applyFill="1" applyBorder="1" applyAlignment="1" applyProtection="1">
      <alignment horizontal="left" vertical="center"/>
    </xf>
    <xf numFmtId="164" fontId="59" fillId="2" borderId="0" xfId="1" applyNumberFormat="1" applyFont="1" applyFill="1" applyBorder="1" applyAlignment="1" applyProtection="1">
      <alignment horizontal="left" vertical="center"/>
    </xf>
    <xf numFmtId="0" fontId="60" fillId="0" borderId="0" xfId="0" applyFont="1"/>
    <xf numFmtId="0" fontId="0" fillId="8" borderId="3" xfId="0" applyFill="1" applyBorder="1"/>
    <xf numFmtId="0" fontId="0" fillId="8" borderId="4" xfId="0" applyFill="1" applyBorder="1"/>
    <xf numFmtId="0" fontId="0" fillId="8" borderId="5" xfId="0" applyFill="1" applyBorder="1"/>
    <xf numFmtId="164" fontId="62" fillId="9" borderId="86" xfId="0" applyNumberFormat="1" applyFont="1" applyFill="1" applyBorder="1" applyAlignment="1">
      <alignment horizontal="center"/>
    </xf>
    <xf numFmtId="164" fontId="62" fillId="9" borderId="19" xfId="0" quotePrefix="1" applyNumberFormat="1" applyFont="1" applyFill="1" applyBorder="1" applyAlignment="1">
      <alignment horizontal="center"/>
    </xf>
    <xf numFmtId="166" fontId="61" fillId="9" borderId="19" xfId="2" applyNumberFormat="1" applyFont="1" applyFill="1" applyBorder="1" applyAlignment="1">
      <alignment horizontal="center"/>
    </xf>
    <xf numFmtId="164" fontId="62" fillId="9" borderId="88" xfId="0" quotePrefix="1" applyNumberFormat="1" applyFont="1" applyFill="1" applyBorder="1" applyAlignment="1">
      <alignment horizontal="center"/>
    </xf>
    <xf numFmtId="166" fontId="61" fillId="9" borderId="88" xfId="2" applyNumberFormat="1" applyFont="1" applyFill="1" applyBorder="1" applyAlignment="1">
      <alignment horizontal="center"/>
    </xf>
    <xf numFmtId="44" fontId="14" fillId="11" borderId="35" xfId="2" applyFont="1" applyFill="1" applyBorder="1" applyAlignment="1" applyProtection="1">
      <alignment vertical="center"/>
      <protection locked="0"/>
    </xf>
    <xf numFmtId="44" fontId="14" fillId="11" borderId="36" xfId="2" applyFont="1" applyFill="1" applyBorder="1" applyAlignment="1" applyProtection="1">
      <alignment vertical="center"/>
      <protection locked="0"/>
    </xf>
    <xf numFmtId="44" fontId="14" fillId="11" borderId="37" xfId="2" applyFont="1" applyFill="1" applyBorder="1" applyAlignment="1" applyProtection="1">
      <alignment vertical="center"/>
      <protection locked="0"/>
    </xf>
    <xf numFmtId="44" fontId="5" fillId="0" borderId="59" xfId="2" applyFont="1" applyFill="1" applyBorder="1" applyAlignment="1" applyProtection="1">
      <alignment vertical="center"/>
      <protection locked="0"/>
    </xf>
    <xf numFmtId="164" fontId="6" fillId="2" borderId="21" xfId="1" applyNumberFormat="1" applyFont="1" applyFill="1" applyBorder="1" applyAlignment="1" applyProtection="1">
      <alignment vertical="center"/>
    </xf>
    <xf numFmtId="164" fontId="6" fillId="2" borderId="24" xfId="1" applyNumberFormat="1" applyFont="1" applyFill="1" applyBorder="1" applyAlignment="1" applyProtection="1">
      <alignment vertical="center"/>
    </xf>
    <xf numFmtId="44" fontId="6" fillId="0" borderId="99" xfId="2" applyFont="1" applyFill="1" applyBorder="1" applyAlignment="1" applyProtection="1">
      <alignment horizontal="center" vertical="center"/>
      <protection locked="0"/>
    </xf>
    <xf numFmtId="166" fontId="5" fillId="5" borderId="81" xfId="2" applyNumberFormat="1" applyFont="1" applyFill="1" applyBorder="1" applyAlignment="1" applyProtection="1">
      <alignment vertical="center"/>
      <protection locked="0"/>
    </xf>
    <xf numFmtId="164" fontId="6" fillId="2" borderId="9" xfId="1" applyNumberFormat="1" applyFont="1" applyFill="1" applyBorder="1" applyAlignment="1" applyProtection="1">
      <alignment vertical="center"/>
    </xf>
    <xf numFmtId="165" fontId="6" fillId="2" borderId="49" xfId="1" applyNumberFormat="1" applyFont="1" applyFill="1" applyBorder="1" applyAlignment="1" applyProtection="1">
      <alignment horizontal="center" vertical="center"/>
    </xf>
    <xf numFmtId="166" fontId="6" fillId="0" borderId="59" xfId="2" applyNumberFormat="1" applyFont="1" applyFill="1" applyBorder="1" applyAlignment="1" applyProtection="1">
      <alignment vertical="center"/>
      <protection locked="0"/>
    </xf>
    <xf numFmtId="166" fontId="6" fillId="0" borderId="104" xfId="2" applyNumberFormat="1" applyFont="1" applyFill="1" applyBorder="1" applyAlignment="1" applyProtection="1">
      <alignment horizontal="center" vertical="center"/>
      <protection locked="0"/>
    </xf>
    <xf numFmtId="0" fontId="7" fillId="2" borderId="20" xfId="0" applyFont="1" applyFill="1" applyBorder="1" applyAlignment="1">
      <alignment vertical="center" wrapText="1"/>
    </xf>
    <xf numFmtId="0" fontId="7" fillId="0" borderId="20" xfId="0" applyFont="1" applyBorder="1" applyAlignment="1">
      <alignment vertical="center" wrapText="1"/>
    </xf>
    <xf numFmtId="44" fontId="0" fillId="0" borderId="0" xfId="2" applyFont="1" applyAlignment="1">
      <alignment horizontal="center"/>
    </xf>
    <xf numFmtId="0" fontId="12" fillId="2" borderId="14" xfId="0" applyFont="1" applyFill="1" applyBorder="1" applyAlignment="1">
      <alignment vertical="center"/>
    </xf>
    <xf numFmtId="0" fontId="8" fillId="2" borderId="24" xfId="0" applyFont="1" applyFill="1" applyBorder="1" applyAlignment="1">
      <alignment horizontal="left" vertical="center" wrapText="1"/>
    </xf>
    <xf numFmtId="0" fontId="8" fillId="2" borderId="24" xfId="0" applyFont="1" applyFill="1" applyBorder="1" applyAlignment="1">
      <alignment horizontal="center" vertical="center" wrapText="1"/>
    </xf>
    <xf numFmtId="0" fontId="12" fillId="2" borderId="0" xfId="0" applyFont="1" applyFill="1" applyAlignment="1">
      <alignment vertical="center"/>
    </xf>
    <xf numFmtId="0" fontId="7" fillId="0" borderId="0" xfId="0" applyFont="1" applyAlignment="1">
      <alignment vertical="center" wrapText="1"/>
    </xf>
    <xf numFmtId="0" fontId="8" fillId="2" borderId="45" xfId="0" applyFont="1" applyFill="1" applyBorder="1" applyAlignment="1">
      <alignment horizontal="center" vertical="center" wrapText="1"/>
    </xf>
    <xf numFmtId="0" fontId="3" fillId="0" borderId="46" xfId="0" applyFont="1" applyBorder="1" applyAlignment="1">
      <alignment horizontal="center"/>
    </xf>
    <xf numFmtId="0" fontId="3" fillId="0" borderId="113" xfId="0" applyFont="1" applyBorder="1" applyAlignment="1">
      <alignment horizontal="center"/>
    </xf>
    <xf numFmtId="0" fontId="3" fillId="8" borderId="49" xfId="0" applyFont="1" applyFill="1" applyBorder="1" applyAlignment="1">
      <alignment horizontal="center"/>
    </xf>
    <xf numFmtId="0" fontId="47" fillId="8" borderId="106" xfId="0" applyFont="1" applyFill="1" applyBorder="1" applyAlignment="1">
      <alignment horizontal="center"/>
    </xf>
    <xf numFmtId="0" fontId="47" fillId="8" borderId="20" xfId="0" applyFont="1" applyFill="1" applyBorder="1" applyAlignment="1">
      <alignment horizontal="right"/>
    </xf>
    <xf numFmtId="0" fontId="0" fillId="0" borderId="3" xfId="0" applyBorder="1"/>
    <xf numFmtId="0" fontId="3" fillId="8" borderId="0" xfId="0" applyFont="1" applyFill="1"/>
    <xf numFmtId="0" fontId="44" fillId="0" borderId="0" xfId="0" applyFont="1"/>
    <xf numFmtId="0" fontId="0" fillId="0" borderId="6" xfId="0" applyBorder="1"/>
    <xf numFmtId="9" fontId="0" fillId="0" borderId="0" xfId="0" applyNumberFormat="1" applyAlignment="1">
      <alignment horizontal="center"/>
    </xf>
    <xf numFmtId="164" fontId="5" fillId="0" borderId="16" xfId="1" applyNumberFormat="1" applyFont="1" applyFill="1" applyBorder="1" applyAlignment="1" applyProtection="1">
      <alignment horizontal="center" vertical="center"/>
      <protection hidden="1"/>
    </xf>
    <xf numFmtId="0" fontId="0" fillId="8" borderId="112" xfId="0" applyFill="1" applyBorder="1" applyProtection="1">
      <protection hidden="1"/>
    </xf>
    <xf numFmtId="0" fontId="12" fillId="2" borderId="0" xfId="0" applyFont="1" applyFill="1" applyAlignment="1">
      <alignment horizontal="center" vertical="center"/>
    </xf>
    <xf numFmtId="0" fontId="11" fillId="2" borderId="0" xfId="0" applyFont="1" applyFill="1" applyAlignment="1">
      <alignment vertical="center"/>
    </xf>
    <xf numFmtId="0" fontId="7" fillId="2" borderId="7" xfId="0" applyFont="1" applyFill="1" applyBorder="1" applyAlignment="1">
      <alignment vertical="center"/>
    </xf>
    <xf numFmtId="0" fontId="0" fillId="8" borderId="0" xfId="0" applyFill="1" applyAlignment="1">
      <alignment vertical="center"/>
    </xf>
    <xf numFmtId="0" fontId="57" fillId="8" borderId="0" xfId="0" applyFont="1" applyFill="1" applyAlignment="1">
      <alignment horizontal="left" indent="1"/>
    </xf>
    <xf numFmtId="0" fontId="56" fillId="8" borderId="20" xfId="0" applyFont="1" applyFill="1" applyBorder="1" applyAlignment="1">
      <alignment horizontal="left" indent="1"/>
    </xf>
    <xf numFmtId="0" fontId="17" fillId="8" borderId="0" xfId="0" applyFont="1" applyFill="1" applyAlignment="1">
      <alignment horizontal="left" vertical="center" indent="1"/>
    </xf>
    <xf numFmtId="0" fontId="18" fillId="8" borderId="0" xfId="0" applyFont="1" applyFill="1" applyAlignment="1">
      <alignment horizontal="left" vertical="center" indent="1"/>
    </xf>
    <xf numFmtId="0" fontId="32" fillId="8" borderId="0" xfId="0" applyFont="1" applyFill="1" applyAlignment="1">
      <alignment horizontal="left" vertical="center" indent="1"/>
    </xf>
    <xf numFmtId="0" fontId="33" fillId="0" borderId="20" xfId="0" applyFont="1" applyBorder="1" applyAlignment="1">
      <alignment horizontal="left" vertical="center" wrapText="1" indent="1" readingOrder="1"/>
    </xf>
    <xf numFmtId="0" fontId="31" fillId="0" borderId="0" xfId="0" applyFont="1" applyAlignment="1">
      <alignment horizontal="left" vertical="center" indent="1" readingOrder="1"/>
    </xf>
    <xf numFmtId="0" fontId="1" fillId="8" borderId="0" xfId="0" applyFont="1" applyFill="1" applyAlignment="1">
      <alignment horizontal="left" indent="1"/>
    </xf>
    <xf numFmtId="0" fontId="34" fillId="8" borderId="0" xfId="4" applyFont="1" applyFill="1" applyAlignment="1">
      <alignment horizontal="left" indent="1"/>
    </xf>
    <xf numFmtId="0" fontId="0" fillId="8" borderId="0" xfId="0" applyFill="1" applyAlignment="1">
      <alignment horizontal="left" indent="1"/>
    </xf>
    <xf numFmtId="0" fontId="31" fillId="8" borderId="0" xfId="0" applyFont="1" applyFill="1" applyAlignment="1">
      <alignment horizontal="left" indent="1"/>
    </xf>
    <xf numFmtId="0" fontId="0" fillId="8" borderId="20" xfId="0" applyFill="1" applyBorder="1" applyAlignment="1">
      <alignment horizontal="left" indent="1"/>
    </xf>
    <xf numFmtId="0" fontId="31" fillId="8" borderId="0" xfId="0" applyFont="1" applyFill="1" applyAlignment="1">
      <alignment horizontal="left" vertical="center" indent="1" readingOrder="1"/>
    </xf>
    <xf numFmtId="0" fontId="20" fillId="8" borderId="0" xfId="0" applyFont="1" applyFill="1" applyAlignment="1">
      <alignment horizontal="left" vertical="center" indent="1" readingOrder="1"/>
    </xf>
    <xf numFmtId="0" fontId="20" fillId="0" borderId="0" xfId="0" applyFont="1" applyAlignment="1">
      <alignment horizontal="left" vertical="center" indent="1" readingOrder="1"/>
    </xf>
    <xf numFmtId="0" fontId="19" fillId="8" borderId="20" xfId="0" applyFont="1" applyFill="1" applyBorder="1" applyAlignment="1">
      <alignment horizontal="left" vertical="center" indent="1"/>
    </xf>
    <xf numFmtId="0" fontId="35" fillId="0" borderId="0" xfId="0" applyFont="1" applyAlignment="1">
      <alignment horizontal="left" wrapText="1" indent="1"/>
    </xf>
    <xf numFmtId="0" fontId="22" fillId="8" borderId="0" xfId="0" applyFont="1" applyFill="1" applyAlignment="1">
      <alignment horizontal="left" indent="1"/>
    </xf>
    <xf numFmtId="0" fontId="21" fillId="8" borderId="0" xfId="0" applyFont="1" applyFill="1" applyAlignment="1">
      <alignment horizontal="left" indent="1"/>
    </xf>
    <xf numFmtId="0" fontId="21" fillId="8" borderId="0" xfId="0" applyFont="1" applyFill="1" applyAlignment="1">
      <alignment horizontal="left" wrapText="1" indent="1"/>
    </xf>
    <xf numFmtId="0" fontId="36" fillId="0" borderId="0" xfId="0" applyFont="1" applyAlignment="1">
      <alignment horizontal="left" wrapText="1" indent="1"/>
    </xf>
    <xf numFmtId="0" fontId="0" fillId="8" borderId="0" xfId="0" applyFill="1" applyAlignment="1">
      <alignment horizontal="left" vertical="center" indent="1"/>
    </xf>
    <xf numFmtId="0" fontId="31" fillId="8" borderId="0" xfId="0" applyFont="1" applyFill="1" applyAlignment="1">
      <alignment horizontal="left" wrapText="1" indent="1"/>
    </xf>
    <xf numFmtId="0" fontId="31" fillId="0" borderId="20" xfId="0" applyFont="1" applyBorder="1" applyAlignment="1">
      <alignment horizontal="left" vertical="top" wrapText="1" indent="1"/>
    </xf>
    <xf numFmtId="0" fontId="37" fillId="8" borderId="0" xfId="0" applyFont="1" applyFill="1" applyAlignment="1">
      <alignment horizontal="left" vertical="center" indent="1"/>
    </xf>
    <xf numFmtId="0" fontId="39" fillId="8" borderId="0" xfId="0" applyFont="1" applyFill="1" applyAlignment="1">
      <alignment horizontal="left" vertical="center" wrapText="1" indent="1"/>
    </xf>
    <xf numFmtId="0" fontId="53" fillId="16" borderId="0" xfId="0" applyFont="1" applyFill="1" applyAlignment="1">
      <alignment horizontal="left" vertical="center" indent="1"/>
    </xf>
    <xf numFmtId="0" fontId="39" fillId="8" borderId="0" xfId="0" applyFont="1" applyFill="1" applyAlignment="1">
      <alignment horizontal="left" vertical="center" indent="1"/>
    </xf>
    <xf numFmtId="0" fontId="24" fillId="8" borderId="0" xfId="0" applyFont="1" applyFill="1" applyAlignment="1">
      <alignment horizontal="left" vertical="center" indent="1"/>
    </xf>
    <xf numFmtId="0" fontId="38" fillId="8" borderId="0" xfId="0" applyFont="1" applyFill="1" applyAlignment="1">
      <alignment horizontal="left" vertical="center" indent="1"/>
    </xf>
    <xf numFmtId="0" fontId="23" fillId="8" borderId="0" xfId="0" applyFont="1" applyFill="1" applyAlignment="1">
      <alignment horizontal="left" vertical="center" indent="1"/>
    </xf>
    <xf numFmtId="0" fontId="64" fillId="16" borderId="0" xfId="0" applyFont="1" applyFill="1" applyAlignment="1">
      <alignment horizontal="left" indent="1"/>
    </xf>
    <xf numFmtId="0" fontId="0" fillId="0" borderId="0" xfId="0" applyAlignment="1">
      <alignment horizontal="left" indent="1"/>
    </xf>
    <xf numFmtId="9" fontId="6" fillId="6" borderId="14" xfId="3" applyFont="1" applyFill="1" applyBorder="1" applyAlignment="1" applyProtection="1">
      <alignment horizontal="center" vertical="center"/>
    </xf>
    <xf numFmtId="44" fontId="5" fillId="2" borderId="81" xfId="2" applyFont="1" applyFill="1" applyBorder="1" applyAlignment="1" applyProtection="1">
      <alignment vertical="center"/>
    </xf>
    <xf numFmtId="44" fontId="5" fillId="2" borderId="96" xfId="2" applyFont="1" applyFill="1" applyBorder="1" applyAlignment="1" applyProtection="1">
      <alignment vertical="center"/>
    </xf>
    <xf numFmtId="44" fontId="5" fillId="5" borderId="104" xfId="2" applyFont="1" applyFill="1" applyBorder="1" applyAlignment="1" applyProtection="1">
      <alignment vertical="center"/>
      <protection locked="0"/>
    </xf>
    <xf numFmtId="0" fontId="8" fillId="11" borderId="89" xfId="0" applyFont="1" applyFill="1" applyBorder="1" applyAlignment="1" applyProtection="1">
      <alignment horizontal="center" vertical="center"/>
      <protection locked="0"/>
    </xf>
    <xf numFmtId="0" fontId="8" fillId="11" borderId="68" xfId="0" applyFont="1" applyFill="1" applyBorder="1" applyAlignment="1" applyProtection="1">
      <alignment horizontal="center" vertical="center"/>
      <protection locked="0"/>
    </xf>
    <xf numFmtId="0" fontId="8" fillId="11" borderId="64" xfId="0" applyFont="1" applyFill="1" applyBorder="1" applyAlignment="1" applyProtection="1">
      <alignment horizontal="center" vertical="center"/>
      <protection locked="0"/>
    </xf>
    <xf numFmtId="165" fontId="8" fillId="11" borderId="90" xfId="1" applyNumberFormat="1" applyFont="1" applyFill="1" applyBorder="1" applyAlignment="1" applyProtection="1">
      <alignment horizontal="center" vertical="center"/>
    </xf>
    <xf numFmtId="165" fontId="8" fillId="11" borderId="64" xfId="1" applyNumberFormat="1" applyFont="1" applyFill="1" applyBorder="1" applyAlignment="1" applyProtection="1">
      <alignment horizontal="center" vertical="center"/>
    </xf>
    <xf numFmtId="166" fontId="5" fillId="5" borderId="119" xfId="2" applyNumberFormat="1" applyFont="1" applyFill="1" applyBorder="1" applyAlignment="1" applyProtection="1">
      <alignment vertical="center"/>
      <protection locked="0"/>
    </xf>
    <xf numFmtId="166" fontId="6" fillId="0" borderId="113" xfId="2" applyNumberFormat="1" applyFont="1" applyFill="1" applyBorder="1" applyAlignment="1" applyProtection="1">
      <alignment horizontal="center" vertical="center" wrapText="1"/>
    </xf>
    <xf numFmtId="164" fontId="6" fillId="0" borderId="19" xfId="1" applyNumberFormat="1" applyFont="1" applyFill="1" applyBorder="1" applyAlignment="1" applyProtection="1">
      <alignment horizontal="center" vertical="center"/>
    </xf>
    <xf numFmtId="165" fontId="6" fillId="0" borderId="19" xfId="1" applyNumberFormat="1" applyFont="1" applyFill="1" applyBorder="1" applyAlignment="1" applyProtection="1">
      <alignment horizontal="center" vertical="center"/>
    </xf>
    <xf numFmtId="164" fontId="6" fillId="0" borderId="86" xfId="1" applyNumberFormat="1" applyFont="1" applyFill="1" applyBorder="1" applyAlignment="1" applyProtection="1">
      <alignment horizontal="center" vertical="center"/>
    </xf>
    <xf numFmtId="165" fontId="6" fillId="0" borderId="86" xfId="1" applyNumberFormat="1" applyFont="1" applyFill="1" applyBorder="1" applyAlignment="1" applyProtection="1">
      <alignment horizontal="center" vertical="center"/>
    </xf>
    <xf numFmtId="164" fontId="6" fillId="0" borderId="120" xfId="1" applyNumberFormat="1" applyFont="1" applyFill="1" applyBorder="1" applyAlignment="1" applyProtection="1">
      <alignment horizontal="center" vertical="center"/>
    </xf>
    <xf numFmtId="165" fontId="6" fillId="0" borderId="120" xfId="1" applyNumberFormat="1" applyFont="1" applyFill="1" applyBorder="1" applyAlignment="1" applyProtection="1">
      <alignment horizontal="center" vertical="center"/>
    </xf>
    <xf numFmtId="164" fontId="6" fillId="2" borderId="19" xfId="1" applyNumberFormat="1" applyFont="1" applyFill="1" applyBorder="1" applyAlignment="1" applyProtection="1">
      <alignment horizontal="center" vertical="center"/>
    </xf>
    <xf numFmtId="166" fontId="6" fillId="6" borderId="19" xfId="2" applyNumberFormat="1" applyFont="1" applyFill="1" applyBorder="1" applyAlignment="1" applyProtection="1">
      <alignment vertical="center"/>
    </xf>
    <xf numFmtId="164" fontId="6" fillId="2" borderId="120" xfId="1" applyNumberFormat="1" applyFont="1" applyFill="1" applyBorder="1" applyAlignment="1" applyProtection="1">
      <alignment horizontal="center" vertical="center"/>
    </xf>
    <xf numFmtId="166" fontId="6" fillId="6" borderId="120" xfId="2" applyNumberFormat="1" applyFont="1" applyFill="1" applyBorder="1" applyAlignment="1" applyProtection="1">
      <alignment vertical="center"/>
    </xf>
    <xf numFmtId="164" fontId="6" fillId="2" borderId="126" xfId="1" applyNumberFormat="1" applyFont="1" applyFill="1" applyBorder="1" applyAlignment="1" applyProtection="1">
      <alignment horizontal="center" vertical="center"/>
    </xf>
    <xf numFmtId="166" fontId="6" fillId="6" borderId="126" xfId="2" applyNumberFormat="1" applyFont="1" applyFill="1" applyBorder="1" applyAlignment="1" applyProtection="1">
      <alignment vertical="center"/>
    </xf>
    <xf numFmtId="9" fontId="6" fillId="6" borderId="127" xfId="3" applyFont="1" applyFill="1" applyBorder="1" applyAlignment="1" applyProtection="1">
      <alignment horizontal="center" vertical="center"/>
    </xf>
    <xf numFmtId="9" fontId="6" fillId="0" borderId="129" xfId="3" applyFont="1" applyFill="1" applyBorder="1" applyAlignment="1" applyProtection="1">
      <alignment horizontal="center" vertical="center" wrapText="1"/>
    </xf>
    <xf numFmtId="9" fontId="6" fillId="0" borderId="130" xfId="3" applyFont="1" applyFill="1" applyBorder="1" applyAlignment="1" applyProtection="1">
      <alignment horizontal="center" vertical="center" wrapText="1"/>
    </xf>
    <xf numFmtId="9" fontId="6" fillId="0" borderId="107" xfId="3" applyFont="1" applyFill="1" applyBorder="1" applyAlignment="1" applyProtection="1">
      <alignment horizontal="center" vertical="center" wrapText="1"/>
    </xf>
    <xf numFmtId="9" fontId="6" fillId="0" borderId="124" xfId="3" applyFont="1" applyFill="1" applyBorder="1" applyAlignment="1" applyProtection="1">
      <alignment horizontal="center" vertical="center" wrapText="1"/>
    </xf>
    <xf numFmtId="164" fontId="6" fillId="0" borderId="126" xfId="1" applyNumberFormat="1" applyFont="1" applyFill="1" applyBorder="1" applyAlignment="1" applyProtection="1">
      <alignment horizontal="center" vertical="center"/>
    </xf>
    <xf numFmtId="165" fontId="6" fillId="0" borderId="126" xfId="1" applyNumberFormat="1" applyFont="1" applyFill="1" applyBorder="1" applyAlignment="1" applyProtection="1">
      <alignment horizontal="center" vertical="center"/>
    </xf>
    <xf numFmtId="166" fontId="6" fillId="0" borderId="127" xfId="2" applyNumberFormat="1" applyFont="1" applyFill="1" applyBorder="1" applyAlignment="1" applyProtection="1">
      <alignment vertical="center" wrapText="1"/>
    </xf>
    <xf numFmtId="164" fontId="6" fillId="0" borderId="131" xfId="1" applyNumberFormat="1" applyFont="1" applyFill="1" applyBorder="1" applyAlignment="1" applyProtection="1">
      <alignment horizontal="center" vertical="center"/>
    </xf>
    <xf numFmtId="165" fontId="6" fillId="0" borderId="131" xfId="1" applyNumberFormat="1" applyFont="1" applyFill="1" applyBorder="1" applyAlignment="1" applyProtection="1">
      <alignment horizontal="center" vertical="center"/>
    </xf>
    <xf numFmtId="9" fontId="6" fillId="0" borderId="132" xfId="3" applyFont="1" applyFill="1" applyBorder="1" applyAlignment="1" applyProtection="1">
      <alignment horizontal="center" vertical="center" wrapText="1"/>
    </xf>
    <xf numFmtId="164" fontId="6" fillId="0" borderId="126" xfId="1" applyNumberFormat="1" applyFont="1" applyFill="1" applyBorder="1" applyAlignment="1" applyProtection="1">
      <alignment vertical="center"/>
    </xf>
    <xf numFmtId="166" fontId="6" fillId="6" borderId="14" xfId="2" applyNumberFormat="1" applyFont="1" applyFill="1" applyBorder="1" applyAlignment="1" applyProtection="1">
      <alignment vertical="center"/>
    </xf>
    <xf numFmtId="166" fontId="6" fillId="0" borderId="2" xfId="2" applyNumberFormat="1" applyFont="1" applyFill="1" applyBorder="1" applyAlignment="1" applyProtection="1">
      <alignment vertical="center"/>
    </xf>
    <xf numFmtId="164" fontId="6" fillId="0" borderId="46" xfId="1" applyNumberFormat="1" applyFont="1" applyFill="1" applyBorder="1" applyAlignment="1" applyProtection="1">
      <alignment horizontal="center" vertical="center"/>
    </xf>
    <xf numFmtId="165" fontId="6" fillId="0" borderId="46" xfId="1" applyNumberFormat="1" applyFont="1" applyFill="1" applyBorder="1" applyAlignment="1" applyProtection="1">
      <alignment horizontal="center" vertical="center"/>
    </xf>
    <xf numFmtId="44" fontId="13" fillId="0" borderId="6" xfId="0" applyNumberFormat="1" applyFont="1" applyBorder="1" applyProtection="1">
      <protection hidden="1"/>
    </xf>
    <xf numFmtId="0" fontId="43" fillId="0" borderId="6" xfId="0" applyFont="1" applyBorder="1" applyAlignment="1" applyProtection="1">
      <alignment horizontal="center"/>
      <protection hidden="1"/>
    </xf>
    <xf numFmtId="0" fontId="8" fillId="15" borderId="111" xfId="0" applyFont="1" applyFill="1" applyBorder="1" applyAlignment="1" applyProtection="1">
      <alignment vertical="center"/>
      <protection hidden="1"/>
    </xf>
    <xf numFmtId="0" fontId="7" fillId="2" borderId="48" xfId="0" applyFont="1" applyFill="1" applyBorder="1" applyAlignment="1" applyProtection="1">
      <alignment vertical="center"/>
      <protection hidden="1"/>
    </xf>
    <xf numFmtId="0" fontId="36" fillId="0" borderId="75" xfId="0" applyFont="1" applyBorder="1" applyProtection="1">
      <protection hidden="1"/>
    </xf>
    <xf numFmtId="9" fontId="8" fillId="8" borderId="55" xfId="1" applyNumberFormat="1" applyFont="1" applyFill="1" applyBorder="1" applyAlignment="1" applyProtection="1">
      <alignment horizontal="center" vertical="center"/>
      <protection hidden="1"/>
    </xf>
    <xf numFmtId="0" fontId="36" fillId="0" borderId="57" xfId="0" applyFont="1" applyBorder="1" applyProtection="1">
      <protection hidden="1"/>
    </xf>
    <xf numFmtId="0" fontId="36" fillId="0" borderId="60" xfId="0" applyFont="1" applyBorder="1" applyProtection="1">
      <protection hidden="1"/>
    </xf>
    <xf numFmtId="9" fontId="8" fillId="2" borderId="109" xfId="1" applyNumberFormat="1" applyFont="1" applyFill="1" applyBorder="1" applyAlignment="1" applyProtection="1">
      <alignment horizontal="center" vertical="center"/>
      <protection hidden="1"/>
    </xf>
    <xf numFmtId="0" fontId="25" fillId="8" borderId="0" xfId="0" applyFont="1" applyFill="1" applyAlignment="1">
      <alignment horizontal="center" vertical="center"/>
    </xf>
    <xf numFmtId="0" fontId="52" fillId="0" borderId="9" xfId="0" applyFont="1" applyBorder="1" applyAlignment="1">
      <alignment horizontal="center"/>
    </xf>
    <xf numFmtId="0" fontId="52" fillId="0" borderId="3" xfId="0" applyFont="1" applyBorder="1" applyAlignment="1">
      <alignment horizontal="center"/>
    </xf>
    <xf numFmtId="0" fontId="52" fillId="0" borderId="4" xfId="0" applyFont="1" applyBorder="1" applyAlignment="1">
      <alignment horizontal="center"/>
    </xf>
    <xf numFmtId="0" fontId="42" fillId="0" borderId="1" xfId="0" applyFont="1" applyBorder="1" applyAlignment="1">
      <alignment horizontal="center"/>
    </xf>
    <xf numFmtId="0" fontId="42" fillId="0" borderId="14" xfId="0" applyFont="1" applyBorder="1" applyAlignment="1">
      <alignment horizontal="center"/>
    </xf>
    <xf numFmtId="0" fontId="42" fillId="0" borderId="2" xfId="0" applyFont="1" applyBorder="1" applyAlignment="1">
      <alignment horizontal="center"/>
    </xf>
    <xf numFmtId="0" fontId="42" fillId="0" borderId="9" xfId="0" applyFont="1" applyBorder="1" applyAlignment="1">
      <alignment horizontal="center"/>
    </xf>
    <xf numFmtId="0" fontId="42" fillId="0" borderId="3" xfId="0" applyFont="1" applyBorder="1" applyAlignment="1">
      <alignment horizontal="center"/>
    </xf>
    <xf numFmtId="0" fontId="42" fillId="0" borderId="4" xfId="0" applyFont="1" applyBorder="1" applyAlignment="1">
      <alignment horizontal="center"/>
    </xf>
    <xf numFmtId="0" fontId="0" fillId="0" borderId="1" xfId="0" applyBorder="1" applyAlignment="1">
      <alignment horizontal="center"/>
    </xf>
    <xf numFmtId="0" fontId="0" fillId="0" borderId="14" xfId="0" applyBorder="1" applyAlignment="1">
      <alignment horizontal="center"/>
    </xf>
    <xf numFmtId="0" fontId="0" fillId="8" borderId="3" xfId="0" applyFill="1" applyBorder="1" applyAlignment="1">
      <alignment horizontal="center"/>
    </xf>
    <xf numFmtId="164" fontId="6" fillId="5" borderId="14" xfId="1" applyNumberFormat="1" applyFont="1" applyFill="1" applyBorder="1" applyAlignment="1" applyProtection="1">
      <alignment horizontal="left" vertical="center"/>
      <protection locked="0"/>
    </xf>
    <xf numFmtId="164" fontId="6" fillId="5" borderId="2" xfId="1" applyNumberFormat="1" applyFont="1" applyFill="1" applyBorder="1" applyAlignment="1" applyProtection="1">
      <alignment horizontal="left" vertical="center"/>
      <protection locked="0"/>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47" fillId="8" borderId="20" xfId="0" applyFont="1" applyFill="1" applyBorder="1" applyAlignment="1">
      <alignment horizontal="center"/>
    </xf>
    <xf numFmtId="0" fontId="47" fillId="8" borderId="114" xfId="0" applyFont="1" applyFill="1" applyBorder="1" applyAlignment="1">
      <alignment horizontal="center"/>
    </xf>
    <xf numFmtId="0" fontId="47" fillId="0" borderId="52" xfId="0" applyFont="1" applyBorder="1" applyAlignment="1">
      <alignment horizontal="center"/>
    </xf>
    <xf numFmtId="0" fontId="47" fillId="0" borderId="41" xfId="0" applyFont="1" applyBorder="1" applyAlignment="1">
      <alignment horizontal="center"/>
    </xf>
    <xf numFmtId="0" fontId="47" fillId="0" borderId="42" xfId="0" applyFont="1" applyBorder="1" applyAlignment="1">
      <alignment horizontal="center"/>
    </xf>
    <xf numFmtId="0" fontId="12" fillId="2" borderId="1"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2" xfId="0" applyFont="1" applyFill="1" applyBorder="1" applyAlignment="1">
      <alignment horizontal="center" vertical="center"/>
    </xf>
    <xf numFmtId="0" fontId="8" fillId="8" borderId="56" xfId="1" applyNumberFormat="1" applyFont="1" applyFill="1" applyBorder="1" applyAlignment="1" applyProtection="1">
      <alignment horizontal="center" vertical="center"/>
      <protection hidden="1"/>
    </xf>
    <xf numFmtId="0" fontId="8" fillId="8" borderId="58" xfId="1" applyNumberFormat="1" applyFont="1" applyFill="1" applyBorder="1" applyAlignment="1" applyProtection="1">
      <alignment horizontal="center" vertical="center"/>
      <protection hidden="1"/>
    </xf>
    <xf numFmtId="44" fontId="7" fillId="8" borderId="56" xfId="2" applyFont="1" applyFill="1" applyBorder="1" applyAlignment="1" applyProtection="1">
      <alignment horizontal="center" vertical="center"/>
      <protection hidden="1"/>
    </xf>
    <xf numFmtId="44" fontId="7" fillId="8" borderId="61" xfId="2" applyFont="1" applyFill="1" applyBorder="1" applyAlignment="1" applyProtection="1">
      <alignment horizontal="center" vertical="center"/>
      <protection hidden="1"/>
    </xf>
    <xf numFmtId="166" fontId="8" fillId="8" borderId="56" xfId="1" applyNumberFormat="1" applyFont="1" applyFill="1" applyBorder="1" applyAlignment="1" applyProtection="1">
      <alignment horizontal="center" vertical="center"/>
      <protection hidden="1"/>
    </xf>
    <xf numFmtId="166" fontId="8" fillId="8" borderId="61" xfId="1" applyNumberFormat="1" applyFont="1" applyFill="1" applyBorder="1" applyAlignment="1" applyProtection="1">
      <alignment horizontal="center" vertical="center"/>
      <protection hidden="1"/>
    </xf>
    <xf numFmtId="42" fontId="8" fillId="0" borderId="55" xfId="0" applyNumberFormat="1" applyFont="1" applyBorder="1" applyAlignment="1" applyProtection="1">
      <alignment horizontal="center" vertical="center"/>
      <protection hidden="1"/>
    </xf>
    <xf numFmtId="166" fontId="8" fillId="8" borderId="91" xfId="2" applyNumberFormat="1" applyFont="1" applyFill="1" applyBorder="1" applyAlignment="1" applyProtection="1">
      <alignment horizontal="center" vertical="center"/>
      <protection hidden="1"/>
    </xf>
    <xf numFmtId="166" fontId="8" fillId="8" borderId="54" xfId="2" applyNumberFormat="1" applyFont="1" applyFill="1" applyBorder="1" applyAlignment="1" applyProtection="1">
      <alignment horizontal="center" vertical="center"/>
      <protection hidden="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44" fontId="14" fillId="11" borderId="36" xfId="2" applyFont="1" applyFill="1" applyBorder="1" applyAlignment="1" applyProtection="1">
      <alignment horizontal="center" vertical="center"/>
      <protection locked="0"/>
    </xf>
    <xf numFmtId="0" fontId="13" fillId="7" borderId="21" xfId="0" applyFont="1" applyFill="1" applyBorder="1" applyAlignment="1">
      <alignment horizontal="center" vertical="center" wrapText="1"/>
    </xf>
    <xf numFmtId="0" fontId="13" fillId="7" borderId="22" xfId="0" applyFont="1" applyFill="1" applyBorder="1" applyAlignment="1">
      <alignment horizontal="center" vertical="center" wrapText="1"/>
    </xf>
    <xf numFmtId="166" fontId="8" fillId="0" borderId="109" xfId="2" applyNumberFormat="1" applyFont="1" applyFill="1" applyBorder="1" applyAlignment="1" applyProtection="1">
      <alignment horizontal="center"/>
      <protection hidden="1"/>
    </xf>
    <xf numFmtId="0" fontId="41" fillId="7" borderId="14" xfId="0" applyFont="1" applyFill="1" applyBorder="1" applyAlignment="1">
      <alignment horizontal="center" vertical="center" wrapText="1"/>
    </xf>
    <xf numFmtId="0" fontId="41" fillId="7" borderId="2" xfId="0" applyFont="1" applyFill="1" applyBorder="1" applyAlignment="1">
      <alignment horizontal="center" vertical="center" wrapText="1"/>
    </xf>
    <xf numFmtId="44" fontId="14" fillId="11" borderId="35" xfId="2" applyFont="1" applyFill="1" applyBorder="1" applyAlignment="1" applyProtection="1">
      <alignment horizontal="center" vertical="center"/>
      <protection locked="0"/>
    </xf>
    <xf numFmtId="166" fontId="8" fillId="2" borderId="109" xfId="1" applyNumberFormat="1" applyFont="1" applyFill="1" applyBorder="1" applyAlignment="1" applyProtection="1">
      <alignment horizontal="center" vertical="center"/>
      <protection hidden="1"/>
    </xf>
    <xf numFmtId="0" fontId="9" fillId="2" borderId="109" xfId="1" applyNumberFormat="1" applyFont="1" applyFill="1" applyBorder="1" applyAlignment="1" applyProtection="1">
      <alignment horizontal="center" vertical="center"/>
      <protection hidden="1"/>
    </xf>
    <xf numFmtId="0" fontId="9" fillId="2" borderId="110" xfId="1" applyNumberFormat="1" applyFont="1" applyFill="1" applyBorder="1" applyAlignment="1" applyProtection="1">
      <alignment horizontal="center" vertical="center"/>
      <protection hidden="1"/>
    </xf>
    <xf numFmtId="44" fontId="13" fillId="15" borderId="115" xfId="2" applyFont="1" applyFill="1" applyBorder="1" applyAlignment="1" applyProtection="1">
      <alignment horizontal="center" vertical="center"/>
      <protection hidden="1"/>
    </xf>
    <xf numFmtId="44" fontId="13" fillId="15" borderId="116" xfId="2" applyFont="1" applyFill="1" applyBorder="1" applyAlignment="1" applyProtection="1">
      <alignment horizontal="center" vertical="center"/>
      <protection hidden="1"/>
    </xf>
    <xf numFmtId="44" fontId="13" fillId="15" borderId="68" xfId="2" applyFont="1" applyFill="1" applyBorder="1" applyAlignment="1" applyProtection="1">
      <alignment horizontal="center" vertical="center"/>
      <protection hidden="1"/>
    </xf>
    <xf numFmtId="44" fontId="13" fillId="15" borderId="117" xfId="2" applyFont="1" applyFill="1" applyBorder="1" applyAlignment="1" applyProtection="1">
      <alignment horizontal="center" vertical="center"/>
      <protection hidden="1"/>
    </xf>
    <xf numFmtId="42" fontId="8" fillId="2" borderId="109" xfId="1" applyNumberFormat="1" applyFont="1" applyFill="1" applyBorder="1" applyAlignment="1" applyProtection="1">
      <alignment horizontal="center" vertical="center"/>
      <protection hidden="1"/>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12" fillId="10" borderId="14" xfId="0" applyFont="1" applyFill="1" applyBorder="1" applyAlignment="1">
      <alignment horizontal="left" vertical="center"/>
    </xf>
    <xf numFmtId="0" fontId="12" fillId="10" borderId="2" xfId="0" applyFont="1" applyFill="1" applyBorder="1" applyAlignment="1">
      <alignment horizontal="left" vertical="center"/>
    </xf>
    <xf numFmtId="0" fontId="45" fillId="11" borderId="1" xfId="0" applyFont="1" applyFill="1" applyBorder="1" applyAlignment="1">
      <alignment horizontal="center" vertical="center" wrapText="1"/>
    </xf>
    <xf numFmtId="0" fontId="45" fillId="11" borderId="2" xfId="0" applyFont="1" applyFill="1" applyBorder="1" applyAlignment="1">
      <alignment horizontal="center" vertical="center" wrapText="1"/>
    </xf>
    <xf numFmtId="0" fontId="45" fillId="3" borderId="1" xfId="0" applyFont="1" applyFill="1" applyBorder="1" applyAlignment="1">
      <alignment horizontal="center" vertical="top" wrapText="1"/>
    </xf>
    <xf numFmtId="0" fontId="45" fillId="3" borderId="14" xfId="0" applyFont="1" applyFill="1" applyBorder="1" applyAlignment="1">
      <alignment horizontal="center" vertical="top" wrapText="1"/>
    </xf>
    <xf numFmtId="0" fontId="45" fillId="3" borderId="2" xfId="0" applyFont="1" applyFill="1" applyBorder="1" applyAlignment="1">
      <alignment horizontal="center" vertical="top" wrapText="1"/>
    </xf>
    <xf numFmtId="0" fontId="8" fillId="2" borderId="55" xfId="0" applyFont="1" applyFill="1" applyBorder="1" applyAlignment="1" applyProtection="1">
      <alignment horizontal="center" vertical="center" wrapText="1"/>
      <protection hidden="1"/>
    </xf>
    <xf numFmtId="0" fontId="8" fillId="2" borderId="56" xfId="0" applyFont="1" applyFill="1" applyBorder="1" applyAlignment="1" applyProtection="1">
      <alignment horizontal="center" vertical="center" wrapText="1"/>
      <protection hidden="1"/>
    </xf>
    <xf numFmtId="0" fontId="8" fillId="2" borderId="61" xfId="0" applyFont="1" applyFill="1" applyBorder="1" applyAlignment="1" applyProtection="1">
      <alignment horizontal="center" vertical="center" wrapText="1"/>
      <protection hidden="1"/>
    </xf>
    <xf numFmtId="166" fontId="8" fillId="0" borderId="56" xfId="2" applyNumberFormat="1" applyFont="1" applyFill="1" applyBorder="1" applyAlignment="1" applyProtection="1">
      <alignment horizontal="center" vertical="center"/>
      <protection hidden="1"/>
    </xf>
    <xf numFmtId="166" fontId="8" fillId="0" borderId="61" xfId="2" applyNumberFormat="1" applyFont="1" applyFill="1" applyBorder="1" applyAlignment="1" applyProtection="1">
      <alignment horizontal="center" vertical="center"/>
      <protection hidden="1"/>
    </xf>
    <xf numFmtId="44" fontId="7" fillId="8" borderId="55" xfId="2" applyFont="1" applyFill="1" applyBorder="1" applyAlignment="1" applyProtection="1">
      <alignment horizontal="center" vertical="center"/>
      <protection hidden="1"/>
    </xf>
    <xf numFmtId="44" fontId="14" fillId="11" borderId="37" xfId="2" applyFont="1" applyFill="1" applyBorder="1" applyAlignment="1" applyProtection="1">
      <alignment horizontal="center" vertical="center"/>
      <protection locked="0"/>
    </xf>
    <xf numFmtId="0" fontId="13" fillId="7" borderId="9" xfId="0" applyFont="1" applyFill="1" applyBorder="1" applyAlignment="1">
      <alignment horizontal="center" vertical="center"/>
    </xf>
    <xf numFmtId="0" fontId="13" fillId="7" borderId="3" xfId="0" applyFont="1" applyFill="1" applyBorder="1" applyAlignment="1">
      <alignment horizontal="center" vertical="center"/>
    </xf>
    <xf numFmtId="0" fontId="13" fillId="7" borderId="4" xfId="0" applyFont="1" applyFill="1" applyBorder="1" applyAlignment="1">
      <alignment horizontal="center" vertical="center"/>
    </xf>
    <xf numFmtId="166" fontId="8" fillId="0" borderId="55" xfId="2" applyNumberFormat="1" applyFont="1" applyFill="1" applyBorder="1" applyAlignment="1" applyProtection="1">
      <alignment horizontal="center" vertical="center"/>
      <protection hidden="1"/>
    </xf>
    <xf numFmtId="0" fontId="8" fillId="8" borderId="55" xfId="1" applyNumberFormat="1" applyFont="1" applyFill="1" applyBorder="1" applyAlignment="1" applyProtection="1">
      <alignment horizontal="center" vertical="center"/>
      <protection hidden="1"/>
    </xf>
    <xf numFmtId="0" fontId="8" fillId="8" borderId="71" xfId="1" applyNumberFormat="1" applyFont="1" applyFill="1" applyBorder="1" applyAlignment="1" applyProtection="1">
      <alignment horizontal="center" vertical="center"/>
      <protection hidden="1"/>
    </xf>
    <xf numFmtId="44" fontId="13" fillId="15" borderId="69" xfId="2" applyFont="1" applyFill="1" applyBorder="1" applyAlignment="1" applyProtection="1">
      <alignment horizontal="center" vertical="center"/>
      <protection hidden="1"/>
    </xf>
    <xf numFmtId="44" fontId="13" fillId="15" borderId="118" xfId="2" applyFont="1" applyFill="1" applyBorder="1" applyAlignment="1" applyProtection="1">
      <alignment horizontal="center" vertical="center"/>
      <protection hidden="1"/>
    </xf>
    <xf numFmtId="44" fontId="14" fillId="11" borderId="39" xfId="2" applyFont="1" applyFill="1" applyBorder="1" applyAlignment="1" applyProtection="1">
      <alignment horizontal="center" vertical="center"/>
      <protection locked="0"/>
    </xf>
    <xf numFmtId="44" fontId="14" fillId="11" borderId="40" xfId="2" applyFont="1" applyFill="1" applyBorder="1" applyAlignment="1" applyProtection="1">
      <alignment horizontal="center" vertical="center"/>
      <protection locked="0"/>
    </xf>
    <xf numFmtId="0" fontId="8" fillId="7" borderId="9" xfId="0" applyFont="1" applyFill="1" applyBorder="1" applyAlignment="1">
      <alignment horizontal="center" vertical="center"/>
    </xf>
    <xf numFmtId="0" fontId="8" fillId="7" borderId="3" xfId="0" applyFont="1" applyFill="1" applyBorder="1" applyAlignment="1">
      <alignment horizontal="center" vertical="center"/>
    </xf>
    <xf numFmtId="0" fontId="8" fillId="2" borderId="108" xfId="0" applyFont="1" applyFill="1" applyBorder="1" applyAlignment="1" applyProtection="1">
      <alignment horizontal="center"/>
      <protection hidden="1"/>
    </xf>
    <xf numFmtId="0" fontId="8" fillId="2" borderId="109" xfId="0" applyFont="1" applyFill="1" applyBorder="1" applyAlignment="1" applyProtection="1">
      <alignment horizontal="center"/>
      <protection hidden="1"/>
    </xf>
    <xf numFmtId="0" fontId="13" fillId="14" borderId="45" xfId="0" applyFont="1" applyFill="1" applyBorder="1" applyAlignment="1">
      <alignment horizontal="center" vertical="center" wrapText="1"/>
    </xf>
    <xf numFmtId="0" fontId="13" fillId="14" borderId="46" xfId="0" applyFont="1" applyFill="1" applyBorder="1" applyAlignment="1">
      <alignment horizontal="center" vertical="center" wrapText="1"/>
    </xf>
    <xf numFmtId="0" fontId="15" fillId="7" borderId="46" xfId="0" applyFont="1" applyFill="1" applyBorder="1" applyAlignment="1">
      <alignment horizontal="center" vertical="center" wrapText="1"/>
    </xf>
    <xf numFmtId="44" fontId="14" fillId="11" borderId="38" xfId="2" applyFont="1" applyFill="1" applyBorder="1" applyAlignment="1" applyProtection="1">
      <alignment horizontal="center" vertical="center"/>
      <protection locked="0"/>
    </xf>
    <xf numFmtId="164" fontId="6" fillId="17" borderId="1" xfId="1" applyNumberFormat="1" applyFont="1" applyFill="1" applyBorder="1" applyAlignment="1" applyProtection="1">
      <alignment horizontal="center" vertical="center"/>
    </xf>
    <xf numFmtId="164" fontId="6" fillId="17" borderId="14" xfId="1" applyNumberFormat="1" applyFont="1" applyFill="1" applyBorder="1" applyAlignment="1" applyProtection="1">
      <alignment horizontal="center" vertical="center"/>
    </xf>
    <xf numFmtId="164" fontId="6" fillId="17" borderId="2" xfId="1" applyNumberFormat="1" applyFont="1" applyFill="1" applyBorder="1" applyAlignment="1" applyProtection="1">
      <alignment horizontal="center" vertical="center"/>
    </xf>
    <xf numFmtId="164" fontId="4" fillId="13" borderId="1" xfId="1" applyNumberFormat="1" applyFont="1" applyFill="1" applyBorder="1" applyAlignment="1" applyProtection="1">
      <alignment horizontal="center" vertical="center"/>
      <protection locked="0"/>
    </xf>
    <xf numFmtId="164" fontId="4" fillId="13" borderId="14" xfId="1" applyNumberFormat="1" applyFont="1" applyFill="1" applyBorder="1" applyAlignment="1" applyProtection="1">
      <alignment horizontal="center" vertical="center"/>
      <protection locked="0"/>
    </xf>
    <xf numFmtId="164" fontId="4" fillId="13" borderId="2" xfId="1" applyNumberFormat="1" applyFont="1" applyFill="1" applyBorder="1" applyAlignment="1" applyProtection="1">
      <alignment horizontal="center" vertical="center"/>
      <protection locked="0"/>
    </xf>
    <xf numFmtId="164" fontId="6" fillId="2" borderId="1" xfId="1" applyNumberFormat="1" applyFont="1" applyFill="1" applyBorder="1" applyAlignment="1" applyProtection="1">
      <alignment horizontal="center" vertical="center"/>
    </xf>
    <xf numFmtId="164" fontId="6" fillId="2" borderId="14" xfId="1" applyNumberFormat="1" applyFont="1" applyFill="1" applyBorder="1" applyAlignment="1" applyProtection="1">
      <alignment horizontal="center" vertical="center"/>
    </xf>
    <xf numFmtId="165" fontId="6" fillId="2" borderId="1" xfId="1" applyNumberFormat="1" applyFont="1" applyFill="1" applyBorder="1" applyAlignment="1" applyProtection="1">
      <alignment horizontal="center" vertical="center"/>
    </xf>
    <xf numFmtId="165" fontId="6" fillId="2" borderId="14" xfId="1" applyNumberFormat="1" applyFont="1" applyFill="1" applyBorder="1" applyAlignment="1" applyProtection="1">
      <alignment horizontal="center" vertical="center"/>
    </xf>
    <xf numFmtId="164" fontId="6" fillId="0" borderId="125" xfId="1" applyNumberFormat="1" applyFont="1" applyFill="1" applyBorder="1" applyAlignment="1" applyProtection="1">
      <alignment horizontal="center" vertical="center"/>
    </xf>
    <xf numFmtId="164" fontId="6" fillId="0" borderId="126" xfId="1" applyNumberFormat="1" applyFont="1" applyFill="1" applyBorder="1" applyAlignment="1" applyProtection="1">
      <alignment horizontal="center" vertical="center"/>
    </xf>
    <xf numFmtId="166" fontId="6" fillId="6" borderId="122" xfId="2" applyNumberFormat="1" applyFont="1" applyFill="1" applyBorder="1" applyAlignment="1" applyProtection="1">
      <alignment horizontal="center" vertical="center" wrapText="1"/>
    </xf>
    <xf numFmtId="166" fontId="6" fillId="6" borderId="124" xfId="2" applyNumberFormat="1" applyFont="1" applyFill="1" applyBorder="1" applyAlignment="1" applyProtection="1">
      <alignment horizontal="center" vertical="center" wrapText="1"/>
    </xf>
    <xf numFmtId="164" fontId="6" fillId="0" borderId="128" xfId="1" applyNumberFormat="1" applyFont="1" applyFill="1" applyBorder="1" applyAlignment="1" applyProtection="1">
      <alignment horizontal="center" vertical="center"/>
    </xf>
    <xf numFmtId="164" fontId="6" fillId="0" borderId="86" xfId="1" applyNumberFormat="1" applyFont="1" applyFill="1" applyBorder="1" applyAlignment="1" applyProtection="1">
      <alignment horizontal="center" vertical="center"/>
    </xf>
    <xf numFmtId="164" fontId="6" fillId="0" borderId="121" xfId="1" applyNumberFormat="1" applyFont="1" applyFill="1" applyBorder="1" applyAlignment="1" applyProtection="1">
      <alignment horizontal="center" vertical="center"/>
    </xf>
    <xf numFmtId="164" fontId="6" fillId="0" borderId="19" xfId="1" applyNumberFormat="1" applyFont="1" applyFill="1" applyBorder="1" applyAlignment="1" applyProtection="1">
      <alignment horizontal="center" vertical="center"/>
    </xf>
    <xf numFmtId="164" fontId="6" fillId="2" borderId="123" xfId="1" applyNumberFormat="1" applyFont="1" applyFill="1" applyBorder="1" applyAlignment="1" applyProtection="1">
      <alignment horizontal="center" vertical="center"/>
    </xf>
    <xf numFmtId="164" fontId="6" fillId="2" borderId="120" xfId="1" applyNumberFormat="1" applyFont="1" applyFill="1" applyBorder="1" applyAlignment="1" applyProtection="1">
      <alignment horizontal="center" vertical="center"/>
    </xf>
    <xf numFmtId="164" fontId="6" fillId="2" borderId="125" xfId="1" applyNumberFormat="1" applyFont="1" applyFill="1" applyBorder="1" applyAlignment="1" applyProtection="1">
      <alignment horizontal="center" vertical="center"/>
    </xf>
    <xf numFmtId="164" fontId="6" fillId="2" borderId="126" xfId="1" applyNumberFormat="1" applyFont="1" applyFill="1" applyBorder="1" applyAlignment="1" applyProtection="1">
      <alignment horizontal="center" vertical="center"/>
    </xf>
    <xf numFmtId="164" fontId="6" fillId="17" borderId="11" xfId="1" applyNumberFormat="1" applyFont="1" applyFill="1" applyBorder="1" applyAlignment="1" applyProtection="1">
      <alignment horizontal="center" vertical="center"/>
    </xf>
    <xf numFmtId="164" fontId="6" fillId="17" borderId="6" xfId="1" applyNumberFormat="1" applyFont="1" applyFill="1" applyBorder="1" applyAlignment="1" applyProtection="1">
      <alignment horizontal="center" vertical="center"/>
    </xf>
    <xf numFmtId="164" fontId="6" fillId="17" borderId="7" xfId="1" applyNumberFormat="1" applyFont="1" applyFill="1" applyBorder="1" applyAlignment="1" applyProtection="1">
      <alignment horizontal="center" vertical="center"/>
    </xf>
    <xf numFmtId="164" fontId="6" fillId="17" borderId="28" xfId="1" applyNumberFormat="1" applyFont="1" applyFill="1" applyBorder="1" applyAlignment="1" applyProtection="1">
      <alignment horizontal="center" vertical="center"/>
    </xf>
    <xf numFmtId="164" fontId="6" fillId="17" borderId="15" xfId="1" applyNumberFormat="1" applyFont="1" applyFill="1" applyBorder="1" applyAlignment="1" applyProtection="1">
      <alignment horizontal="center" vertical="center"/>
    </xf>
    <xf numFmtId="164" fontId="6" fillId="17" borderId="29" xfId="1" applyNumberFormat="1" applyFont="1" applyFill="1" applyBorder="1" applyAlignment="1" applyProtection="1">
      <alignment horizontal="center" vertical="center"/>
    </xf>
    <xf numFmtId="164" fontId="6" fillId="2" borderId="121" xfId="1" applyNumberFormat="1" applyFont="1" applyFill="1" applyBorder="1" applyAlignment="1" applyProtection="1">
      <alignment horizontal="center" vertical="center"/>
    </xf>
    <xf numFmtId="164" fontId="6" fillId="2" borderId="19" xfId="1" applyNumberFormat="1" applyFont="1" applyFill="1" applyBorder="1" applyAlignment="1" applyProtection="1">
      <alignment horizontal="center" vertical="center"/>
    </xf>
    <xf numFmtId="164" fontId="6" fillId="0" borderId="45" xfId="1" applyNumberFormat="1" applyFont="1" applyFill="1" applyBorder="1" applyAlignment="1" applyProtection="1">
      <alignment horizontal="center" vertical="center"/>
    </xf>
    <xf numFmtId="164" fontId="6" fillId="0" borderId="46" xfId="1" applyNumberFormat="1" applyFont="1" applyFill="1" applyBorder="1" applyAlignment="1" applyProtection="1">
      <alignment horizontal="center" vertical="center"/>
    </xf>
    <xf numFmtId="164" fontId="6" fillId="0" borderId="31" xfId="1" applyNumberFormat="1" applyFont="1" applyFill="1" applyBorder="1" applyAlignment="1" applyProtection="1">
      <alignment horizontal="center" vertical="center"/>
    </xf>
    <xf numFmtId="164" fontId="6" fillId="0" borderId="131" xfId="1" applyNumberFormat="1" applyFont="1" applyFill="1" applyBorder="1" applyAlignment="1" applyProtection="1">
      <alignment horizontal="center" vertical="center"/>
    </xf>
    <xf numFmtId="164" fontId="6" fillId="0" borderId="123" xfId="1" applyNumberFormat="1" applyFont="1" applyFill="1" applyBorder="1" applyAlignment="1" applyProtection="1">
      <alignment horizontal="center" vertical="center"/>
    </xf>
    <xf numFmtId="164" fontId="6" fillId="0" borderId="120" xfId="1" applyNumberFormat="1" applyFont="1" applyFill="1" applyBorder="1" applyAlignment="1" applyProtection="1">
      <alignment horizontal="center" vertical="center"/>
    </xf>
    <xf numFmtId="165" fontId="66" fillId="2" borderId="9" xfId="1" applyNumberFormat="1" applyFont="1" applyFill="1" applyBorder="1" applyAlignment="1" applyProtection="1">
      <alignment horizontal="center" vertical="center" wrapText="1"/>
    </xf>
    <xf numFmtId="165" fontId="66" fillId="2" borderId="3" xfId="1" applyNumberFormat="1" applyFont="1" applyFill="1" applyBorder="1" applyAlignment="1" applyProtection="1">
      <alignment horizontal="center" vertical="center" wrapText="1"/>
    </xf>
    <xf numFmtId="165" fontId="66" fillId="2" borderId="4" xfId="1" applyNumberFormat="1" applyFont="1" applyFill="1" applyBorder="1" applyAlignment="1" applyProtection="1">
      <alignment horizontal="center" vertical="center" wrapText="1"/>
    </xf>
    <xf numFmtId="165" fontId="66" fillId="2" borderId="10" xfId="1" applyNumberFormat="1" applyFont="1" applyFill="1" applyBorder="1" applyAlignment="1" applyProtection="1">
      <alignment horizontal="center" vertical="center" wrapText="1"/>
    </xf>
    <xf numFmtId="165" fontId="66" fillId="2" borderId="0" xfId="1" applyNumberFormat="1" applyFont="1" applyFill="1" applyBorder="1" applyAlignment="1" applyProtection="1">
      <alignment horizontal="center" vertical="center" wrapText="1"/>
    </xf>
    <xf numFmtId="165" fontId="66" fillId="2" borderId="5" xfId="1" applyNumberFormat="1" applyFont="1" applyFill="1" applyBorder="1" applyAlignment="1" applyProtection="1">
      <alignment horizontal="center" vertical="center" wrapText="1"/>
    </xf>
    <xf numFmtId="165" fontId="66" fillId="2" borderId="11" xfId="1" applyNumberFormat="1" applyFont="1" applyFill="1" applyBorder="1" applyAlignment="1" applyProtection="1">
      <alignment horizontal="center" vertical="center" wrapText="1"/>
    </xf>
    <xf numFmtId="165" fontId="66" fillId="2" borderId="6" xfId="1" applyNumberFormat="1" applyFont="1" applyFill="1" applyBorder="1" applyAlignment="1" applyProtection="1">
      <alignment horizontal="center" vertical="center" wrapText="1"/>
    </xf>
    <xf numFmtId="165" fontId="66" fillId="2" borderId="7" xfId="1" applyNumberFormat="1" applyFont="1" applyFill="1" applyBorder="1" applyAlignment="1" applyProtection="1">
      <alignment horizontal="center" vertical="center" wrapText="1"/>
    </xf>
    <xf numFmtId="164" fontId="6" fillId="13" borderId="1" xfId="1" applyNumberFormat="1" applyFont="1" applyFill="1" applyBorder="1" applyAlignment="1" applyProtection="1">
      <alignment horizontal="center" vertical="center"/>
      <protection locked="0"/>
    </xf>
    <xf numFmtId="164" fontId="6" fillId="13" borderId="14" xfId="1" applyNumberFormat="1" applyFont="1" applyFill="1" applyBorder="1" applyAlignment="1" applyProtection="1">
      <alignment horizontal="center" vertical="center"/>
      <protection locked="0"/>
    </xf>
    <xf numFmtId="164" fontId="6" fillId="13" borderId="2" xfId="1" applyNumberFormat="1" applyFont="1" applyFill="1" applyBorder="1" applyAlignment="1" applyProtection="1">
      <alignment horizontal="center" vertical="center"/>
      <protection locked="0"/>
    </xf>
    <xf numFmtId="164" fontId="6" fillId="2" borderId="21" xfId="1" applyNumberFormat="1" applyFont="1" applyFill="1" applyBorder="1" applyAlignment="1" applyProtection="1">
      <alignment horizontal="center" vertical="center"/>
    </xf>
    <xf numFmtId="164" fontId="6" fillId="2" borderId="23" xfId="1" applyNumberFormat="1" applyFont="1" applyFill="1" applyBorder="1" applyAlignment="1" applyProtection="1">
      <alignment horizontal="center" vertical="center"/>
    </xf>
    <xf numFmtId="164" fontId="6" fillId="2" borderId="24" xfId="1" applyNumberFormat="1" applyFont="1" applyFill="1" applyBorder="1" applyAlignment="1" applyProtection="1">
      <alignment horizontal="center" vertical="center"/>
    </xf>
    <xf numFmtId="164" fontId="5" fillId="5" borderId="90" xfId="1" applyNumberFormat="1" applyFont="1" applyFill="1" applyBorder="1" applyAlignment="1" applyProtection="1">
      <alignment horizontal="center" vertical="center"/>
      <protection locked="0"/>
    </xf>
    <xf numFmtId="164" fontId="5" fillId="5" borderId="64" xfId="1" applyNumberFormat="1" applyFont="1" applyFill="1" applyBorder="1" applyAlignment="1" applyProtection="1">
      <alignment horizontal="center" vertical="center"/>
      <protection locked="0"/>
    </xf>
    <xf numFmtId="164" fontId="5" fillId="5" borderId="89" xfId="1" applyNumberFormat="1" applyFont="1" applyFill="1" applyBorder="1" applyAlignment="1" applyProtection="1">
      <alignment horizontal="center" vertical="center"/>
      <protection locked="0"/>
    </xf>
    <xf numFmtId="164" fontId="5" fillId="5" borderId="68" xfId="1" applyNumberFormat="1" applyFont="1" applyFill="1" applyBorder="1" applyAlignment="1" applyProtection="1">
      <alignment horizontal="center" vertical="center"/>
      <protection locked="0"/>
    </xf>
    <xf numFmtId="164" fontId="5" fillId="5" borderId="94" xfId="1" applyNumberFormat="1" applyFont="1" applyFill="1" applyBorder="1" applyAlignment="1" applyProtection="1">
      <alignment horizontal="center" vertical="center"/>
      <protection locked="0"/>
    </xf>
    <xf numFmtId="164" fontId="5" fillId="5" borderId="69" xfId="1" applyNumberFormat="1" applyFont="1" applyFill="1" applyBorder="1" applyAlignment="1" applyProtection="1">
      <alignment horizontal="center" vertical="center"/>
      <protection locked="0"/>
    </xf>
    <xf numFmtId="164" fontId="5" fillId="5" borderId="70" xfId="1" applyNumberFormat="1" applyFont="1" applyFill="1" applyBorder="1" applyAlignment="1" applyProtection="1">
      <alignment horizontal="center" vertical="center"/>
      <protection locked="0"/>
    </xf>
    <xf numFmtId="164" fontId="6" fillId="2" borderId="11" xfId="1" applyNumberFormat="1" applyFont="1" applyFill="1" applyBorder="1" applyAlignment="1" applyProtection="1">
      <alignment horizontal="center" vertical="center"/>
    </xf>
    <xf numFmtId="164" fontId="6" fillId="2" borderId="6" xfId="1" applyNumberFormat="1" applyFont="1" applyFill="1" applyBorder="1" applyAlignment="1" applyProtection="1">
      <alignment horizontal="center" vertical="center"/>
    </xf>
    <xf numFmtId="164" fontId="5" fillId="5" borderId="95" xfId="1" applyNumberFormat="1" applyFont="1" applyFill="1" applyBorder="1" applyAlignment="1" applyProtection="1">
      <alignment horizontal="center" vertical="center"/>
      <protection locked="0"/>
    </xf>
    <xf numFmtId="164" fontId="6" fillId="0" borderId="92" xfId="1" applyNumberFormat="1" applyFont="1" applyFill="1" applyBorder="1" applyAlignment="1" applyProtection="1">
      <alignment horizontal="center" vertical="center"/>
      <protection locked="0"/>
    </xf>
    <xf numFmtId="164" fontId="6" fillId="0" borderId="93" xfId="1" applyNumberFormat="1" applyFont="1" applyFill="1" applyBorder="1" applyAlignment="1" applyProtection="1">
      <alignment horizontal="center" vertical="center"/>
      <protection locked="0"/>
    </xf>
    <xf numFmtId="0" fontId="8" fillId="11" borderId="102" xfId="0" applyFont="1" applyFill="1" applyBorder="1" applyAlignment="1" applyProtection="1">
      <alignment horizontal="center" vertical="center"/>
      <protection locked="0"/>
    </xf>
    <xf numFmtId="0" fontId="8" fillId="11" borderId="103" xfId="0" applyFont="1" applyFill="1" applyBorder="1" applyAlignment="1" applyProtection="1">
      <alignment horizontal="center" vertical="center"/>
      <protection locked="0"/>
    </xf>
    <xf numFmtId="165" fontId="8" fillId="11" borderId="103" xfId="1" applyNumberFormat="1" applyFont="1" applyFill="1" applyBorder="1" applyAlignment="1" applyProtection="1">
      <alignment horizontal="center" vertical="center"/>
    </xf>
    <xf numFmtId="164" fontId="5" fillId="5" borderId="57" xfId="1" applyNumberFormat="1" applyFont="1" applyFill="1" applyBorder="1" applyAlignment="1" applyProtection="1">
      <alignment horizontal="center" vertical="center"/>
      <protection locked="0"/>
    </xf>
    <xf numFmtId="164" fontId="5" fillId="5" borderId="56" xfId="1" applyNumberFormat="1" applyFont="1" applyFill="1" applyBorder="1" applyAlignment="1" applyProtection="1">
      <alignment horizontal="center" vertical="center"/>
      <protection locked="0"/>
    </xf>
    <xf numFmtId="164" fontId="5" fillId="11" borderId="57" xfId="1" applyNumberFormat="1" applyFont="1" applyFill="1" applyBorder="1" applyAlignment="1" applyProtection="1">
      <alignment horizontal="center" vertical="center"/>
      <protection locked="0"/>
    </xf>
    <xf numFmtId="164" fontId="5" fillId="11" borderId="56" xfId="1" applyNumberFormat="1" applyFont="1" applyFill="1" applyBorder="1" applyAlignment="1" applyProtection="1">
      <alignment horizontal="center" vertical="center"/>
      <protection locked="0"/>
    </xf>
    <xf numFmtId="164" fontId="6" fillId="13" borderId="1" xfId="1" applyNumberFormat="1" applyFont="1" applyFill="1" applyBorder="1" applyAlignment="1" applyProtection="1">
      <alignment horizontal="center" vertical="center"/>
    </xf>
    <xf numFmtId="164" fontId="6" fillId="13" borderId="14" xfId="1" applyNumberFormat="1" applyFont="1" applyFill="1" applyBorder="1" applyAlignment="1" applyProtection="1">
      <alignment horizontal="center" vertical="center"/>
    </xf>
    <xf numFmtId="164" fontId="6" fillId="13" borderId="2" xfId="1" applyNumberFormat="1" applyFont="1" applyFill="1" applyBorder="1" applyAlignment="1" applyProtection="1">
      <alignment horizontal="center" vertical="center"/>
    </xf>
    <xf numFmtId="0" fontId="7" fillId="5" borderId="90" xfId="0" applyFont="1" applyFill="1" applyBorder="1" applyAlignment="1" applyProtection="1">
      <alignment horizontal="center" vertical="center"/>
      <protection locked="0"/>
    </xf>
    <xf numFmtId="0" fontId="7" fillId="5" borderId="64" xfId="0" applyFont="1" applyFill="1" applyBorder="1" applyAlignment="1" applyProtection="1">
      <alignment horizontal="center" vertical="center"/>
      <protection locked="0"/>
    </xf>
    <xf numFmtId="164" fontId="6" fillId="2" borderId="102" xfId="1" applyNumberFormat="1" applyFont="1" applyFill="1" applyBorder="1" applyAlignment="1" applyProtection="1">
      <alignment horizontal="center" vertical="center"/>
    </xf>
    <xf numFmtId="164" fontId="6" fillId="2" borderId="103" xfId="1" applyNumberFormat="1" applyFont="1" applyFill="1" applyBorder="1" applyAlignment="1" applyProtection="1">
      <alignment horizontal="center" vertical="center"/>
    </xf>
    <xf numFmtId="3" fontId="6" fillId="2" borderId="41" xfId="1" applyNumberFormat="1" applyFont="1" applyFill="1" applyBorder="1" applyAlignment="1" applyProtection="1">
      <alignment horizontal="right" vertical="center"/>
    </xf>
    <xf numFmtId="3" fontId="6" fillId="2" borderId="63" xfId="1" applyNumberFormat="1" applyFont="1" applyFill="1" applyBorder="1" applyAlignment="1" applyProtection="1">
      <alignment horizontal="right" vertical="center"/>
    </xf>
    <xf numFmtId="164" fontId="5" fillId="5" borderId="79" xfId="1" applyNumberFormat="1" applyFont="1" applyFill="1" applyBorder="1" applyAlignment="1" applyProtection="1">
      <alignment horizontal="center" vertical="center"/>
      <protection locked="0"/>
    </xf>
    <xf numFmtId="164" fontId="5" fillId="5" borderId="80" xfId="1" applyNumberFormat="1" applyFont="1" applyFill="1" applyBorder="1" applyAlignment="1" applyProtection="1">
      <alignment horizontal="center" vertical="center"/>
      <protection locked="0"/>
    </xf>
    <xf numFmtId="0" fontId="8" fillId="11" borderId="89" xfId="0" applyFont="1" applyFill="1" applyBorder="1" applyAlignment="1" applyProtection="1">
      <alignment horizontal="center" vertical="center"/>
      <protection locked="0"/>
    </xf>
    <xf numFmtId="0" fontId="8" fillId="11" borderId="68" xfId="0" applyFont="1" applyFill="1" applyBorder="1" applyAlignment="1" applyProtection="1">
      <alignment horizontal="center" vertical="center"/>
      <protection locked="0"/>
    </xf>
    <xf numFmtId="0" fontId="8" fillId="11" borderId="64" xfId="0" applyFont="1" applyFill="1" applyBorder="1" applyAlignment="1" applyProtection="1">
      <alignment horizontal="center" vertical="center"/>
      <protection locked="0"/>
    </xf>
    <xf numFmtId="165" fontId="8" fillId="11" borderId="90" xfId="1" applyNumberFormat="1" applyFont="1" applyFill="1" applyBorder="1" applyAlignment="1" applyProtection="1">
      <alignment horizontal="center" vertical="center"/>
    </xf>
    <xf numFmtId="165" fontId="8" fillId="11" borderId="64" xfId="1" applyNumberFormat="1" applyFont="1" applyFill="1" applyBorder="1" applyAlignment="1" applyProtection="1">
      <alignment horizontal="center" vertical="center"/>
    </xf>
    <xf numFmtId="164" fontId="6" fillId="2" borderId="50" xfId="1" applyNumberFormat="1" applyFont="1" applyFill="1" applyBorder="1" applyAlignment="1" applyProtection="1">
      <alignment horizontal="center" vertical="center"/>
    </xf>
    <xf numFmtId="164" fontId="6" fillId="2" borderId="51" xfId="1" applyNumberFormat="1" applyFont="1" applyFill="1" applyBorder="1" applyAlignment="1" applyProtection="1">
      <alignment horizontal="center" vertical="center"/>
    </xf>
    <xf numFmtId="164" fontId="54" fillId="2" borderId="9" xfId="1" applyNumberFormat="1" applyFont="1" applyFill="1" applyBorder="1" applyAlignment="1" applyProtection="1">
      <alignment horizontal="center" vertical="center"/>
    </xf>
    <xf numFmtId="164" fontId="54" fillId="2" borderId="3" xfId="1" applyNumberFormat="1" applyFont="1" applyFill="1" applyBorder="1" applyAlignment="1" applyProtection="1">
      <alignment horizontal="center" vertical="center"/>
    </xf>
    <xf numFmtId="164" fontId="54" fillId="2" borderId="4" xfId="1" applyNumberFormat="1" applyFont="1" applyFill="1" applyBorder="1" applyAlignment="1" applyProtection="1">
      <alignment horizontal="center" vertical="center"/>
    </xf>
    <xf numFmtId="0" fontId="7" fillId="5" borderId="60" xfId="0" applyFont="1" applyFill="1" applyBorder="1" applyAlignment="1" applyProtection="1">
      <alignment horizontal="center" vertical="center"/>
      <protection locked="0"/>
    </xf>
    <xf numFmtId="0" fontId="7" fillId="5" borderId="61" xfId="0" applyFont="1" applyFill="1" applyBorder="1" applyAlignment="1" applyProtection="1">
      <alignment horizontal="center" vertical="center"/>
      <protection locked="0"/>
    </xf>
    <xf numFmtId="0" fontId="8" fillId="0" borderId="52" xfId="0" applyFont="1" applyBorder="1" applyAlignment="1" applyProtection="1">
      <alignment horizontal="center" vertical="center"/>
      <protection locked="0"/>
    </xf>
    <xf numFmtId="0" fontId="8" fillId="0" borderId="41" xfId="0" applyFont="1" applyBorder="1" applyAlignment="1" applyProtection="1">
      <alignment horizontal="center" vertical="center"/>
      <protection locked="0"/>
    </xf>
    <xf numFmtId="0" fontId="8" fillId="0" borderId="63" xfId="0" applyFont="1" applyBorder="1" applyAlignment="1" applyProtection="1">
      <alignment horizontal="center" vertical="center"/>
      <protection locked="0"/>
    </xf>
    <xf numFmtId="164" fontId="6" fillId="2" borderId="9" xfId="1" applyNumberFormat="1" applyFont="1" applyFill="1" applyBorder="1" applyAlignment="1" applyProtection="1">
      <alignment horizontal="center" vertical="center"/>
    </xf>
    <xf numFmtId="164" fontId="6" fillId="2" borderId="3" xfId="1" applyNumberFormat="1" applyFont="1" applyFill="1" applyBorder="1" applyAlignment="1" applyProtection="1">
      <alignment horizontal="center" vertical="center"/>
    </xf>
    <xf numFmtId="165" fontId="8" fillId="2" borderId="14" xfId="1" applyNumberFormat="1" applyFont="1" applyFill="1" applyBorder="1" applyAlignment="1" applyProtection="1">
      <alignment horizontal="center" vertical="center"/>
    </xf>
    <xf numFmtId="164" fontId="5" fillId="2" borderId="50" xfId="1" applyNumberFormat="1" applyFont="1" applyFill="1" applyBorder="1" applyAlignment="1" applyProtection="1">
      <alignment horizontal="left" vertical="center"/>
      <protection locked="0"/>
    </xf>
    <xf numFmtId="164" fontId="5" fillId="2" borderId="51" xfId="1" applyNumberFormat="1" applyFont="1" applyFill="1" applyBorder="1" applyAlignment="1" applyProtection="1">
      <alignment horizontal="left" vertical="center"/>
      <protection locked="0"/>
    </xf>
    <xf numFmtId="164" fontId="5" fillId="2" borderId="49" xfId="1" applyNumberFormat="1" applyFont="1" applyFill="1" applyBorder="1" applyAlignment="1" applyProtection="1">
      <alignment horizontal="left" vertical="center"/>
      <protection locked="0"/>
    </xf>
    <xf numFmtId="164" fontId="63" fillId="0" borderId="0" xfId="1" applyNumberFormat="1" applyFont="1" applyFill="1" applyBorder="1" applyAlignment="1" applyProtection="1">
      <alignment horizontal="center" vertical="center" wrapText="1"/>
    </xf>
    <xf numFmtId="164" fontId="63" fillId="0" borderId="5" xfId="1" applyNumberFormat="1" applyFont="1" applyFill="1" applyBorder="1" applyAlignment="1" applyProtection="1">
      <alignment horizontal="center" vertical="center" wrapText="1"/>
    </xf>
    <xf numFmtId="164" fontId="6" fillId="0" borderId="103" xfId="1" applyNumberFormat="1" applyFont="1" applyFill="1" applyBorder="1" applyAlignment="1" applyProtection="1">
      <alignment horizontal="center" vertical="center"/>
      <protection locked="0"/>
    </xf>
    <xf numFmtId="0" fontId="7" fillId="5" borderId="56" xfId="0" applyFont="1" applyFill="1" applyBorder="1" applyAlignment="1" applyProtection="1">
      <alignment horizontal="center" vertical="center"/>
      <protection locked="0"/>
    </xf>
    <xf numFmtId="164" fontId="6" fillId="2" borderId="10" xfId="1" applyNumberFormat="1" applyFont="1" applyFill="1" applyBorder="1" applyAlignment="1" applyProtection="1">
      <alignment horizontal="center" vertical="center"/>
    </xf>
    <xf numFmtId="164" fontId="6" fillId="2" borderId="21" xfId="1" applyNumberFormat="1" applyFont="1" applyFill="1" applyBorder="1" applyAlignment="1" applyProtection="1">
      <alignment horizontal="center" vertical="center"/>
      <protection locked="0"/>
    </xf>
    <xf numFmtId="164" fontId="6" fillId="2" borderId="23" xfId="1" applyNumberFormat="1" applyFont="1" applyFill="1" applyBorder="1" applyAlignment="1" applyProtection="1">
      <alignment horizontal="center" vertical="center"/>
      <protection locked="0"/>
    </xf>
    <xf numFmtId="164" fontId="6" fillId="2" borderId="24" xfId="1" applyNumberFormat="1" applyFont="1" applyFill="1" applyBorder="1" applyAlignment="1" applyProtection="1">
      <alignment horizontal="center" vertical="center"/>
      <protection locked="0"/>
    </xf>
    <xf numFmtId="164" fontId="5" fillId="11" borderId="82" xfId="1" applyNumberFormat="1" applyFont="1" applyFill="1" applyBorder="1" applyAlignment="1" applyProtection="1">
      <alignment horizontal="left" vertical="top" wrapText="1"/>
      <protection locked="0"/>
    </xf>
    <xf numFmtId="164" fontId="5" fillId="11" borderId="83" xfId="1" applyNumberFormat="1" applyFont="1" applyFill="1" applyBorder="1" applyAlignment="1" applyProtection="1">
      <alignment horizontal="left" vertical="top" wrapText="1"/>
      <protection locked="0"/>
    </xf>
    <xf numFmtId="164" fontId="5" fillId="11" borderId="84" xfId="1" applyNumberFormat="1" applyFont="1" applyFill="1" applyBorder="1" applyAlignment="1" applyProtection="1">
      <alignment horizontal="left" vertical="top" wrapText="1"/>
      <protection locked="0"/>
    </xf>
    <xf numFmtId="164" fontId="5" fillId="11" borderId="10" xfId="1" applyNumberFormat="1" applyFont="1" applyFill="1" applyBorder="1" applyAlignment="1" applyProtection="1">
      <alignment horizontal="left" vertical="top" wrapText="1"/>
      <protection locked="0"/>
    </xf>
    <xf numFmtId="164" fontId="5" fillId="11" borderId="0" xfId="1" applyNumberFormat="1" applyFont="1" applyFill="1" applyBorder="1" applyAlignment="1" applyProtection="1">
      <alignment horizontal="left" vertical="top" wrapText="1"/>
      <protection locked="0"/>
    </xf>
    <xf numFmtId="164" fontId="5" fillId="11" borderId="5" xfId="1" applyNumberFormat="1" applyFont="1" applyFill="1" applyBorder="1" applyAlignment="1" applyProtection="1">
      <alignment horizontal="left" vertical="top" wrapText="1"/>
      <protection locked="0"/>
    </xf>
    <xf numFmtId="164" fontId="5" fillId="11" borderId="11" xfId="1" applyNumberFormat="1" applyFont="1" applyFill="1" applyBorder="1" applyAlignment="1" applyProtection="1">
      <alignment horizontal="left" vertical="top" wrapText="1"/>
      <protection locked="0"/>
    </xf>
    <xf numFmtId="164" fontId="5" fillId="11" borderId="6" xfId="1" applyNumberFormat="1" applyFont="1" applyFill="1" applyBorder="1" applyAlignment="1" applyProtection="1">
      <alignment horizontal="left" vertical="top" wrapText="1"/>
      <protection locked="0"/>
    </xf>
    <xf numFmtId="164" fontId="5" fillId="11" borderId="7" xfId="1" applyNumberFormat="1" applyFont="1" applyFill="1" applyBorder="1" applyAlignment="1" applyProtection="1">
      <alignment horizontal="left" vertical="top" wrapText="1"/>
      <protection locked="0"/>
    </xf>
    <xf numFmtId="164" fontId="54" fillId="0" borderId="1" xfId="1" applyNumberFormat="1" applyFont="1" applyFill="1" applyBorder="1" applyAlignment="1" applyProtection="1">
      <alignment horizontal="center" vertical="center"/>
    </xf>
    <xf numFmtId="164" fontId="54" fillId="0" borderId="14" xfId="1" applyNumberFormat="1" applyFont="1" applyFill="1" applyBorder="1" applyAlignment="1" applyProtection="1">
      <alignment horizontal="center" vertical="center"/>
    </xf>
    <xf numFmtId="164" fontId="54" fillId="0" borderId="2" xfId="1" applyNumberFormat="1" applyFont="1" applyFill="1" applyBorder="1" applyAlignment="1" applyProtection="1">
      <alignment horizontal="center" vertical="center"/>
    </xf>
    <xf numFmtId="0" fontId="8" fillId="0" borderId="105" xfId="0" applyFont="1" applyBorder="1" applyAlignment="1" applyProtection="1">
      <alignment horizontal="center" vertical="center"/>
      <protection locked="0"/>
    </xf>
    <xf numFmtId="0" fontId="7" fillId="5" borderId="89" xfId="0" applyFont="1" applyFill="1" applyBorder="1" applyAlignment="1" applyProtection="1">
      <alignment horizontal="center" vertical="center"/>
      <protection locked="0"/>
    </xf>
    <xf numFmtId="0" fontId="7" fillId="5" borderId="68" xfId="0" applyFont="1" applyFill="1" applyBorder="1" applyAlignment="1" applyProtection="1">
      <alignment horizontal="center" vertical="center"/>
      <protection locked="0"/>
    </xf>
    <xf numFmtId="43" fontId="6" fillId="12" borderId="8" xfId="1" applyFont="1" applyFill="1" applyBorder="1" applyAlignment="1" applyProtection="1">
      <alignment horizontal="left" vertical="center"/>
    </xf>
    <xf numFmtId="43" fontId="6" fillId="12" borderId="26" xfId="1" applyFont="1" applyFill="1" applyBorder="1" applyAlignment="1" applyProtection="1">
      <alignment horizontal="left" vertical="center"/>
    </xf>
    <xf numFmtId="43" fontId="6" fillId="12" borderId="27" xfId="1" applyFont="1" applyFill="1" applyBorder="1" applyAlignment="1" applyProtection="1">
      <alignment horizontal="left" vertical="center"/>
    </xf>
    <xf numFmtId="43" fontId="6" fillId="12" borderId="30" xfId="1" applyFont="1" applyFill="1" applyBorder="1" applyAlignment="1" applyProtection="1">
      <alignment horizontal="left" vertical="center"/>
    </xf>
    <xf numFmtId="164" fontId="6" fillId="2" borderId="76" xfId="1" applyNumberFormat="1" applyFont="1" applyFill="1" applyBorder="1" applyAlignment="1" applyProtection="1">
      <alignment horizontal="center" vertical="center"/>
    </xf>
    <xf numFmtId="164" fontId="6" fillId="2" borderId="77" xfId="1" applyNumberFormat="1" applyFont="1" applyFill="1" applyBorder="1" applyAlignment="1" applyProtection="1">
      <alignment horizontal="center" vertical="center"/>
    </xf>
    <xf numFmtId="164" fontId="54" fillId="2" borderId="1" xfId="1" applyNumberFormat="1" applyFont="1" applyFill="1" applyBorder="1" applyAlignment="1" applyProtection="1">
      <alignment horizontal="center" vertical="center"/>
    </xf>
    <xf numFmtId="164" fontId="54" fillId="2" borderId="14" xfId="1" applyNumberFormat="1" applyFont="1" applyFill="1" applyBorder="1" applyAlignment="1" applyProtection="1">
      <alignment horizontal="center" vertical="center"/>
    </xf>
    <xf numFmtId="164" fontId="54" fillId="2" borderId="2" xfId="1" applyNumberFormat="1" applyFont="1" applyFill="1" applyBorder="1" applyAlignment="1" applyProtection="1">
      <alignment horizontal="center" vertical="center"/>
    </xf>
    <xf numFmtId="164" fontId="6" fillId="10" borderId="25" xfId="1" applyNumberFormat="1" applyFont="1" applyFill="1" applyBorder="1" applyAlignment="1" applyProtection="1">
      <alignment horizontal="center" vertical="center" wrapText="1"/>
    </xf>
    <xf numFmtId="164" fontId="6" fillId="10" borderId="0" xfId="1" applyNumberFormat="1" applyFont="1" applyFill="1" applyBorder="1" applyAlignment="1" applyProtection="1">
      <alignment horizontal="center" vertical="center" wrapText="1"/>
    </xf>
    <xf numFmtId="164" fontId="6" fillId="10" borderId="5" xfId="1" applyNumberFormat="1" applyFont="1" applyFill="1" applyBorder="1" applyAlignment="1" applyProtection="1">
      <alignment horizontal="center" vertical="center" wrapText="1"/>
    </xf>
    <xf numFmtId="164" fontId="6" fillId="11" borderId="1" xfId="1" applyNumberFormat="1" applyFont="1" applyFill="1" applyBorder="1" applyAlignment="1" applyProtection="1">
      <alignment horizontal="center" vertical="center" wrapText="1"/>
    </xf>
    <xf numFmtId="164" fontId="6" fillId="11" borderId="14" xfId="1" applyNumberFormat="1" applyFont="1" applyFill="1" applyBorder="1" applyAlignment="1" applyProtection="1">
      <alignment horizontal="center" vertical="center" wrapText="1"/>
    </xf>
    <xf numFmtId="164" fontId="6" fillId="11" borderId="2" xfId="1" applyNumberFormat="1" applyFont="1" applyFill="1" applyBorder="1" applyAlignment="1" applyProtection="1">
      <alignment horizontal="center" vertical="center" wrapText="1"/>
    </xf>
    <xf numFmtId="164" fontId="6" fillId="4" borderId="14" xfId="1" applyNumberFormat="1" applyFont="1" applyFill="1" applyBorder="1" applyAlignment="1" applyProtection="1">
      <alignment horizontal="center" vertical="top" wrapText="1"/>
    </xf>
    <xf numFmtId="49" fontId="6" fillId="5" borderId="1" xfId="1" applyNumberFormat="1" applyFont="1" applyFill="1" applyBorder="1" applyAlignment="1" applyProtection="1">
      <alignment horizontal="center" vertical="center" wrapText="1"/>
      <protection locked="0"/>
    </xf>
    <xf numFmtId="49" fontId="6" fillId="5" borderId="14" xfId="1" applyNumberFormat="1" applyFont="1" applyFill="1" applyBorder="1" applyAlignment="1" applyProtection="1">
      <alignment horizontal="center" vertical="center" wrapText="1"/>
      <protection locked="0"/>
    </xf>
    <xf numFmtId="49" fontId="6" fillId="5" borderId="2" xfId="1" applyNumberFormat="1" applyFont="1" applyFill="1" applyBorder="1" applyAlignment="1" applyProtection="1">
      <alignment horizontal="center" vertical="center" wrapText="1"/>
      <protection locked="0"/>
    </xf>
    <xf numFmtId="0" fontId="61" fillId="9" borderId="85" xfId="0" applyFont="1" applyFill="1" applyBorder="1" applyAlignment="1">
      <alignment horizontal="center" vertical="center" wrapText="1"/>
    </xf>
    <xf numFmtId="0" fontId="61" fillId="9" borderId="86" xfId="0" applyFont="1" applyFill="1" applyBorder="1" applyAlignment="1">
      <alignment horizontal="center" vertical="center" wrapText="1"/>
    </xf>
    <xf numFmtId="0" fontId="61" fillId="9" borderId="27" xfId="0" applyFont="1" applyFill="1" applyBorder="1" applyAlignment="1">
      <alignment horizontal="center" vertical="center" wrapText="1"/>
    </xf>
    <xf numFmtId="0" fontId="61" fillId="9" borderId="19" xfId="0" applyFont="1" applyFill="1" applyBorder="1" applyAlignment="1">
      <alignment horizontal="center" vertical="center" wrapText="1"/>
    </xf>
    <xf numFmtId="0" fontId="61" fillId="9" borderId="87" xfId="0" applyFont="1" applyFill="1" applyBorder="1" applyAlignment="1">
      <alignment horizontal="center" vertical="center" wrapText="1"/>
    </xf>
    <xf numFmtId="0" fontId="61" fillId="9" borderId="88" xfId="0" applyFont="1" applyFill="1" applyBorder="1" applyAlignment="1">
      <alignment horizontal="center" vertical="center" wrapText="1"/>
    </xf>
    <xf numFmtId="0" fontId="8" fillId="0" borderId="97" xfId="0" applyFont="1" applyBorder="1" applyAlignment="1" applyProtection="1">
      <alignment horizontal="center" vertical="center"/>
      <protection locked="0"/>
    </xf>
    <xf numFmtId="0" fontId="8" fillId="0" borderId="98" xfId="0" applyFont="1" applyBorder="1" applyAlignment="1" applyProtection="1">
      <alignment horizontal="center" vertical="center"/>
      <protection locked="0"/>
    </xf>
    <xf numFmtId="164" fontId="54" fillId="0" borderId="1" xfId="1" applyNumberFormat="1" applyFont="1" applyFill="1" applyBorder="1" applyAlignment="1" applyProtection="1">
      <alignment horizontal="center" vertical="center"/>
      <protection locked="0"/>
    </xf>
    <xf numFmtId="164" fontId="54" fillId="0" borderId="14" xfId="1" applyNumberFormat="1" applyFont="1" applyFill="1" applyBorder="1" applyAlignment="1" applyProtection="1">
      <alignment horizontal="center" vertical="center"/>
      <protection locked="0"/>
    </xf>
    <xf numFmtId="164" fontId="54" fillId="0" borderId="2" xfId="1" applyNumberFormat="1" applyFont="1" applyFill="1" applyBorder="1" applyAlignment="1" applyProtection="1">
      <alignment horizontal="center" vertical="center"/>
      <protection locked="0"/>
    </xf>
    <xf numFmtId="164" fontId="55" fillId="2" borderId="21" xfId="1" applyNumberFormat="1" applyFont="1" applyFill="1" applyBorder="1" applyAlignment="1" applyProtection="1">
      <alignment horizontal="center" vertical="center" textRotation="90" wrapText="1"/>
      <protection locked="0"/>
    </xf>
    <xf numFmtId="164" fontId="55" fillId="2" borderId="23" xfId="1" applyNumberFormat="1" applyFont="1" applyFill="1" applyBorder="1" applyAlignment="1" applyProtection="1">
      <alignment horizontal="center" vertical="center" textRotation="90" wrapText="1"/>
      <protection locked="0"/>
    </xf>
    <xf numFmtId="164" fontId="55" fillId="2" borderId="24" xfId="1" applyNumberFormat="1" applyFont="1" applyFill="1" applyBorder="1" applyAlignment="1" applyProtection="1">
      <alignment horizontal="center" vertical="center" textRotation="90" wrapText="1"/>
      <protection locked="0"/>
    </xf>
    <xf numFmtId="164" fontId="54" fillId="2" borderId="28" xfId="1" applyNumberFormat="1" applyFont="1" applyFill="1" applyBorder="1" applyAlignment="1" applyProtection="1">
      <alignment horizontal="center" vertical="center"/>
    </xf>
    <xf numFmtId="164" fontId="54" fillId="2" borderId="15" xfId="1" applyNumberFormat="1" applyFont="1" applyFill="1" applyBorder="1" applyAlignment="1" applyProtection="1">
      <alignment horizontal="center" vertical="center"/>
    </xf>
    <xf numFmtId="164" fontId="54" fillId="2" borderId="29" xfId="1" applyNumberFormat="1" applyFont="1" applyFill="1" applyBorder="1" applyAlignment="1" applyProtection="1">
      <alignment horizontal="center" vertical="center"/>
    </xf>
    <xf numFmtId="164" fontId="5" fillId="5" borderId="60" xfId="1" applyNumberFormat="1" applyFont="1" applyFill="1" applyBorder="1" applyAlignment="1" applyProtection="1">
      <alignment horizontal="center" vertical="center"/>
      <protection locked="0"/>
    </xf>
    <xf numFmtId="164" fontId="5" fillId="5" borderId="61" xfId="1" applyNumberFormat="1" applyFont="1" applyFill="1" applyBorder="1" applyAlignment="1" applyProtection="1">
      <alignment horizontal="center" vertical="center"/>
      <protection locked="0"/>
    </xf>
    <xf numFmtId="164" fontId="5" fillId="5" borderId="66" xfId="1" applyNumberFormat="1" applyFont="1" applyFill="1" applyBorder="1" applyAlignment="1" applyProtection="1">
      <alignment horizontal="center" vertical="center"/>
      <protection locked="0"/>
    </xf>
    <xf numFmtId="164" fontId="5" fillId="5" borderId="67" xfId="1" applyNumberFormat="1" applyFont="1" applyFill="1" applyBorder="1" applyAlignment="1" applyProtection="1">
      <alignment horizontal="center" vertical="center"/>
      <protection locked="0"/>
    </xf>
    <xf numFmtId="164" fontId="5" fillId="5" borderId="54" xfId="1" applyNumberFormat="1" applyFont="1" applyFill="1" applyBorder="1" applyAlignment="1" applyProtection="1">
      <alignment horizontal="center" vertical="center"/>
      <protection locked="0"/>
    </xf>
    <xf numFmtId="164" fontId="6" fillId="2" borderId="72" xfId="1" applyNumberFormat="1" applyFont="1" applyFill="1" applyBorder="1" applyAlignment="1" applyProtection="1">
      <alignment horizontal="center" vertical="center"/>
    </xf>
    <xf numFmtId="0" fontId="7" fillId="5" borderId="57" xfId="0" applyFont="1" applyFill="1" applyBorder="1" applyAlignment="1" applyProtection="1">
      <alignment horizontal="center" vertical="center"/>
      <protection locked="0"/>
    </xf>
    <xf numFmtId="164" fontId="6" fillId="2" borderId="100" xfId="1" applyNumberFormat="1" applyFont="1" applyFill="1" applyBorder="1" applyAlignment="1" applyProtection="1">
      <alignment horizontal="center" vertical="center"/>
    </xf>
    <xf numFmtId="164" fontId="6" fillId="2" borderId="101" xfId="1" applyNumberFormat="1" applyFont="1" applyFill="1" applyBorder="1" applyAlignment="1" applyProtection="1">
      <alignment horizontal="center" vertical="center"/>
    </xf>
    <xf numFmtId="165" fontId="8" fillId="2" borderId="3" xfId="1" applyNumberFormat="1" applyFont="1" applyFill="1" applyBorder="1" applyAlignment="1" applyProtection="1">
      <alignment horizontal="center" vertical="center"/>
    </xf>
    <xf numFmtId="165" fontId="8" fillId="2" borderId="51" xfId="1" applyNumberFormat="1" applyFont="1" applyFill="1" applyBorder="1" applyAlignment="1" applyProtection="1">
      <alignment horizontal="center" vertical="center"/>
    </xf>
    <xf numFmtId="164" fontId="6" fillId="0" borderId="101" xfId="1" applyNumberFormat="1" applyFont="1" applyFill="1" applyBorder="1" applyAlignment="1" applyProtection="1">
      <alignment horizontal="center" vertical="center"/>
      <protection locked="0"/>
    </xf>
    <xf numFmtId="0" fontId="8" fillId="0" borderId="101" xfId="0" applyFont="1" applyBorder="1" applyAlignment="1" applyProtection="1">
      <alignment horizontal="center" vertical="center"/>
      <protection locked="0"/>
    </xf>
    <xf numFmtId="164" fontId="63" fillId="0" borderId="8" xfId="1" applyNumberFormat="1" applyFont="1" applyFill="1" applyBorder="1" applyAlignment="1" applyProtection="1">
      <alignment horizontal="center" vertical="center" wrapText="1"/>
    </xf>
    <xf numFmtId="164" fontId="63" fillId="0" borderId="53" xfId="1" applyNumberFormat="1" applyFont="1" applyFill="1" applyBorder="1" applyAlignment="1" applyProtection="1">
      <alignment horizontal="center" vertical="center" wrapText="1"/>
    </xf>
  </cellXfs>
  <cellStyles count="5">
    <cellStyle name="Hyperlink" xfId="4" builtinId="8"/>
    <cellStyle name="Komma" xfId="1" builtinId="3"/>
    <cellStyle name="Procent" xfId="3" builtinId="5"/>
    <cellStyle name="Standaard" xfId="0" builtinId="0"/>
    <cellStyle name="Valuta" xfId="2" builtinId="4"/>
  </cellStyles>
  <dxfs count="84">
    <dxf>
      <font>
        <condense val="0"/>
        <extend val="0"/>
        <color indexed="8"/>
      </font>
    </dxf>
    <dxf>
      <font>
        <color rgb="FF00B050"/>
      </font>
    </dxf>
    <dxf>
      <font>
        <color rgb="FFFF0000"/>
      </font>
    </dxf>
    <dxf>
      <font>
        <color auto="1"/>
      </font>
    </dxf>
    <dxf>
      <font>
        <color theme="5" tint="0.59996337778862885"/>
      </font>
    </dxf>
    <dxf>
      <fill>
        <patternFill>
          <bgColor indexed="13"/>
        </patternFill>
      </fill>
    </dxf>
    <dxf>
      <font>
        <condense val="0"/>
        <extend val="0"/>
        <color indexed="8"/>
      </font>
    </dxf>
    <dxf>
      <font>
        <color rgb="FF00B050"/>
      </font>
    </dxf>
    <dxf>
      <font>
        <color rgb="FFFF0000"/>
      </font>
    </dxf>
    <dxf>
      <font>
        <color auto="1"/>
      </font>
    </dxf>
    <dxf>
      <font>
        <color theme="5" tint="0.59996337778862885"/>
      </font>
    </dxf>
    <dxf>
      <fill>
        <patternFill>
          <bgColor indexed="13"/>
        </patternFill>
      </fill>
    </dxf>
    <dxf>
      <font>
        <condense val="0"/>
        <extend val="0"/>
        <color indexed="8"/>
      </font>
    </dxf>
    <dxf>
      <font>
        <color rgb="FF00B050"/>
      </font>
    </dxf>
    <dxf>
      <font>
        <color rgb="FFFF0000"/>
      </font>
    </dxf>
    <dxf>
      <font>
        <color auto="1"/>
      </font>
    </dxf>
    <dxf>
      <font>
        <color theme="5" tint="0.59996337778862885"/>
      </font>
    </dxf>
    <dxf>
      <fill>
        <patternFill>
          <bgColor indexed="13"/>
        </patternFill>
      </fill>
    </dxf>
    <dxf>
      <font>
        <condense val="0"/>
        <extend val="0"/>
        <color indexed="8"/>
      </font>
    </dxf>
    <dxf>
      <font>
        <color rgb="FF00B050"/>
      </font>
    </dxf>
    <dxf>
      <font>
        <color rgb="FFFF0000"/>
      </font>
    </dxf>
    <dxf>
      <font>
        <color auto="1"/>
      </font>
    </dxf>
    <dxf>
      <font>
        <color theme="5" tint="0.59996337778862885"/>
      </font>
    </dxf>
    <dxf>
      <fill>
        <patternFill>
          <bgColor indexed="13"/>
        </patternFill>
      </fill>
    </dxf>
    <dxf>
      <font>
        <condense val="0"/>
        <extend val="0"/>
        <color indexed="8"/>
      </font>
    </dxf>
    <dxf>
      <font>
        <color rgb="FF00B050"/>
      </font>
    </dxf>
    <dxf>
      <font>
        <color rgb="FFFF0000"/>
      </font>
    </dxf>
    <dxf>
      <font>
        <color auto="1"/>
      </font>
    </dxf>
    <dxf>
      <font>
        <color theme="5" tint="0.59996337778862885"/>
      </font>
    </dxf>
    <dxf>
      <fill>
        <patternFill>
          <bgColor indexed="13"/>
        </patternFill>
      </fill>
    </dxf>
    <dxf>
      <font>
        <condense val="0"/>
        <extend val="0"/>
        <color indexed="8"/>
      </font>
    </dxf>
    <dxf>
      <font>
        <color rgb="FF00B050"/>
      </font>
    </dxf>
    <dxf>
      <font>
        <color rgb="FFFF0000"/>
      </font>
    </dxf>
    <dxf>
      <font>
        <color auto="1"/>
      </font>
    </dxf>
    <dxf>
      <font>
        <color theme="5" tint="0.59996337778862885"/>
      </font>
    </dxf>
    <dxf>
      <fill>
        <patternFill>
          <bgColor indexed="13"/>
        </patternFill>
      </fill>
    </dxf>
    <dxf>
      <font>
        <condense val="0"/>
        <extend val="0"/>
        <color indexed="8"/>
      </font>
    </dxf>
    <dxf>
      <font>
        <color rgb="FF00B050"/>
      </font>
    </dxf>
    <dxf>
      <font>
        <color rgb="FFFF0000"/>
      </font>
    </dxf>
    <dxf>
      <font>
        <color auto="1"/>
      </font>
    </dxf>
    <dxf>
      <font>
        <color theme="5" tint="0.59996337778862885"/>
      </font>
    </dxf>
    <dxf>
      <fill>
        <patternFill>
          <bgColor indexed="13"/>
        </patternFill>
      </fill>
    </dxf>
    <dxf>
      <font>
        <condense val="0"/>
        <extend val="0"/>
        <color indexed="8"/>
      </font>
    </dxf>
    <dxf>
      <font>
        <color rgb="FF00B050"/>
      </font>
    </dxf>
    <dxf>
      <font>
        <color rgb="FFFF0000"/>
      </font>
    </dxf>
    <dxf>
      <font>
        <color auto="1"/>
      </font>
    </dxf>
    <dxf>
      <font>
        <color theme="5" tint="0.59996337778862885"/>
      </font>
    </dxf>
    <dxf>
      <fill>
        <patternFill>
          <bgColor indexed="13"/>
        </patternFill>
      </fill>
    </dxf>
    <dxf>
      <font>
        <condense val="0"/>
        <extend val="0"/>
        <color indexed="8"/>
      </font>
    </dxf>
    <dxf>
      <font>
        <color rgb="FF00B050"/>
      </font>
    </dxf>
    <dxf>
      <font>
        <color rgb="FFFF0000"/>
      </font>
    </dxf>
    <dxf>
      <font>
        <color auto="1"/>
      </font>
    </dxf>
    <dxf>
      <font>
        <color theme="5" tint="0.59996337778862885"/>
      </font>
    </dxf>
    <dxf>
      <fill>
        <patternFill>
          <bgColor indexed="13"/>
        </patternFill>
      </fill>
    </dxf>
    <dxf>
      <font>
        <condense val="0"/>
        <extend val="0"/>
        <color indexed="8"/>
      </font>
    </dxf>
    <dxf>
      <font>
        <color rgb="FF00B050"/>
      </font>
    </dxf>
    <dxf>
      <font>
        <color rgb="FFFF0000"/>
      </font>
    </dxf>
    <dxf>
      <font>
        <color auto="1"/>
      </font>
    </dxf>
    <dxf>
      <font>
        <color theme="5" tint="0.59996337778862885"/>
      </font>
    </dxf>
    <dxf>
      <fill>
        <patternFill>
          <bgColor indexed="13"/>
        </patternFill>
      </fill>
    </dxf>
    <dxf>
      <font>
        <b/>
        <i val="0"/>
        <color rgb="FF7030A0"/>
      </font>
    </dxf>
    <dxf>
      <font>
        <b/>
        <i val="0"/>
        <color rgb="FFFF0000"/>
      </font>
    </dxf>
    <dxf>
      <font>
        <b/>
        <i val="0"/>
        <color rgb="FF00B050"/>
      </font>
    </dxf>
    <dxf>
      <font>
        <b/>
        <i val="0"/>
        <color rgb="FFFFC000"/>
      </font>
    </dxf>
    <dxf>
      <font>
        <color theme="0"/>
      </font>
    </dxf>
    <dxf>
      <font>
        <b/>
        <i val="0"/>
        <color rgb="FF00B050"/>
      </font>
    </dxf>
    <dxf>
      <font>
        <b/>
        <i val="0"/>
        <color rgb="FF9C0006"/>
      </font>
      <fill>
        <patternFill patternType="none">
          <bgColor auto="1"/>
        </patternFill>
      </fill>
    </dxf>
    <dxf>
      <font>
        <color theme="1"/>
      </font>
    </dxf>
    <dxf>
      <font>
        <color theme="0"/>
      </font>
    </dxf>
    <dxf>
      <font>
        <color theme="1"/>
      </font>
    </dxf>
    <dxf>
      <font>
        <color theme="0"/>
      </font>
      <fill>
        <patternFill patternType="none">
          <bgColor auto="1"/>
        </patternFill>
      </fill>
    </dxf>
    <dxf>
      <font>
        <b/>
        <i val="0"/>
        <color rgb="FF7030A0"/>
      </font>
    </dxf>
    <dxf>
      <font>
        <b/>
        <i val="0"/>
        <color rgb="FFFFC000"/>
      </font>
    </dxf>
    <dxf>
      <font>
        <color rgb="FFFF0000"/>
      </font>
    </dxf>
    <dxf>
      <font>
        <color rgb="FFFF0000"/>
      </font>
      <fill>
        <patternFill>
          <bgColor rgb="FF00B0F0"/>
        </patternFill>
      </fill>
    </dxf>
    <dxf>
      <font>
        <b/>
        <i val="0"/>
        <color rgb="FF0070C0"/>
      </font>
      <fill>
        <patternFill>
          <bgColor rgb="FF92D050"/>
        </patternFill>
      </fill>
    </dxf>
    <dxf>
      <font>
        <color rgb="FFFFFFFF"/>
      </font>
    </dxf>
    <dxf>
      <font>
        <condense val="0"/>
        <extend val="0"/>
        <color indexed="9"/>
      </font>
    </dxf>
    <dxf>
      <font>
        <b/>
        <i val="0"/>
        <color rgb="FFFF0000"/>
      </font>
    </dxf>
    <dxf>
      <font>
        <b/>
        <i val="0"/>
        <color rgb="FF00B050"/>
      </font>
    </dxf>
    <dxf>
      <font>
        <b/>
        <i val="0"/>
        <color rgb="FFFFC000"/>
      </font>
    </dxf>
    <dxf>
      <font>
        <color theme="0"/>
      </font>
    </dxf>
    <dxf>
      <font>
        <b/>
        <i val="0"/>
        <color rgb="FF00B050"/>
      </font>
    </dxf>
    <dxf>
      <font>
        <b/>
        <i val="0"/>
        <color rgb="FFFF0000"/>
      </font>
    </dxf>
  </dxfs>
  <tableStyles count="0" defaultTableStyle="TableStyleMedium2" defaultPivotStyle="PivotStyleLight16"/>
  <colors>
    <mruColors>
      <color rgb="FF005890"/>
      <color rgb="FFFFFF99"/>
      <color rgb="FFFFE9A3"/>
      <color rgb="FFD52B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5083175</xdr:colOff>
      <xdr:row>0</xdr:row>
      <xdr:rowOff>0</xdr:rowOff>
    </xdr:from>
    <xdr:to>
      <xdr:col>0</xdr:col>
      <xdr:colOff>9032875</xdr:colOff>
      <xdr:row>1</xdr:row>
      <xdr:rowOff>241300</xdr:rowOff>
    </xdr:to>
    <xdr:pic>
      <xdr:nvPicPr>
        <xdr:cNvPr id="3" name="Afbeelding 2">
          <a:extLst>
            <a:ext uri="{FF2B5EF4-FFF2-40B4-BE49-F238E27FC236}">
              <a16:creationId xmlns:a16="http://schemas.microsoft.com/office/drawing/2014/main" id="{8A05B17F-38F4-B97C-730C-8E04C6EBEF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3175" y="0"/>
          <a:ext cx="3949700" cy="89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122p0519.cicwp.nl\8142-Userdata_P$\agnl\data%20-%20R-schijf%20op%20Fil07\IN\Taakveld%20projecten\Programmas\R&amp;D%20Mobiliteitssectoren\Voorbeeld%20formats\Format%20Begroting%20R&amp;D%20Mobiliteitssector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Toelichting"/>
      <sheetName val="Toelichting kostenposten"/>
      <sheetName val="Penvoerder-aanvrager 1"/>
      <sheetName val="Aanvrager 2"/>
      <sheetName val="Aanvrager 3"/>
      <sheetName val="Aanvrager 4"/>
      <sheetName val="Aanvrager 5"/>
      <sheetName val="Aanvrager 6"/>
      <sheetName val="Aanvrager 7"/>
      <sheetName val="Totaalbegroting"/>
      <sheetName val="Specificatie apparatuur"/>
    </sheetNames>
    <sheetDataSet>
      <sheetData sheetId="0"/>
      <sheetData sheetId="1"/>
      <sheetData sheetId="2"/>
      <sheetData sheetId="3">
        <row r="12">
          <cell r="Q12" t="str">
            <v>[Maak een keuze]</v>
          </cell>
        </row>
        <row r="13">
          <cell r="Q13" t="str">
            <v>Integrale kostensystematiek</v>
          </cell>
        </row>
        <row r="14">
          <cell r="Q14" t="str">
            <v>Directe loonkosten plus vaste opslag-systematiek (50%)</v>
          </cell>
        </row>
        <row r="17">
          <cell r="Q17" t="str">
            <v>Vaste uurtarief-systematiek (vast uurtarief van 60 euro)</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ur01.safelinks.protection.outlook.com/?url=https%3A%2F%2Fwww.rvo.nl%2Fonderwerpen%2Fsubsidiespelregels%2Fez%2Fvaste-uurtarief&amp;data=05%7C02%7Cvaman.chalabi%40rvo.nl%7C2f6c90e44600417e31c308de5f1b5e92%7C1321633ef6b944e2a44f59b9d264ecb7%7C0%7C0%7C639052768301434540%7CUnknown%7CTWFpbGZsb3d8eyJFbXB0eU1hcGkiOnRydWUsIlYiOiIwLjAuMDAwMCIsIlAiOiJXaW4zMiIsIkFOIjoiTWFpbCIsIldUIjoyfQ%3D%3D%7C0%7C%7C%7C&amp;sdata=Qcgg2RP%2Fjy13UOBfbeUtPQAWcZVLdyhtIRKy%2BfywWkg%3D&amp;reserved=0" TargetMode="External"/><Relationship Id="rId2" Type="http://schemas.openxmlformats.org/officeDocument/2006/relationships/hyperlink" Target="https://eur01.safelinks.protection.outlook.com/?url=https%3A%2F%2Fwww.rvo.nl%2Fonderwerpen%2Fsubsidiespelregels%2Fez%2Floonkosten-vaste-opslag&amp;data=05%7C02%7Cvaman.chalabi%40rvo.nl%7C2f6c90e44600417e31c308de5f1b5e92%7C1321633ef6b944e2a44f59b9d264ecb7%7C0%7C0%7C639052768301465050%7CUnknown%7CTWFpbGZsb3d8eyJFbXB0eU1hcGkiOnRydWUsIlYiOiIwLjAuMDAwMCIsIlAiOiJXaW4zMiIsIkFOIjoiTWFpbCIsIldUIjoyfQ%3D%3D%7C0%7C%7C%7C&amp;sdata=GN3Y%2FETYR%2BlsYwc8W5sg7QUO5WcOzeSFKWTceHV4Lho%3D&amp;reserved=0" TargetMode="External"/><Relationship Id="rId1" Type="http://schemas.openxmlformats.org/officeDocument/2006/relationships/hyperlink" Target="https://eur01.safelinks.protection.outlook.com/?url=https%3A%2F%2Fwww.rvo.nl%2Fonderwerpen%2Fsubsidiespelregels%2Fez%2Fiks&amp;data=05%7C02%7Cvaman.chalabi%40rvo.nl%7C2f6c90e44600417e31c308de5f1b5e92%7C1321633ef6b944e2a44f59b9d264ecb7%7C0%7C0%7C639052768301453367%7CUnknown%7CTWFpbGZsb3d8eyJFbXB0eU1hcGkiOnRydWUsIlYiOiIwLjAuMDAwMCIsIlAiOiJXaW4zMiIsIkFOIjoiTWFpbCIsIldUIjoyfQ%3D%3D%7C0%7C%7C%7C&amp;sdata=oCAdS8tBdHP5hwXW7LUhcV5BHI3KzQckTD2XtgDmRXM%3D&amp;reserved=0"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A9271-D6D7-4172-816B-FF37AD487014}">
  <sheetPr>
    <tabColor theme="4"/>
  </sheetPr>
  <dimension ref="A1:B38"/>
  <sheetViews>
    <sheetView tabSelected="1" zoomScale="90" zoomScaleNormal="90" workbookViewId="0">
      <selection activeCell="A9" sqref="A9"/>
    </sheetView>
  </sheetViews>
  <sheetFormatPr defaultColWidth="0" defaultRowHeight="15" zeroHeight="1" x14ac:dyDescent="0.25"/>
  <cols>
    <col min="1" max="1" width="211.85546875" bestFit="1" customWidth="1"/>
    <col min="2" max="2" width="8.7109375" customWidth="1"/>
    <col min="3" max="16384" width="8.7109375" hidden="1"/>
  </cols>
  <sheetData>
    <row r="1" spans="1:2" s="29" customFormat="1" x14ac:dyDescent="0.25">
      <c r="A1" s="195" t="s">
        <v>15</v>
      </c>
    </row>
    <row r="2" spans="1:2" s="29" customFormat="1" x14ac:dyDescent="0.25">
      <c r="A2" s="196" t="s">
        <v>16</v>
      </c>
    </row>
    <row r="3" spans="1:2" s="29" customFormat="1" ht="30" x14ac:dyDescent="0.25">
      <c r="A3" s="195" t="s">
        <v>56</v>
      </c>
      <c r="B3" s="121" t="s">
        <v>17</v>
      </c>
    </row>
    <row r="4" spans="1:2" ht="18.75" x14ac:dyDescent="0.25">
      <c r="A4" s="197" t="s">
        <v>18</v>
      </c>
    </row>
    <row r="5" spans="1:2" s="29" customFormat="1" x14ac:dyDescent="0.25">
      <c r="A5" s="198"/>
    </row>
    <row r="6" spans="1:2" s="29" customFormat="1" x14ac:dyDescent="0.25">
      <c r="A6" s="199" t="s">
        <v>171</v>
      </c>
    </row>
    <row r="7" spans="1:2" s="29" customFormat="1" x14ac:dyDescent="0.25">
      <c r="A7" s="200" t="s">
        <v>62</v>
      </c>
    </row>
    <row r="8" spans="1:2" s="29" customFormat="1" x14ac:dyDescent="0.25">
      <c r="A8" s="201"/>
    </row>
    <row r="9" spans="1:2" s="29" customFormat="1" x14ac:dyDescent="0.25">
      <c r="A9" s="199" t="s">
        <v>116</v>
      </c>
    </row>
    <row r="10" spans="1:2" s="29" customFormat="1" ht="30" x14ac:dyDescent="0.25">
      <c r="A10" s="196" t="s">
        <v>63</v>
      </c>
      <c r="B10" s="122"/>
    </row>
    <row r="11" spans="1:2" s="29" customFormat="1" x14ac:dyDescent="0.25">
      <c r="A11" s="201"/>
    </row>
    <row r="12" spans="1:2" s="29" customFormat="1" x14ac:dyDescent="0.25">
      <c r="A12" s="199" t="s">
        <v>117</v>
      </c>
    </row>
    <row r="13" spans="1:2" s="29" customFormat="1" ht="30" x14ac:dyDescent="0.25">
      <c r="A13" s="196" t="s">
        <v>63</v>
      </c>
    </row>
    <row r="14" spans="1:2" s="29" customFormat="1" x14ac:dyDescent="0.25">
      <c r="A14" s="201"/>
    </row>
    <row r="15" spans="1:2" s="29" customFormat="1" x14ac:dyDescent="0.25">
      <c r="A15" s="199" t="s">
        <v>172</v>
      </c>
    </row>
    <row r="16" spans="1:2" s="29" customFormat="1" x14ac:dyDescent="0.25">
      <c r="A16" s="198" t="s">
        <v>75</v>
      </c>
    </row>
    <row r="17" spans="1:2" s="29" customFormat="1" x14ac:dyDescent="0.25">
      <c r="A17" s="198" t="s">
        <v>102</v>
      </c>
    </row>
    <row r="18" spans="1:2" s="29" customFormat="1" x14ac:dyDescent="0.25">
      <c r="A18" s="180"/>
    </row>
    <row r="19" spans="1:2" ht="18.75" x14ac:dyDescent="0.3">
      <c r="A19" s="202" t="s">
        <v>181</v>
      </c>
    </row>
    <row r="20" spans="1:2" x14ac:dyDescent="0.25">
      <c r="A20" s="203"/>
      <c r="B20" s="29"/>
    </row>
    <row r="33" customFormat="1" hidden="1" x14ac:dyDescent="0.25"/>
    <row r="34" customFormat="1" hidden="1" x14ac:dyDescent="0.25"/>
    <row r="35" customFormat="1" hidden="1" x14ac:dyDescent="0.25"/>
    <row r="36" customFormat="1" hidden="1" x14ac:dyDescent="0.25"/>
    <row r="37" customFormat="1" hidden="1" x14ac:dyDescent="0.25"/>
    <row r="38" customFormat="1" hidden="1" x14ac:dyDescent="0.25"/>
  </sheetData>
  <sheetProtection algorithmName="SHA-512" hashValue="IvUsuwhj72DV18QlLRnjVRwWD85wab8O3hpvIkVqWi+WvTpXcgjTyGij1/nL+PECxvykS/MSS5bAD5P0eT/r5Q==" saltValue="CrNk/pRS1IoICwtA22p6+Q==" spinCount="100000"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84B60-4384-436C-97B7-601B95ECED9B}">
  <sheetPr>
    <tabColor rgb="FFFFFF99"/>
  </sheetPr>
  <dimension ref="A1:J156"/>
  <sheetViews>
    <sheetView showGridLines="0" topLeftCell="A3" workbookViewId="0">
      <selection activeCell="B9" sqref="B9:E9"/>
    </sheetView>
  </sheetViews>
  <sheetFormatPr defaultColWidth="0" defaultRowHeight="0" customHeight="1" zeroHeight="1" x14ac:dyDescent="0.25"/>
  <cols>
    <col min="1" max="1" width="4.140625" style="1" customWidth="1"/>
    <col min="2" max="2" width="27.5703125" style="2" customWidth="1"/>
    <col min="3" max="3" width="35" style="2" customWidth="1"/>
    <col min="4" max="4" width="14.85546875" style="3" customWidth="1"/>
    <col min="5" max="5" width="33.140625" style="3" bestFit="1" customWidth="1"/>
    <col min="6" max="6" width="17.5703125" style="3" customWidth="1"/>
    <col min="7" max="7" width="34.85546875" style="3" customWidth="1"/>
    <col min="8" max="8" width="32.28515625" style="3" customWidth="1"/>
    <col min="9" max="9" width="2.28515625" style="4" customWidth="1"/>
    <col min="10" max="10" width="9.140625" style="4" customWidth="1"/>
    <col min="11" max="16384" width="9.140625" style="4" hidden="1"/>
  </cols>
  <sheetData>
    <row r="1" spans="1:8" ht="18.75" thickBot="1" x14ac:dyDescent="0.3">
      <c r="A1" s="496" t="s">
        <v>133</v>
      </c>
      <c r="B1" s="497"/>
      <c r="C1" s="497"/>
      <c r="D1" s="497"/>
      <c r="E1" s="497"/>
      <c r="F1" s="497"/>
      <c r="G1" s="497"/>
      <c r="H1" s="498"/>
    </row>
    <row r="2" spans="1:8" ht="15" customHeight="1" x14ac:dyDescent="0.25">
      <c r="A2" s="499" t="s">
        <v>126</v>
      </c>
      <c r="B2" s="102" t="str">
        <f>'Stap 1 Basisgegevens begroting'!B8</f>
        <v>Onderzoekstitel:</v>
      </c>
      <c r="C2" s="469">
        <f>'Stap 1 Basisgegevens begroting'!C8</f>
        <v>0</v>
      </c>
      <c r="D2" s="469"/>
      <c r="E2" s="469"/>
      <c r="F2" s="478" t="s">
        <v>61</v>
      </c>
      <c r="G2" s="479"/>
      <c r="H2" s="480"/>
    </row>
    <row r="3" spans="1:8" ht="15" x14ac:dyDescent="0.25">
      <c r="A3" s="500"/>
      <c r="B3" s="100" t="s">
        <v>42</v>
      </c>
      <c r="C3" s="470">
        <f>'Stap 1 Basisgegevens begroting'!C16</f>
        <v>0</v>
      </c>
      <c r="D3" s="470"/>
      <c r="E3" s="471"/>
      <c r="F3" s="478"/>
      <c r="G3" s="479"/>
      <c r="H3" s="480"/>
    </row>
    <row r="4" spans="1:8" ht="15.75" thickBot="1" x14ac:dyDescent="0.3">
      <c r="A4" s="500"/>
      <c r="B4" s="100" t="s">
        <v>29</v>
      </c>
      <c r="C4" s="470" t="str">
        <f>'Stap 1 Basisgegevens begroting'!E16</f>
        <v>[maak keuze]</v>
      </c>
      <c r="D4" s="470"/>
      <c r="E4" s="471"/>
      <c r="F4" s="478"/>
      <c r="G4" s="479"/>
      <c r="H4" s="480"/>
    </row>
    <row r="5" spans="1:8" ht="15" customHeight="1" thickBot="1" x14ac:dyDescent="0.3">
      <c r="A5" s="501"/>
      <c r="B5" s="101" t="s">
        <v>95</v>
      </c>
      <c r="C5" s="472" t="str">
        <f>'Stap 1 Basisgegevens begroting'!D16</f>
        <v>[maak keuze]</v>
      </c>
      <c r="D5" s="472"/>
      <c r="E5" s="472"/>
      <c r="F5" s="481" t="s">
        <v>146</v>
      </c>
      <c r="G5" s="482"/>
      <c r="H5" s="483"/>
    </row>
    <row r="6" spans="1:8" ht="15" customHeight="1" thickBot="1" x14ac:dyDescent="0.3">
      <c r="A6" s="347"/>
      <c r="B6" s="348"/>
      <c r="C6" s="348"/>
      <c r="D6" s="348"/>
      <c r="E6" s="348"/>
      <c r="F6" s="348"/>
      <c r="G6" s="348"/>
      <c r="H6" s="349"/>
    </row>
    <row r="7" spans="1:8" ht="15" customHeight="1" x14ac:dyDescent="0.25">
      <c r="A7" s="393" t="s">
        <v>19</v>
      </c>
      <c r="B7" s="488" t="s">
        <v>196</v>
      </c>
      <c r="C7" s="489"/>
      <c r="D7" s="489"/>
      <c r="E7" s="489"/>
      <c r="F7" s="129" t="s">
        <v>30</v>
      </c>
      <c r="G7" s="129" t="s">
        <v>120</v>
      </c>
      <c r="H7" s="113"/>
    </row>
    <row r="8" spans="1:8" ht="15" customHeight="1" x14ac:dyDescent="0.25">
      <c r="A8" s="393"/>
      <c r="B8" s="490" t="s">
        <v>79</v>
      </c>
      <c r="C8" s="491"/>
      <c r="D8" s="491"/>
      <c r="E8" s="491"/>
      <c r="F8" s="130" t="s">
        <v>112</v>
      </c>
      <c r="G8" s="131">
        <v>60</v>
      </c>
      <c r="H8" s="113"/>
    </row>
    <row r="9" spans="1:8" ht="15" customHeight="1" x14ac:dyDescent="0.25">
      <c r="A9" s="393"/>
      <c r="B9" s="490" t="s">
        <v>80</v>
      </c>
      <c r="C9" s="491"/>
      <c r="D9" s="491"/>
      <c r="E9" s="491"/>
      <c r="F9" s="130" t="s">
        <v>113</v>
      </c>
      <c r="G9" s="131">
        <v>95</v>
      </c>
      <c r="H9" s="114"/>
    </row>
    <row r="10" spans="1:8" ht="15" customHeight="1" x14ac:dyDescent="0.25">
      <c r="A10" s="393"/>
      <c r="B10" s="490" t="s">
        <v>81</v>
      </c>
      <c r="C10" s="491"/>
      <c r="D10" s="491"/>
      <c r="E10" s="491"/>
      <c r="F10" s="130" t="s">
        <v>114</v>
      </c>
      <c r="G10" s="131">
        <v>150</v>
      </c>
      <c r="H10" s="114"/>
    </row>
    <row r="11" spans="1:8" ht="15" customHeight="1" thickBot="1" x14ac:dyDescent="0.3">
      <c r="A11" s="393"/>
      <c r="B11" s="492" t="s">
        <v>144</v>
      </c>
      <c r="C11" s="493"/>
      <c r="D11" s="493"/>
      <c r="E11" s="493"/>
      <c r="F11" s="132" t="s">
        <v>115</v>
      </c>
      <c r="G11" s="133">
        <v>160</v>
      </c>
      <c r="H11" s="114"/>
    </row>
    <row r="12" spans="1:8" ht="15" customHeight="1" thickBot="1" x14ac:dyDescent="0.3">
      <c r="A12" s="393"/>
      <c r="B12" s="117"/>
      <c r="C12" s="118"/>
      <c r="D12" s="119"/>
      <c r="E12" s="119"/>
      <c r="F12" s="119"/>
      <c r="G12" s="119"/>
      <c r="H12" s="120"/>
    </row>
    <row r="13" spans="1:8" ht="18.75" thickBot="1" x14ac:dyDescent="0.3">
      <c r="A13" s="393"/>
      <c r="B13" s="475" t="str">
        <f>IF(F14="[maak keuze]","Kies eerst uw systematiek voor de berekening van de subsidiabele kosten",(IF(F14="Directe loonkosten plus vaste opslag-systematiek (50%)","Directe loonkosten",(IF(F14="integrale kostensystematiek","Directe en indirecte kosten op basis van integraal tarief","Directe en indirecte kosten op basis van vast tarief regeling of WUR")))))</f>
        <v>Directe en indirecte kosten op basis van vast tarief regeling of WUR</v>
      </c>
      <c r="C13" s="476"/>
      <c r="D13" s="476"/>
      <c r="E13" s="476"/>
      <c r="F13" s="476"/>
      <c r="G13" s="476"/>
      <c r="H13" s="477"/>
    </row>
    <row r="14" spans="1:8" ht="33" customHeight="1" thickBot="1" x14ac:dyDescent="0.3">
      <c r="A14" s="393"/>
      <c r="B14" s="484" t="s">
        <v>185</v>
      </c>
      <c r="C14" s="484"/>
      <c r="D14" s="484"/>
      <c r="E14" s="484"/>
      <c r="F14" s="485" t="s">
        <v>85</v>
      </c>
      <c r="G14" s="486"/>
      <c r="H14" s="487"/>
    </row>
    <row r="15" spans="1:8" ht="15" customHeight="1" thickBot="1" x14ac:dyDescent="0.3">
      <c r="A15" s="393"/>
      <c r="B15" s="66"/>
      <c r="C15" s="66"/>
      <c r="D15" s="66"/>
      <c r="E15" s="66"/>
      <c r="F15" s="67"/>
      <c r="G15" s="67"/>
      <c r="H15" s="83"/>
    </row>
    <row r="16" spans="1:8" ht="15.75" thickBot="1" x14ac:dyDescent="0.3">
      <c r="A16" s="393"/>
      <c r="B16" s="431" t="s">
        <v>145</v>
      </c>
      <c r="C16" s="431"/>
      <c r="D16" s="510"/>
      <c r="E16" s="86" t="s">
        <v>82</v>
      </c>
      <c r="F16" s="87" t="s">
        <v>31</v>
      </c>
      <c r="G16" s="86" t="s">
        <v>32</v>
      </c>
      <c r="H16" s="88" t="s">
        <v>33</v>
      </c>
    </row>
    <row r="17" spans="1:8" ht="15.75" thickTop="1" x14ac:dyDescent="0.25">
      <c r="A17" s="393"/>
      <c r="B17" s="508"/>
      <c r="C17" s="508"/>
      <c r="D17" s="509"/>
      <c r="E17" s="84"/>
      <c r="F17" s="69"/>
      <c r="G17" s="71"/>
      <c r="H17" s="205">
        <f>F17*G17</f>
        <v>0</v>
      </c>
    </row>
    <row r="18" spans="1:8" ht="15" x14ac:dyDescent="0.25">
      <c r="A18" s="393"/>
      <c r="B18" s="398"/>
      <c r="C18" s="398"/>
      <c r="D18" s="396"/>
      <c r="E18" s="70"/>
      <c r="F18" s="69"/>
      <c r="G18" s="71"/>
      <c r="H18" s="85">
        <f t="shared" ref="H18:H36" si="0">F18*G18</f>
        <v>0</v>
      </c>
    </row>
    <row r="19" spans="1:8" ht="15" x14ac:dyDescent="0.25">
      <c r="A19" s="393"/>
      <c r="B19" s="398"/>
      <c r="C19" s="398"/>
      <c r="D19" s="396"/>
      <c r="E19" s="70"/>
      <c r="F19" s="69"/>
      <c r="G19" s="71"/>
      <c r="H19" s="85">
        <f t="shared" si="0"/>
        <v>0</v>
      </c>
    </row>
    <row r="20" spans="1:8" ht="15" x14ac:dyDescent="0.25">
      <c r="A20" s="393"/>
      <c r="B20" s="398"/>
      <c r="C20" s="398"/>
      <c r="D20" s="396"/>
      <c r="E20" s="70"/>
      <c r="F20" s="69"/>
      <c r="G20" s="71"/>
      <c r="H20" s="85">
        <f t="shared" si="0"/>
        <v>0</v>
      </c>
    </row>
    <row r="21" spans="1:8" ht="15" x14ac:dyDescent="0.25">
      <c r="A21" s="393"/>
      <c r="B21" s="398"/>
      <c r="C21" s="398"/>
      <c r="D21" s="396"/>
      <c r="E21" s="70"/>
      <c r="F21" s="69"/>
      <c r="G21" s="71"/>
      <c r="H21" s="85">
        <f t="shared" si="0"/>
        <v>0</v>
      </c>
    </row>
    <row r="22" spans="1:8" ht="15" x14ac:dyDescent="0.25">
      <c r="A22" s="393"/>
      <c r="B22" s="397"/>
      <c r="C22" s="398"/>
      <c r="D22" s="396"/>
      <c r="E22" s="70"/>
      <c r="F22" s="69"/>
      <c r="G22" s="71"/>
      <c r="H22" s="85">
        <f t="shared" si="0"/>
        <v>0</v>
      </c>
    </row>
    <row r="23" spans="1:8" ht="15" x14ac:dyDescent="0.25">
      <c r="A23" s="393"/>
      <c r="B23" s="397"/>
      <c r="C23" s="398"/>
      <c r="D23" s="396"/>
      <c r="E23" s="70"/>
      <c r="F23" s="69"/>
      <c r="G23" s="71"/>
      <c r="H23" s="85">
        <f t="shared" si="0"/>
        <v>0</v>
      </c>
    </row>
    <row r="24" spans="1:8" ht="15" x14ac:dyDescent="0.25">
      <c r="A24" s="393"/>
      <c r="B24" s="397"/>
      <c r="C24" s="398"/>
      <c r="D24" s="396"/>
      <c r="E24" s="70"/>
      <c r="F24" s="69"/>
      <c r="G24" s="71"/>
      <c r="H24" s="85">
        <f t="shared" si="0"/>
        <v>0</v>
      </c>
    </row>
    <row r="25" spans="1:8" ht="15" x14ac:dyDescent="0.25">
      <c r="A25" s="393"/>
      <c r="B25" s="397"/>
      <c r="C25" s="398"/>
      <c r="D25" s="396"/>
      <c r="E25" s="70"/>
      <c r="F25" s="69"/>
      <c r="G25" s="71"/>
      <c r="H25" s="85">
        <f t="shared" si="0"/>
        <v>0</v>
      </c>
    </row>
    <row r="26" spans="1:8" ht="15" x14ac:dyDescent="0.25">
      <c r="A26" s="393"/>
      <c r="B26" s="397"/>
      <c r="C26" s="398"/>
      <c r="D26" s="396"/>
      <c r="E26" s="70"/>
      <c r="F26" s="69"/>
      <c r="G26" s="71"/>
      <c r="H26" s="85">
        <f t="shared" si="0"/>
        <v>0</v>
      </c>
    </row>
    <row r="27" spans="1:8" ht="15" x14ac:dyDescent="0.25">
      <c r="A27" s="393"/>
      <c r="B27" s="397"/>
      <c r="C27" s="398"/>
      <c r="D27" s="396"/>
      <c r="E27" s="70"/>
      <c r="F27" s="69"/>
      <c r="G27" s="71"/>
      <c r="H27" s="85">
        <f t="shared" si="0"/>
        <v>0</v>
      </c>
    </row>
    <row r="28" spans="1:8" ht="15" x14ac:dyDescent="0.25">
      <c r="A28" s="393"/>
      <c r="B28" s="397"/>
      <c r="C28" s="398"/>
      <c r="D28" s="396"/>
      <c r="E28" s="70"/>
      <c r="F28" s="69"/>
      <c r="G28" s="71"/>
      <c r="H28" s="85">
        <f t="shared" si="0"/>
        <v>0</v>
      </c>
    </row>
    <row r="29" spans="1:8" ht="15" x14ac:dyDescent="0.25">
      <c r="A29" s="393"/>
      <c r="B29" s="397"/>
      <c r="C29" s="398"/>
      <c r="D29" s="396"/>
      <c r="E29" s="70"/>
      <c r="F29" s="69"/>
      <c r="G29" s="71"/>
      <c r="H29" s="85">
        <f t="shared" si="0"/>
        <v>0</v>
      </c>
    </row>
    <row r="30" spans="1:8" ht="15" x14ac:dyDescent="0.25">
      <c r="A30" s="393"/>
      <c r="B30" s="397"/>
      <c r="C30" s="398"/>
      <c r="D30" s="396"/>
      <c r="E30" s="70"/>
      <c r="F30" s="69"/>
      <c r="G30" s="71"/>
      <c r="H30" s="85">
        <f t="shared" si="0"/>
        <v>0</v>
      </c>
    </row>
    <row r="31" spans="1:8" ht="15" x14ac:dyDescent="0.25">
      <c r="A31" s="393"/>
      <c r="B31" s="398"/>
      <c r="C31" s="398"/>
      <c r="D31" s="396"/>
      <c r="E31" s="70"/>
      <c r="F31" s="69"/>
      <c r="G31" s="71"/>
      <c r="H31" s="85">
        <f t="shared" si="0"/>
        <v>0</v>
      </c>
    </row>
    <row r="32" spans="1:8" ht="15" x14ac:dyDescent="0.25">
      <c r="A32" s="393"/>
      <c r="B32" s="398"/>
      <c r="C32" s="398"/>
      <c r="D32" s="396"/>
      <c r="E32" s="70"/>
      <c r="F32" s="69"/>
      <c r="G32" s="71"/>
      <c r="H32" s="85">
        <f t="shared" si="0"/>
        <v>0</v>
      </c>
    </row>
    <row r="33" spans="1:8" ht="15" x14ac:dyDescent="0.25">
      <c r="A33" s="393"/>
      <c r="B33" s="398"/>
      <c r="C33" s="398"/>
      <c r="D33" s="396"/>
      <c r="E33" s="70"/>
      <c r="F33" s="69"/>
      <c r="G33" s="71"/>
      <c r="H33" s="85">
        <f t="shared" si="0"/>
        <v>0</v>
      </c>
    </row>
    <row r="34" spans="1:8" ht="15" x14ac:dyDescent="0.25">
      <c r="A34" s="393"/>
      <c r="B34" s="398"/>
      <c r="C34" s="398"/>
      <c r="D34" s="396"/>
      <c r="E34" s="70"/>
      <c r="F34" s="69"/>
      <c r="G34" s="71"/>
      <c r="H34" s="85">
        <f t="shared" si="0"/>
        <v>0</v>
      </c>
    </row>
    <row r="35" spans="1:8" ht="15" x14ac:dyDescent="0.25">
      <c r="A35" s="393"/>
      <c r="B35" s="398"/>
      <c r="C35" s="398"/>
      <c r="D35" s="396"/>
      <c r="E35" s="70"/>
      <c r="F35" s="69"/>
      <c r="G35" s="71"/>
      <c r="H35" s="85">
        <f t="shared" si="0"/>
        <v>0</v>
      </c>
    </row>
    <row r="36" spans="1:8" ht="15.75" thickBot="1" x14ac:dyDescent="0.3">
      <c r="A36" s="393"/>
      <c r="B36" s="400"/>
      <c r="C36" s="400"/>
      <c r="D36" s="401"/>
      <c r="E36" s="74"/>
      <c r="F36" s="73"/>
      <c r="G36" s="75"/>
      <c r="H36" s="206">
        <f t="shared" si="0"/>
        <v>0</v>
      </c>
    </row>
    <row r="37" spans="1:8" ht="16.5" thickTop="1" thickBot="1" x14ac:dyDescent="0.3">
      <c r="A37" s="393"/>
      <c r="B37" s="421" t="s">
        <v>189</v>
      </c>
      <c r="C37" s="421"/>
      <c r="D37" s="421"/>
      <c r="E37" s="421"/>
      <c r="F37" s="421"/>
      <c r="G37" s="422"/>
      <c r="H37" s="72">
        <f>SUM(H17:H36)</f>
        <v>0</v>
      </c>
    </row>
    <row r="38" spans="1:8" ht="15.75" thickBot="1" x14ac:dyDescent="0.3">
      <c r="A38" s="393"/>
      <c r="B38" s="77"/>
      <c r="C38" s="77"/>
      <c r="D38" s="78"/>
      <c r="E38" s="78"/>
      <c r="F38" s="79"/>
      <c r="G38" s="80" t="str">
        <f>IF(F14="Directe loonkosten plus vaste opslag-systematiek (50%)","Opslag algemene kosten (50%)","Geen opslag")</f>
        <v>Geen opslag</v>
      </c>
      <c r="H38" s="81" t="str">
        <f>IF($F14="vaste uurtarief-systematiek",0,(IF($F14="integrale kostensystematiek",0,(IF($F14="Directe loonkosten plus vaste opslag-systematiek (50%)",H37*0.5,"0")))))</f>
        <v>0</v>
      </c>
    </row>
    <row r="39" spans="1:8" ht="15.75" thickBot="1" x14ac:dyDescent="0.3">
      <c r="A39" s="394"/>
      <c r="B39" s="10"/>
      <c r="C39" s="10"/>
      <c r="D39" s="11"/>
      <c r="E39" s="11"/>
      <c r="F39" s="76"/>
      <c r="G39" s="99" t="s">
        <v>189</v>
      </c>
      <c r="H39" s="82">
        <f>H37+H38</f>
        <v>0</v>
      </c>
    </row>
    <row r="40" spans="1:8" ht="15.75" thickBot="1" x14ac:dyDescent="0.3">
      <c r="A40" s="115"/>
      <c r="B40" s="107"/>
      <c r="C40" s="107"/>
      <c r="D40" s="107"/>
      <c r="E40" s="107"/>
      <c r="F40" s="108"/>
      <c r="G40" s="109"/>
      <c r="H40" s="116"/>
    </row>
    <row r="41" spans="1:8" ht="18" x14ac:dyDescent="0.25">
      <c r="A41" s="392" t="s">
        <v>20</v>
      </c>
      <c r="B41" s="502" t="s">
        <v>34</v>
      </c>
      <c r="C41" s="503"/>
      <c r="D41" s="503"/>
      <c r="E41" s="503"/>
      <c r="F41" s="503"/>
      <c r="G41" s="503"/>
      <c r="H41" s="504"/>
    </row>
    <row r="42" spans="1:8" ht="15.75" thickBot="1" x14ac:dyDescent="0.3">
      <c r="A42" s="393"/>
      <c r="B42" s="473" t="s">
        <v>140</v>
      </c>
      <c r="C42" s="474"/>
      <c r="D42" s="91"/>
      <c r="E42" s="90" t="s">
        <v>123</v>
      </c>
      <c r="F42" s="92" t="s">
        <v>124</v>
      </c>
      <c r="G42" s="90" t="s">
        <v>125</v>
      </c>
      <c r="H42" s="93" t="s">
        <v>122</v>
      </c>
    </row>
    <row r="43" spans="1:8" ht="15.75" thickTop="1" x14ac:dyDescent="0.25">
      <c r="A43" s="393"/>
      <c r="B43" s="507"/>
      <c r="C43" s="508"/>
      <c r="D43" s="509"/>
      <c r="E43" s="95"/>
      <c r="F43" s="96"/>
      <c r="G43" s="71"/>
      <c r="H43" s="205">
        <f>E43*F43*G43</f>
        <v>0</v>
      </c>
    </row>
    <row r="44" spans="1:8" ht="15" x14ac:dyDescent="0.25">
      <c r="A44" s="393"/>
      <c r="B44" s="410"/>
      <c r="C44" s="411"/>
      <c r="D44" s="411"/>
      <c r="E44" s="95"/>
      <c r="F44" s="96"/>
      <c r="G44" s="71"/>
      <c r="H44" s="85">
        <f t="shared" ref="H44:H52" si="1">E44*F44*G44</f>
        <v>0</v>
      </c>
    </row>
    <row r="45" spans="1:8" ht="15" x14ac:dyDescent="0.25">
      <c r="A45" s="393"/>
      <c r="B45" s="410"/>
      <c r="C45" s="411"/>
      <c r="D45" s="411"/>
      <c r="E45" s="95"/>
      <c r="F45" s="96"/>
      <c r="G45" s="71"/>
      <c r="H45" s="85">
        <f t="shared" si="1"/>
        <v>0</v>
      </c>
    </row>
    <row r="46" spans="1:8" ht="15" x14ac:dyDescent="0.25">
      <c r="A46" s="393"/>
      <c r="B46" s="410"/>
      <c r="C46" s="411"/>
      <c r="D46" s="411"/>
      <c r="E46" s="95"/>
      <c r="F46" s="96"/>
      <c r="G46" s="71"/>
      <c r="H46" s="85">
        <f t="shared" si="1"/>
        <v>0</v>
      </c>
    </row>
    <row r="47" spans="1:8" ht="15" x14ac:dyDescent="0.25">
      <c r="A47" s="393"/>
      <c r="B47" s="410"/>
      <c r="C47" s="411"/>
      <c r="D47" s="411"/>
      <c r="E47" s="95"/>
      <c r="F47" s="96"/>
      <c r="G47" s="71"/>
      <c r="H47" s="85">
        <f t="shared" si="1"/>
        <v>0</v>
      </c>
    </row>
    <row r="48" spans="1:8" ht="15" x14ac:dyDescent="0.25">
      <c r="A48" s="393"/>
      <c r="B48" s="397"/>
      <c r="C48" s="398"/>
      <c r="D48" s="396"/>
      <c r="E48" s="95"/>
      <c r="F48" s="96"/>
      <c r="G48" s="71"/>
      <c r="H48" s="85">
        <f t="shared" si="1"/>
        <v>0</v>
      </c>
    </row>
    <row r="49" spans="1:8" ht="15" x14ac:dyDescent="0.25">
      <c r="A49" s="393"/>
      <c r="B49" s="397"/>
      <c r="C49" s="398"/>
      <c r="D49" s="396"/>
      <c r="E49" s="95"/>
      <c r="F49" s="96"/>
      <c r="G49" s="71"/>
      <c r="H49" s="85">
        <f t="shared" si="1"/>
        <v>0</v>
      </c>
    </row>
    <row r="50" spans="1:8" ht="15" x14ac:dyDescent="0.25">
      <c r="A50" s="393"/>
      <c r="B50" s="410"/>
      <c r="C50" s="411"/>
      <c r="D50" s="411"/>
      <c r="E50" s="95"/>
      <c r="F50" s="96"/>
      <c r="G50" s="71"/>
      <c r="H50" s="85">
        <f t="shared" si="1"/>
        <v>0</v>
      </c>
    </row>
    <row r="51" spans="1:8" ht="15" x14ac:dyDescent="0.25">
      <c r="A51" s="393"/>
      <c r="B51" s="410"/>
      <c r="C51" s="411"/>
      <c r="D51" s="411"/>
      <c r="E51" s="95"/>
      <c r="F51" s="96"/>
      <c r="G51" s="71"/>
      <c r="H51" s="85">
        <f t="shared" si="1"/>
        <v>0</v>
      </c>
    </row>
    <row r="52" spans="1:8" ht="15.75" thickBot="1" x14ac:dyDescent="0.3">
      <c r="A52" s="393"/>
      <c r="B52" s="505"/>
      <c r="C52" s="506"/>
      <c r="D52" s="506"/>
      <c r="E52" s="97"/>
      <c r="F52" s="98"/>
      <c r="G52" s="75"/>
      <c r="H52" s="206">
        <f t="shared" si="1"/>
        <v>0</v>
      </c>
    </row>
    <row r="53" spans="1:8" ht="16.5" thickTop="1" thickBot="1" x14ac:dyDescent="0.3">
      <c r="A53" s="394"/>
      <c r="B53" s="89"/>
      <c r="C53" s="15"/>
      <c r="D53" s="94"/>
      <c r="E53" s="16"/>
      <c r="F53" s="16"/>
      <c r="G53" s="99" t="s">
        <v>184</v>
      </c>
      <c r="H53" s="103">
        <f>SUM(H43:H52)</f>
        <v>0</v>
      </c>
    </row>
    <row r="54" spans="1:8" ht="15.75" thickBot="1" x14ac:dyDescent="0.3">
      <c r="A54" s="414"/>
      <c r="B54" s="415"/>
      <c r="C54" s="415"/>
      <c r="D54" s="415"/>
      <c r="E54" s="415"/>
      <c r="F54" s="415"/>
      <c r="G54" s="415"/>
      <c r="H54" s="416"/>
    </row>
    <row r="55" spans="1:8" ht="18.75" thickBot="1" x14ac:dyDescent="0.3">
      <c r="A55" s="138" t="s">
        <v>35</v>
      </c>
      <c r="B55" s="432" t="s">
        <v>174</v>
      </c>
      <c r="C55" s="433"/>
      <c r="D55" s="433"/>
      <c r="E55" s="433"/>
      <c r="F55" s="433"/>
      <c r="G55" s="433"/>
      <c r="H55" s="434"/>
    </row>
    <row r="56" spans="1:8" ht="15.75" thickBot="1" x14ac:dyDescent="0.3">
      <c r="A56" s="392" t="s">
        <v>151</v>
      </c>
      <c r="B56" s="440" t="s">
        <v>127</v>
      </c>
      <c r="C56" s="441"/>
      <c r="D56" s="441"/>
      <c r="E56" s="441"/>
      <c r="F56" s="514" t="s">
        <v>83</v>
      </c>
      <c r="G56" s="514"/>
      <c r="H56" s="7" t="s">
        <v>36</v>
      </c>
    </row>
    <row r="57" spans="1:8" ht="15.75" thickTop="1" x14ac:dyDescent="0.25">
      <c r="A57" s="393"/>
      <c r="B57" s="423"/>
      <c r="C57" s="424"/>
      <c r="D57" s="424"/>
      <c r="E57" s="424"/>
      <c r="F57" s="424"/>
      <c r="G57" s="424"/>
      <c r="H57" s="104">
        <v>0</v>
      </c>
    </row>
    <row r="58" spans="1:8" ht="15" x14ac:dyDescent="0.25">
      <c r="A58" s="393"/>
      <c r="B58" s="410"/>
      <c r="C58" s="411"/>
      <c r="D58" s="411"/>
      <c r="E58" s="411"/>
      <c r="F58" s="411"/>
      <c r="G58" s="411"/>
      <c r="H58" s="105">
        <v>0</v>
      </c>
    </row>
    <row r="59" spans="1:8" ht="15" x14ac:dyDescent="0.25">
      <c r="A59" s="393"/>
      <c r="B59" s="410"/>
      <c r="C59" s="411"/>
      <c r="D59" s="411"/>
      <c r="E59" s="411"/>
      <c r="F59" s="411"/>
      <c r="G59" s="411"/>
      <c r="H59" s="105">
        <v>0</v>
      </c>
    </row>
    <row r="60" spans="1:8" ht="15" x14ac:dyDescent="0.25">
      <c r="A60" s="393"/>
      <c r="B60" s="397"/>
      <c r="C60" s="398"/>
      <c r="D60" s="398"/>
      <c r="E60" s="396"/>
      <c r="F60" s="395"/>
      <c r="G60" s="396"/>
      <c r="H60" s="105">
        <v>0</v>
      </c>
    </row>
    <row r="61" spans="1:8" ht="15" x14ac:dyDescent="0.25">
      <c r="A61" s="393"/>
      <c r="B61" s="410"/>
      <c r="C61" s="411"/>
      <c r="D61" s="411"/>
      <c r="E61" s="411"/>
      <c r="F61" s="411"/>
      <c r="G61" s="411"/>
      <c r="H61" s="105">
        <v>0</v>
      </c>
    </row>
    <row r="62" spans="1:8" ht="15" x14ac:dyDescent="0.25">
      <c r="A62" s="393"/>
      <c r="B62" s="410"/>
      <c r="C62" s="411"/>
      <c r="D62" s="411"/>
      <c r="E62" s="411"/>
      <c r="F62" s="411"/>
      <c r="G62" s="411"/>
      <c r="H62" s="105">
        <v>0</v>
      </c>
    </row>
    <row r="63" spans="1:8" ht="15" x14ac:dyDescent="0.25">
      <c r="A63" s="393"/>
      <c r="B63" s="397"/>
      <c r="C63" s="398"/>
      <c r="D63" s="398"/>
      <c r="E63" s="396"/>
      <c r="F63" s="395"/>
      <c r="G63" s="396"/>
      <c r="H63" s="105">
        <v>0</v>
      </c>
    </row>
    <row r="64" spans="1:8" ht="15.75" thickBot="1" x14ac:dyDescent="0.3">
      <c r="A64" s="393"/>
      <c r="B64" s="399"/>
      <c r="C64" s="400"/>
      <c r="D64" s="400"/>
      <c r="E64" s="401"/>
      <c r="F64" s="404"/>
      <c r="G64" s="401"/>
      <c r="H64" s="106">
        <v>0</v>
      </c>
    </row>
    <row r="65" spans="1:8" ht="16.5" thickTop="1" thickBot="1" x14ac:dyDescent="0.3">
      <c r="A65" s="394"/>
      <c r="B65" s="402" t="s">
        <v>148</v>
      </c>
      <c r="C65" s="403"/>
      <c r="D65" s="403"/>
      <c r="E65" s="403"/>
      <c r="F65" s="405" t="s">
        <v>150</v>
      </c>
      <c r="G65" s="406"/>
      <c r="H65" s="137">
        <f>SUM(H57:H64)</f>
        <v>0</v>
      </c>
    </row>
    <row r="66" spans="1:8" ht="15.75" thickBot="1" x14ac:dyDescent="0.3">
      <c r="A66" s="392" t="s">
        <v>152</v>
      </c>
      <c r="B66" s="494" t="s">
        <v>180</v>
      </c>
      <c r="C66" s="495"/>
      <c r="D66" s="495"/>
      <c r="E66" s="495"/>
      <c r="F66" s="442" t="s">
        <v>156</v>
      </c>
      <c r="G66" s="442"/>
      <c r="H66" s="140" t="s">
        <v>154</v>
      </c>
    </row>
    <row r="67" spans="1:8" ht="15" x14ac:dyDescent="0.25">
      <c r="A67" s="393"/>
      <c r="B67" s="407"/>
      <c r="C67" s="408"/>
      <c r="D67" s="408"/>
      <c r="E67" s="408"/>
      <c r="F67" s="409"/>
      <c r="G67" s="409"/>
      <c r="H67" s="207">
        <v>0</v>
      </c>
    </row>
    <row r="68" spans="1:8" ht="15" x14ac:dyDescent="0.25">
      <c r="A68" s="393"/>
      <c r="B68" s="425"/>
      <c r="C68" s="426"/>
      <c r="D68" s="426"/>
      <c r="E68" s="427"/>
      <c r="F68" s="428"/>
      <c r="G68" s="429"/>
      <c r="H68" s="105">
        <v>0</v>
      </c>
    </row>
    <row r="69" spans="1:8" ht="15" x14ac:dyDescent="0.25">
      <c r="A69" s="393"/>
      <c r="B69" s="425"/>
      <c r="C69" s="426"/>
      <c r="D69" s="426"/>
      <c r="E69" s="427"/>
      <c r="F69" s="428"/>
      <c r="G69" s="429"/>
      <c r="H69" s="105">
        <v>0</v>
      </c>
    </row>
    <row r="70" spans="1:8" ht="15" x14ac:dyDescent="0.25">
      <c r="A70" s="393"/>
      <c r="B70" s="208"/>
      <c r="C70" s="209"/>
      <c r="D70" s="209"/>
      <c r="E70" s="210"/>
      <c r="F70" s="211"/>
      <c r="G70" s="212"/>
      <c r="H70" s="105">
        <v>0</v>
      </c>
    </row>
    <row r="71" spans="1:8" ht="15" x14ac:dyDescent="0.25">
      <c r="A71" s="393"/>
      <c r="B71" s="425"/>
      <c r="C71" s="426"/>
      <c r="D71" s="426"/>
      <c r="E71" s="427"/>
      <c r="F71" s="428"/>
      <c r="G71" s="429"/>
      <c r="H71" s="105">
        <v>0</v>
      </c>
    </row>
    <row r="72" spans="1:8" ht="15" x14ac:dyDescent="0.25">
      <c r="A72" s="393"/>
      <c r="B72" s="425"/>
      <c r="C72" s="426"/>
      <c r="D72" s="426"/>
      <c r="E72" s="427"/>
      <c r="F72" s="428"/>
      <c r="G72" s="429"/>
      <c r="H72" s="105">
        <v>0</v>
      </c>
    </row>
    <row r="73" spans="1:8" ht="15" x14ac:dyDescent="0.25">
      <c r="A73" s="393"/>
      <c r="B73" s="425"/>
      <c r="C73" s="426"/>
      <c r="D73" s="426"/>
      <c r="E73" s="427"/>
      <c r="F73" s="428"/>
      <c r="G73" s="429"/>
      <c r="H73" s="105">
        <v>0</v>
      </c>
    </row>
    <row r="74" spans="1:8" ht="15.75" thickBot="1" x14ac:dyDescent="0.3">
      <c r="A74" s="393"/>
      <c r="B74" s="435"/>
      <c r="C74" s="436"/>
      <c r="D74" s="436"/>
      <c r="E74" s="436"/>
      <c r="F74" s="436"/>
      <c r="G74" s="436"/>
      <c r="H74" s="106">
        <v>0</v>
      </c>
    </row>
    <row r="75" spans="1:8" ht="16.5" thickTop="1" thickBot="1" x14ac:dyDescent="0.3">
      <c r="A75" s="394"/>
      <c r="B75" s="437" t="s">
        <v>149</v>
      </c>
      <c r="C75" s="438"/>
      <c r="D75" s="438"/>
      <c r="E75" s="439"/>
      <c r="F75" s="517" t="s">
        <v>153</v>
      </c>
      <c r="G75" s="517"/>
      <c r="H75" s="137">
        <f>SUM(H67:H74)</f>
        <v>0</v>
      </c>
    </row>
    <row r="76" spans="1:8" ht="15.75" thickBot="1" x14ac:dyDescent="0.3">
      <c r="A76" s="139" t="s">
        <v>35</v>
      </c>
      <c r="B76" s="402" t="s">
        <v>147</v>
      </c>
      <c r="C76" s="403"/>
      <c r="D76" s="403"/>
      <c r="E76" s="403"/>
      <c r="F76" s="403"/>
      <c r="G76" s="99" t="s">
        <v>128</v>
      </c>
      <c r="H76" s="103">
        <f>H65+H75</f>
        <v>0</v>
      </c>
    </row>
    <row r="77" spans="1:8" ht="15.75" thickBot="1" x14ac:dyDescent="0.3">
      <c r="A77" s="414"/>
      <c r="B77" s="415"/>
      <c r="C77" s="415"/>
      <c r="D77" s="415"/>
      <c r="E77" s="415"/>
      <c r="F77" s="415"/>
      <c r="G77" s="415"/>
      <c r="H77" s="416"/>
    </row>
    <row r="78" spans="1:8" ht="18.75" thickBot="1" x14ac:dyDescent="0.3">
      <c r="A78" s="142" t="s">
        <v>37</v>
      </c>
      <c r="B78" s="432" t="s">
        <v>173</v>
      </c>
      <c r="C78" s="433"/>
      <c r="D78" s="433"/>
      <c r="E78" s="433"/>
      <c r="F78" s="433"/>
      <c r="G78" s="433"/>
      <c r="H78" s="434"/>
    </row>
    <row r="79" spans="1:8" ht="15.75" thickBot="1" x14ac:dyDescent="0.3">
      <c r="A79" s="392" t="s">
        <v>160</v>
      </c>
      <c r="B79" s="430" t="s">
        <v>129</v>
      </c>
      <c r="C79" s="431"/>
      <c r="D79" s="431"/>
      <c r="E79" s="431"/>
      <c r="F79" s="515" t="s">
        <v>83</v>
      </c>
      <c r="G79" s="515"/>
      <c r="H79" s="143" t="s">
        <v>36</v>
      </c>
    </row>
    <row r="80" spans="1:8" ht="15.75" thickTop="1" x14ac:dyDescent="0.25">
      <c r="A80" s="393"/>
      <c r="B80" s="423"/>
      <c r="C80" s="424"/>
      <c r="D80" s="424"/>
      <c r="E80" s="424"/>
      <c r="F80" s="424"/>
      <c r="G80" s="424"/>
      <c r="H80" s="141">
        <v>0</v>
      </c>
    </row>
    <row r="81" spans="1:8" ht="15" x14ac:dyDescent="0.25">
      <c r="A81" s="393"/>
      <c r="B81" s="410"/>
      <c r="C81" s="411"/>
      <c r="D81" s="411"/>
      <c r="E81" s="411"/>
      <c r="F81" s="411"/>
      <c r="G81" s="411"/>
      <c r="H81" s="110">
        <v>0</v>
      </c>
    </row>
    <row r="82" spans="1:8" ht="15" x14ac:dyDescent="0.25">
      <c r="A82" s="393"/>
      <c r="B82" s="410"/>
      <c r="C82" s="411"/>
      <c r="D82" s="411"/>
      <c r="E82" s="411"/>
      <c r="F82" s="411"/>
      <c r="G82" s="411"/>
      <c r="H82" s="110">
        <v>0</v>
      </c>
    </row>
    <row r="83" spans="1:8" ht="15" x14ac:dyDescent="0.25">
      <c r="A83" s="393"/>
      <c r="B83" s="410"/>
      <c r="C83" s="411"/>
      <c r="D83" s="411"/>
      <c r="E83" s="411"/>
      <c r="F83" s="411"/>
      <c r="G83" s="411"/>
      <c r="H83" s="110">
        <v>0</v>
      </c>
    </row>
    <row r="84" spans="1:8" ht="15" x14ac:dyDescent="0.25">
      <c r="A84" s="393"/>
      <c r="B84" s="410"/>
      <c r="C84" s="411"/>
      <c r="D84" s="411"/>
      <c r="E84" s="411"/>
      <c r="F84" s="411"/>
      <c r="G84" s="411"/>
      <c r="H84" s="110">
        <v>0</v>
      </c>
    </row>
    <row r="85" spans="1:8" ht="15" x14ac:dyDescent="0.25">
      <c r="A85" s="393"/>
      <c r="B85" s="410"/>
      <c r="C85" s="411"/>
      <c r="D85" s="411"/>
      <c r="E85" s="411"/>
      <c r="F85" s="411"/>
      <c r="G85" s="411"/>
      <c r="H85" s="110">
        <v>0</v>
      </c>
    </row>
    <row r="86" spans="1:8" ht="15" x14ac:dyDescent="0.25">
      <c r="A86" s="393"/>
      <c r="B86" s="412"/>
      <c r="C86" s="413"/>
      <c r="D86" s="413"/>
      <c r="E86" s="413"/>
      <c r="F86" s="411"/>
      <c r="G86" s="411"/>
      <c r="H86" s="110">
        <v>0</v>
      </c>
    </row>
    <row r="87" spans="1:8" ht="15.75" thickBot="1" x14ac:dyDescent="0.3">
      <c r="A87" s="393"/>
      <c r="B87" s="505"/>
      <c r="C87" s="506"/>
      <c r="D87" s="506"/>
      <c r="E87" s="506"/>
      <c r="F87" s="506"/>
      <c r="G87" s="506"/>
      <c r="H87" s="111">
        <v>0</v>
      </c>
    </row>
    <row r="88" spans="1:8" ht="16.5" thickTop="1" thickBot="1" x14ac:dyDescent="0.3">
      <c r="A88" s="394"/>
      <c r="B88" s="512" t="s">
        <v>38</v>
      </c>
      <c r="C88" s="513"/>
      <c r="D88" s="513"/>
      <c r="E88" s="513"/>
      <c r="F88" s="516" t="s">
        <v>155</v>
      </c>
      <c r="G88" s="516"/>
      <c r="H88" s="144">
        <f>SUM(H80:H87)</f>
        <v>0</v>
      </c>
    </row>
    <row r="89" spans="1:8" ht="15" x14ac:dyDescent="0.25">
      <c r="A89" s="392" t="s">
        <v>161</v>
      </c>
      <c r="B89" s="419" t="s">
        <v>157</v>
      </c>
      <c r="C89" s="420"/>
      <c r="D89" s="420"/>
      <c r="E89" s="420"/>
      <c r="F89" s="448" t="s">
        <v>182</v>
      </c>
      <c r="G89" s="448"/>
      <c r="H89" s="145" t="s">
        <v>183</v>
      </c>
    </row>
    <row r="90" spans="1:8" ht="15" x14ac:dyDescent="0.25">
      <c r="A90" s="393"/>
      <c r="B90" s="511"/>
      <c r="C90" s="449"/>
      <c r="D90" s="449"/>
      <c r="E90" s="449"/>
      <c r="F90" s="449"/>
      <c r="G90" s="449"/>
      <c r="H90" s="110">
        <v>0</v>
      </c>
    </row>
    <row r="91" spans="1:8" ht="15" x14ac:dyDescent="0.25">
      <c r="A91" s="393"/>
      <c r="B91" s="467"/>
      <c r="C91" s="468"/>
      <c r="D91" s="468"/>
      <c r="E91" s="418"/>
      <c r="F91" s="417"/>
      <c r="G91" s="418"/>
      <c r="H91" s="213">
        <v>0</v>
      </c>
    </row>
    <row r="92" spans="1:8" ht="15" x14ac:dyDescent="0.25">
      <c r="A92" s="393"/>
      <c r="B92" s="467"/>
      <c r="C92" s="468"/>
      <c r="D92" s="468"/>
      <c r="E92" s="418"/>
      <c r="F92" s="417"/>
      <c r="G92" s="418"/>
      <c r="H92" s="213">
        <v>0</v>
      </c>
    </row>
    <row r="93" spans="1:8" ht="15" x14ac:dyDescent="0.25">
      <c r="A93" s="393"/>
      <c r="B93" s="467"/>
      <c r="C93" s="468"/>
      <c r="D93" s="468"/>
      <c r="E93" s="418"/>
      <c r="F93" s="417"/>
      <c r="G93" s="418"/>
      <c r="H93" s="213">
        <v>0</v>
      </c>
    </row>
    <row r="94" spans="1:8" ht="15" x14ac:dyDescent="0.25">
      <c r="A94" s="393"/>
      <c r="B94" s="467"/>
      <c r="C94" s="468"/>
      <c r="D94" s="468"/>
      <c r="E94" s="418"/>
      <c r="F94" s="417"/>
      <c r="G94" s="418"/>
      <c r="H94" s="213">
        <v>0</v>
      </c>
    </row>
    <row r="95" spans="1:8" ht="15" x14ac:dyDescent="0.25">
      <c r="A95" s="393"/>
      <c r="B95" s="467"/>
      <c r="C95" s="468"/>
      <c r="D95" s="468"/>
      <c r="E95" s="418"/>
      <c r="F95" s="417"/>
      <c r="G95" s="418"/>
      <c r="H95" s="213">
        <v>0</v>
      </c>
    </row>
    <row r="96" spans="1:8" ht="15" x14ac:dyDescent="0.25">
      <c r="A96" s="393"/>
      <c r="B96" s="467"/>
      <c r="C96" s="468"/>
      <c r="D96" s="468"/>
      <c r="E96" s="418"/>
      <c r="F96" s="417"/>
      <c r="G96" s="418"/>
      <c r="H96" s="213">
        <v>0</v>
      </c>
    </row>
    <row r="97" spans="1:8" ht="15.75" thickBot="1" x14ac:dyDescent="0.3">
      <c r="A97" s="393"/>
      <c r="B97" s="435"/>
      <c r="C97" s="436"/>
      <c r="D97" s="436"/>
      <c r="E97" s="436"/>
      <c r="F97" s="436"/>
      <c r="G97" s="436"/>
      <c r="H97" s="111">
        <v>0</v>
      </c>
    </row>
    <row r="98" spans="1:8" ht="16.5" thickTop="1" thickBot="1" x14ac:dyDescent="0.3">
      <c r="A98" s="394"/>
      <c r="B98" s="512" t="s">
        <v>158</v>
      </c>
      <c r="C98" s="513"/>
      <c r="D98" s="513"/>
      <c r="E98" s="513"/>
      <c r="F98" s="466" t="s">
        <v>159</v>
      </c>
      <c r="G98" s="439"/>
      <c r="H98" s="144">
        <f>SUM(H90:H97)</f>
        <v>0</v>
      </c>
    </row>
    <row r="99" spans="1:8" ht="15.75" thickBot="1" x14ac:dyDescent="0.3">
      <c r="A99" s="414"/>
      <c r="B99" s="415"/>
      <c r="C99" s="415"/>
      <c r="D99" s="415"/>
      <c r="E99" s="415"/>
      <c r="F99" s="415"/>
      <c r="G99" s="415"/>
      <c r="H99" s="416"/>
    </row>
    <row r="100" spans="1:8" ht="15.75" customHeight="1" thickBot="1" x14ac:dyDescent="0.3">
      <c r="A100" s="392"/>
      <c r="B100" s="463" t="s">
        <v>222</v>
      </c>
      <c r="C100" s="464"/>
      <c r="D100" s="464"/>
      <c r="E100" s="464"/>
      <c r="F100" s="464"/>
      <c r="G100" s="464"/>
      <c r="H100" s="465"/>
    </row>
    <row r="101" spans="1:8" ht="15.75" customHeight="1" thickBot="1" x14ac:dyDescent="0.3">
      <c r="A101" s="393"/>
      <c r="B101" s="344"/>
      <c r="C101" s="345"/>
      <c r="D101" s="345"/>
      <c r="E101" s="345"/>
      <c r="F101" s="345"/>
      <c r="G101" s="345"/>
      <c r="H101" s="346"/>
    </row>
    <row r="102" spans="1:8" ht="15.75" customHeight="1" thickBot="1" x14ac:dyDescent="0.3">
      <c r="A102" s="450"/>
      <c r="B102" s="374" t="s">
        <v>197</v>
      </c>
      <c r="C102" s="375"/>
      <c r="D102" s="375"/>
      <c r="E102" s="375"/>
      <c r="F102" s="241" t="s">
        <v>198</v>
      </c>
      <c r="G102" s="242" t="s">
        <v>205</v>
      </c>
      <c r="H102" s="214" t="s">
        <v>206</v>
      </c>
    </row>
    <row r="103" spans="1:8" ht="15.75" customHeight="1" thickTop="1" x14ac:dyDescent="0.25">
      <c r="A103" s="450"/>
      <c r="B103" s="358" t="s">
        <v>199</v>
      </c>
      <c r="C103" s="359"/>
      <c r="D103" s="359"/>
      <c r="E103" s="217" t="s">
        <v>215</v>
      </c>
      <c r="F103" s="217" t="s">
        <v>200</v>
      </c>
      <c r="G103" s="218">
        <f>H39</f>
        <v>0</v>
      </c>
      <c r="H103" s="228">
        <f>IF(G103&gt;0,G103/$G$108,0)</f>
        <v>0</v>
      </c>
    </row>
    <row r="104" spans="1:8" ht="15.75" customHeight="1" x14ac:dyDescent="0.25">
      <c r="A104" s="450"/>
      <c r="B104" s="360" t="s">
        <v>34</v>
      </c>
      <c r="C104" s="361"/>
      <c r="D104" s="361"/>
      <c r="E104" s="215" t="s">
        <v>216</v>
      </c>
      <c r="F104" s="215" t="s">
        <v>201</v>
      </c>
      <c r="G104" s="216">
        <f>H53</f>
        <v>0</v>
      </c>
      <c r="H104" s="229">
        <f t="shared" ref="H104:H107" si="2">IF(G104&gt;0,G104/$G$108,0)</f>
        <v>0</v>
      </c>
    </row>
    <row r="105" spans="1:8" ht="15.75" customHeight="1" x14ac:dyDescent="0.25">
      <c r="A105" s="450"/>
      <c r="B105" s="360" t="s">
        <v>174</v>
      </c>
      <c r="C105" s="361"/>
      <c r="D105" s="361"/>
      <c r="E105" s="215" t="s">
        <v>208</v>
      </c>
      <c r="F105" s="215" t="s">
        <v>202</v>
      </c>
      <c r="G105" s="216">
        <f>H65</f>
        <v>0</v>
      </c>
      <c r="H105" s="229">
        <f t="shared" si="2"/>
        <v>0</v>
      </c>
    </row>
    <row r="106" spans="1:8" ht="15.75" customHeight="1" x14ac:dyDescent="0.25">
      <c r="A106" s="450"/>
      <c r="B106" s="360" t="s">
        <v>174</v>
      </c>
      <c r="C106" s="361"/>
      <c r="D106" s="361"/>
      <c r="E106" s="215" t="s">
        <v>209</v>
      </c>
      <c r="F106" s="215" t="s">
        <v>203</v>
      </c>
      <c r="G106" s="216">
        <f>H75</f>
        <v>0</v>
      </c>
      <c r="H106" s="229">
        <f t="shared" si="2"/>
        <v>0</v>
      </c>
    </row>
    <row r="107" spans="1:8" ht="15.75" customHeight="1" thickBot="1" x14ac:dyDescent="0.3">
      <c r="A107" s="450"/>
      <c r="B107" s="378" t="s">
        <v>173</v>
      </c>
      <c r="C107" s="379"/>
      <c r="D107" s="379"/>
      <c r="E107" s="219" t="s">
        <v>210</v>
      </c>
      <c r="F107" s="219" t="s">
        <v>204</v>
      </c>
      <c r="G107" s="220">
        <f>H88</f>
        <v>0</v>
      </c>
      <c r="H107" s="230">
        <f t="shared" si="2"/>
        <v>0</v>
      </c>
    </row>
    <row r="108" spans="1:8" ht="15.75" customHeight="1" thickTop="1" thickBot="1" x14ac:dyDescent="0.3">
      <c r="A108" s="450"/>
      <c r="B108" s="354" t="s">
        <v>207</v>
      </c>
      <c r="C108" s="355"/>
      <c r="D108" s="355"/>
      <c r="E108" s="355"/>
      <c r="F108" s="238" t="s">
        <v>217</v>
      </c>
      <c r="G108" s="233">
        <f>SUM(G103:G107)</f>
        <v>0</v>
      </c>
      <c r="H108" s="234"/>
    </row>
    <row r="109" spans="1:8" ht="15.75" customHeight="1" thickBot="1" x14ac:dyDescent="0.3">
      <c r="A109" s="450"/>
      <c r="B109" s="366"/>
      <c r="C109" s="367"/>
      <c r="D109" s="367"/>
      <c r="E109" s="367"/>
      <c r="F109" s="367"/>
      <c r="G109" s="367"/>
      <c r="H109" s="368"/>
    </row>
    <row r="110" spans="1:8" ht="15.75" customHeight="1" x14ac:dyDescent="0.25">
      <c r="A110" s="450"/>
      <c r="B110" s="376" t="s">
        <v>174</v>
      </c>
      <c r="C110" s="377"/>
      <c r="D110" s="377"/>
      <c r="E110" s="235" t="s">
        <v>209</v>
      </c>
      <c r="F110" s="235" t="s">
        <v>203</v>
      </c>
      <c r="G110" s="236">
        <f>H75*-1</f>
        <v>0</v>
      </c>
      <c r="H110" s="237">
        <f>IF(G110&lt;0,G110/$G$112,0)</f>
        <v>0</v>
      </c>
    </row>
    <row r="111" spans="1:8" ht="15.75" customHeight="1" thickBot="1" x14ac:dyDescent="0.3">
      <c r="A111" s="450"/>
      <c r="B111" s="378" t="s">
        <v>173</v>
      </c>
      <c r="C111" s="379"/>
      <c r="D111" s="379"/>
      <c r="E111" s="219" t="s">
        <v>211</v>
      </c>
      <c r="F111" s="219" t="s">
        <v>212</v>
      </c>
      <c r="G111" s="220">
        <f>H98*-1</f>
        <v>0</v>
      </c>
      <c r="H111" s="231">
        <f>IF(G111&lt;0,G111/$G$112,0)</f>
        <v>0</v>
      </c>
    </row>
    <row r="112" spans="1:8" ht="15.75" customHeight="1" thickTop="1" thickBot="1" x14ac:dyDescent="0.3">
      <c r="A112" s="450"/>
      <c r="B112" s="354" t="s">
        <v>213</v>
      </c>
      <c r="C112" s="355"/>
      <c r="D112" s="355"/>
      <c r="E112" s="355"/>
      <c r="F112" s="232" t="s">
        <v>218</v>
      </c>
      <c r="G112" s="233">
        <f>G110+G111</f>
        <v>0</v>
      </c>
      <c r="H112" s="234"/>
    </row>
    <row r="113" spans="1:8" ht="15.75" customHeight="1" x14ac:dyDescent="0.25">
      <c r="A113" s="450"/>
      <c r="B113" s="369"/>
      <c r="C113" s="370"/>
      <c r="D113" s="370"/>
      <c r="E113" s="370"/>
      <c r="F113" s="370"/>
      <c r="G113" s="370"/>
      <c r="H113" s="371"/>
    </row>
    <row r="114" spans="1:8" ht="14.45" customHeight="1" x14ac:dyDescent="0.25">
      <c r="A114" s="450"/>
      <c r="B114" s="372" t="s">
        <v>225</v>
      </c>
      <c r="C114" s="373"/>
      <c r="D114" s="373"/>
      <c r="E114" s="373"/>
      <c r="F114" s="221" t="s">
        <v>219</v>
      </c>
      <c r="G114" s="222">
        <f>G108</f>
        <v>0</v>
      </c>
      <c r="H114" s="356" t="s">
        <v>214</v>
      </c>
    </row>
    <row r="115" spans="1:8" ht="15.75" thickBot="1" x14ac:dyDescent="0.3">
      <c r="A115" s="450"/>
      <c r="B115" s="362" t="s">
        <v>224</v>
      </c>
      <c r="C115" s="363"/>
      <c r="D115" s="363"/>
      <c r="E115" s="363"/>
      <c r="F115" s="223" t="s">
        <v>220</v>
      </c>
      <c r="G115" s="224">
        <f>G112</f>
        <v>0</v>
      </c>
      <c r="H115" s="357"/>
    </row>
    <row r="116" spans="1:8" ht="16.5" thickTop="1" thickBot="1" x14ac:dyDescent="0.3">
      <c r="A116" s="450"/>
      <c r="B116" s="364" t="s">
        <v>223</v>
      </c>
      <c r="C116" s="365"/>
      <c r="D116" s="365"/>
      <c r="E116" s="365"/>
      <c r="F116" s="225" t="s">
        <v>221</v>
      </c>
      <c r="G116" s="226">
        <f>G114+G115</f>
        <v>0</v>
      </c>
      <c r="H116" s="227">
        <f>IF(G115&lt;0,G116/G114,0)</f>
        <v>0</v>
      </c>
    </row>
    <row r="117" spans="1:8" ht="15.75" thickBot="1" x14ac:dyDescent="0.3">
      <c r="A117" s="393"/>
      <c r="B117" s="344"/>
      <c r="C117" s="345"/>
      <c r="D117" s="345"/>
      <c r="E117" s="345"/>
      <c r="F117" s="345"/>
      <c r="G117" s="345"/>
      <c r="H117" s="346"/>
    </row>
    <row r="118" spans="1:8" ht="15.75" thickBot="1" x14ac:dyDescent="0.3">
      <c r="A118" s="393"/>
      <c r="B118" s="352" t="s">
        <v>162</v>
      </c>
      <c r="C118" s="353"/>
      <c r="D118" s="353"/>
      <c r="E118" s="353"/>
      <c r="F118" s="353"/>
      <c r="G118" s="353"/>
      <c r="H118" s="204">
        <v>1</v>
      </c>
    </row>
    <row r="119" spans="1:8" ht="15.75" thickBot="1" x14ac:dyDescent="0.3">
      <c r="A119" s="393"/>
      <c r="B119" s="344"/>
      <c r="C119" s="345"/>
      <c r="D119" s="345"/>
      <c r="E119" s="345"/>
      <c r="F119" s="345"/>
      <c r="G119" s="345"/>
      <c r="H119" s="346"/>
    </row>
    <row r="120" spans="1:8" ht="15.75" thickBot="1" x14ac:dyDescent="0.3">
      <c r="A120" s="393"/>
      <c r="B120" s="350" t="s">
        <v>190</v>
      </c>
      <c r="C120" s="351"/>
      <c r="D120" s="351"/>
      <c r="E120" s="351"/>
      <c r="F120" s="351"/>
      <c r="G120" s="239">
        <f>(G108*IF(H116=0,100%,H116)*H118)</f>
        <v>0</v>
      </c>
      <c r="H120" s="240"/>
    </row>
    <row r="121" spans="1:8" ht="15" x14ac:dyDescent="0.25">
      <c r="A121" s="393"/>
      <c r="B121" s="9"/>
      <c r="C121" s="9"/>
      <c r="D121" s="14"/>
      <c r="E121" s="14"/>
      <c r="F121" s="446" t="str">
        <f>'Werkblad rekenen'!F6</f>
        <v>Geen invoer</v>
      </c>
      <c r="G121" s="446"/>
      <c r="H121" s="447"/>
    </row>
    <row r="122" spans="1:8" ht="24.75" customHeight="1" thickBot="1" x14ac:dyDescent="0.3">
      <c r="A122" s="393"/>
      <c r="B122" s="17"/>
      <c r="C122" s="17"/>
      <c r="D122" s="18"/>
      <c r="E122" s="18"/>
      <c r="F122" s="518"/>
      <c r="G122" s="518"/>
      <c r="H122" s="519"/>
    </row>
    <row r="123" spans="1:8" ht="24.75" customHeight="1" x14ac:dyDescent="0.25">
      <c r="A123" s="393"/>
      <c r="B123" s="9"/>
      <c r="C123" s="9"/>
      <c r="D123" s="14"/>
      <c r="E123" s="380" t="s">
        <v>226</v>
      </c>
      <c r="F123" s="381"/>
      <c r="G123" s="381"/>
      <c r="H123" s="382"/>
    </row>
    <row r="124" spans="1:8" ht="15" x14ac:dyDescent="0.25">
      <c r="A124" s="393"/>
      <c r="B124" s="9" t="str">
        <f>_xlfn.CONCAT("Totale kosten  ",C3,": ")</f>
        <v xml:space="preserve">Totale kosten  0: </v>
      </c>
      <c r="C124" s="12"/>
      <c r="D124" s="20">
        <f>G114</f>
        <v>0</v>
      </c>
      <c r="E124" s="383"/>
      <c r="F124" s="384"/>
      <c r="G124" s="384"/>
      <c r="H124" s="385"/>
    </row>
    <row r="125" spans="1:8" ht="15.75" thickBot="1" x14ac:dyDescent="0.3">
      <c r="A125" s="393"/>
      <c r="B125" s="17" t="str">
        <f>_xlfn.CONCAT("Totale gevraagde subsidie  ",C3,": ")</f>
        <v xml:space="preserve">Totale gevraagde subsidie  0: </v>
      </c>
      <c r="C125" s="17"/>
      <c r="D125" s="19">
        <f>G120</f>
        <v>0</v>
      </c>
      <c r="E125" s="386"/>
      <c r="F125" s="387"/>
      <c r="G125" s="387"/>
      <c r="H125" s="388"/>
    </row>
    <row r="126" spans="1:8" ht="15.75" thickBot="1" x14ac:dyDescent="0.3">
      <c r="A126" s="394"/>
      <c r="B126" s="21"/>
      <c r="C126" s="21"/>
      <c r="D126" s="21"/>
      <c r="E126" s="11"/>
      <c r="F126" s="13"/>
      <c r="G126" s="22"/>
      <c r="H126" s="112"/>
    </row>
    <row r="127" spans="1:8" ht="15.75" thickBot="1" x14ac:dyDescent="0.3">
      <c r="A127" s="389"/>
      <c r="B127" s="390"/>
      <c r="C127" s="390"/>
      <c r="D127" s="390"/>
      <c r="E127" s="390"/>
      <c r="F127" s="390"/>
      <c r="G127" s="390"/>
      <c r="H127" s="391"/>
    </row>
    <row r="128" spans="1:8" ht="15.75" thickBot="1" x14ac:dyDescent="0.3">
      <c r="A128" s="451" t="s">
        <v>130</v>
      </c>
      <c r="B128" s="443" t="s">
        <v>39</v>
      </c>
      <c r="C128" s="444"/>
      <c r="D128" s="444"/>
      <c r="E128" s="444"/>
      <c r="F128" s="444"/>
      <c r="G128" s="444"/>
      <c r="H128" s="445"/>
    </row>
    <row r="129" spans="1:8" ht="15.75" thickTop="1" x14ac:dyDescent="0.25">
      <c r="A129" s="452"/>
      <c r="B129" s="454"/>
      <c r="C129" s="455"/>
      <c r="D129" s="455"/>
      <c r="E129" s="455"/>
      <c r="F129" s="455"/>
      <c r="G129" s="455"/>
      <c r="H129" s="456"/>
    </row>
    <row r="130" spans="1:8" ht="15" x14ac:dyDescent="0.25">
      <c r="A130" s="452"/>
      <c r="B130" s="457"/>
      <c r="C130" s="458"/>
      <c r="D130" s="458"/>
      <c r="E130" s="458"/>
      <c r="F130" s="458"/>
      <c r="G130" s="458"/>
      <c r="H130" s="459"/>
    </row>
    <row r="131" spans="1:8" ht="15" x14ac:dyDescent="0.25">
      <c r="A131" s="452"/>
      <c r="B131" s="457"/>
      <c r="C131" s="458"/>
      <c r="D131" s="458"/>
      <c r="E131" s="458"/>
      <c r="F131" s="458"/>
      <c r="G131" s="458"/>
      <c r="H131" s="459"/>
    </row>
    <row r="132" spans="1:8" ht="15" x14ac:dyDescent="0.25">
      <c r="A132" s="452"/>
      <c r="B132" s="457"/>
      <c r="C132" s="458"/>
      <c r="D132" s="458"/>
      <c r="E132" s="458"/>
      <c r="F132" s="458"/>
      <c r="G132" s="458"/>
      <c r="H132" s="459"/>
    </row>
    <row r="133" spans="1:8" ht="15" x14ac:dyDescent="0.25">
      <c r="A133" s="452"/>
      <c r="B133" s="457"/>
      <c r="C133" s="458"/>
      <c r="D133" s="458"/>
      <c r="E133" s="458"/>
      <c r="F133" s="458"/>
      <c r="G133" s="458"/>
      <c r="H133" s="459"/>
    </row>
    <row r="134" spans="1:8" ht="15" x14ac:dyDescent="0.25">
      <c r="A134" s="452"/>
      <c r="B134" s="457"/>
      <c r="C134" s="458"/>
      <c r="D134" s="458"/>
      <c r="E134" s="458"/>
      <c r="F134" s="458"/>
      <c r="G134" s="458"/>
      <c r="H134" s="459"/>
    </row>
    <row r="135" spans="1:8" ht="15" x14ac:dyDescent="0.25">
      <c r="A135" s="452"/>
      <c r="B135" s="457"/>
      <c r="C135" s="458"/>
      <c r="D135" s="458"/>
      <c r="E135" s="458"/>
      <c r="F135" s="458"/>
      <c r="G135" s="458"/>
      <c r="H135" s="459"/>
    </row>
    <row r="136" spans="1:8" ht="15" x14ac:dyDescent="0.25">
      <c r="A136" s="452"/>
      <c r="B136" s="457"/>
      <c r="C136" s="458"/>
      <c r="D136" s="458"/>
      <c r="E136" s="458"/>
      <c r="F136" s="458"/>
      <c r="G136" s="458"/>
      <c r="H136" s="459"/>
    </row>
    <row r="137" spans="1:8" ht="15" x14ac:dyDescent="0.25">
      <c r="A137" s="452"/>
      <c r="B137" s="457"/>
      <c r="C137" s="458"/>
      <c r="D137" s="458"/>
      <c r="E137" s="458"/>
      <c r="F137" s="458"/>
      <c r="G137" s="458"/>
      <c r="H137" s="459"/>
    </row>
    <row r="138" spans="1:8" ht="15" x14ac:dyDescent="0.25">
      <c r="A138" s="452"/>
      <c r="B138" s="457"/>
      <c r="C138" s="458"/>
      <c r="D138" s="458"/>
      <c r="E138" s="458"/>
      <c r="F138" s="458"/>
      <c r="G138" s="458"/>
      <c r="H138" s="459"/>
    </row>
    <row r="139" spans="1:8" ht="15" x14ac:dyDescent="0.25">
      <c r="A139" s="452"/>
      <c r="B139" s="457"/>
      <c r="C139" s="458"/>
      <c r="D139" s="458"/>
      <c r="E139" s="458"/>
      <c r="F139" s="458"/>
      <c r="G139" s="458"/>
      <c r="H139" s="459"/>
    </row>
    <row r="140" spans="1:8" ht="15.75" thickBot="1" x14ac:dyDescent="0.3">
      <c r="A140" s="453"/>
      <c r="B140" s="460"/>
      <c r="C140" s="461"/>
      <c r="D140" s="461"/>
      <c r="E140" s="461"/>
      <c r="F140" s="461"/>
      <c r="G140" s="461"/>
      <c r="H140" s="462"/>
    </row>
    <row r="141" spans="1:8" ht="15.75" thickBot="1" x14ac:dyDescent="0.3">
      <c r="A141" s="347"/>
      <c r="B141" s="348"/>
      <c r="C141" s="348"/>
      <c r="D141" s="348"/>
      <c r="E141" s="348"/>
      <c r="F141" s="348"/>
      <c r="G141" s="348"/>
      <c r="H141" s="349"/>
    </row>
    <row r="142" spans="1:8" ht="15" hidden="1" x14ac:dyDescent="0.25">
      <c r="B142" s="5"/>
      <c r="C142" s="5"/>
      <c r="D142" s="6"/>
      <c r="E142" s="6"/>
      <c r="F142" s="6"/>
      <c r="G142" s="6"/>
      <c r="H142" s="6"/>
    </row>
    <row r="143" spans="1:8" ht="15" hidden="1" x14ac:dyDescent="0.25">
      <c r="B143" s="5"/>
      <c r="C143" s="5"/>
      <c r="D143" s="6"/>
      <c r="E143" s="6"/>
      <c r="F143" s="6"/>
      <c r="G143" s="6"/>
      <c r="H143" s="6"/>
    </row>
    <row r="144" spans="1:8" ht="15" hidden="1" x14ac:dyDescent="0.25">
      <c r="B144" s="5"/>
      <c r="C144" s="5"/>
      <c r="D144" s="6"/>
      <c r="E144" s="6"/>
      <c r="F144" s="6"/>
      <c r="G144" s="6"/>
      <c r="H144" s="6"/>
    </row>
    <row r="145" spans="2:8" ht="15" hidden="1" x14ac:dyDescent="0.25">
      <c r="B145" s="5"/>
      <c r="C145" s="5"/>
      <c r="D145" s="6"/>
      <c r="E145" s="6"/>
      <c r="F145" s="6"/>
      <c r="G145" s="6"/>
      <c r="H145" s="6"/>
    </row>
    <row r="146" spans="2:8" ht="15" hidden="1" x14ac:dyDescent="0.25">
      <c r="B146" s="5"/>
      <c r="C146" s="5"/>
      <c r="D146" s="6"/>
      <c r="E146" s="6"/>
      <c r="F146" s="6"/>
      <c r="G146" s="6"/>
      <c r="H146" s="6"/>
    </row>
    <row r="147" spans="2:8" ht="15" hidden="1" x14ac:dyDescent="0.25">
      <c r="B147" s="5"/>
      <c r="C147" s="5"/>
      <c r="D147" s="6"/>
      <c r="E147" s="6"/>
      <c r="F147" s="6"/>
      <c r="G147" s="6"/>
      <c r="H147" s="6"/>
    </row>
    <row r="148" spans="2:8" ht="15" hidden="1" x14ac:dyDescent="0.25">
      <c r="B148" s="5"/>
      <c r="C148" s="5"/>
      <c r="D148" s="6"/>
      <c r="E148" s="6"/>
      <c r="F148" s="6"/>
      <c r="G148" s="6"/>
      <c r="H148" s="6"/>
    </row>
    <row r="149" spans="2:8" ht="15" hidden="1" x14ac:dyDescent="0.25">
      <c r="B149" s="5"/>
      <c r="C149" s="5"/>
      <c r="D149" s="6"/>
      <c r="E149" s="6"/>
      <c r="F149" s="6"/>
      <c r="G149" s="6"/>
      <c r="H149" s="6"/>
    </row>
    <row r="150" spans="2:8" ht="15" hidden="1" x14ac:dyDescent="0.25">
      <c r="B150" s="5"/>
      <c r="C150" s="5"/>
      <c r="D150" s="6"/>
      <c r="E150" s="6"/>
      <c r="F150" s="6"/>
      <c r="G150" s="6"/>
      <c r="H150" s="6"/>
    </row>
    <row r="151" spans="2:8" ht="15" hidden="1" x14ac:dyDescent="0.25">
      <c r="B151" s="5"/>
      <c r="C151" s="5"/>
      <c r="D151" s="6"/>
      <c r="E151" s="6"/>
      <c r="F151" s="6"/>
      <c r="G151" s="6"/>
      <c r="H151" s="6"/>
    </row>
    <row r="152" spans="2:8" ht="15" x14ac:dyDescent="0.25"/>
    <row r="153" spans="2:8" ht="15" x14ac:dyDescent="0.25"/>
    <row r="154" spans="2:8" ht="15" x14ac:dyDescent="0.25"/>
    <row r="155" spans="2:8" ht="15" x14ac:dyDescent="0.25"/>
    <row r="156" spans="2:8" ht="15" x14ac:dyDescent="0.25"/>
  </sheetData>
  <sheetProtection algorithmName="SHA-512" hashValue="+rgeJ8qVc7q73balTM7hHT5JoGgVfya0sGUnsHfoIVSdCC98NtTe8p3bQX2O11dFjYZVIU3pa+KXt0peGe8GZQ==" saltValue="V9H8Tz99EVF5LZFqCxgXzA==" spinCount="100000" sheet="1" objects="1" scenarios="1"/>
  <mergeCells count="171">
    <mergeCell ref="B22:D22"/>
    <mergeCell ref="B23:D23"/>
    <mergeCell ref="B24:D24"/>
    <mergeCell ref="B25:D25"/>
    <mergeCell ref="B26:D26"/>
    <mergeCell ref="B27:D27"/>
    <mergeCell ref="B28:D28"/>
    <mergeCell ref="B29:D29"/>
    <mergeCell ref="B30:D30"/>
    <mergeCell ref="B118:G118"/>
    <mergeCell ref="B119:H119"/>
    <mergeCell ref="B120:F120"/>
    <mergeCell ref="F121:H122"/>
    <mergeCell ref="A127:H127"/>
    <mergeCell ref="A128:A140"/>
    <mergeCell ref="B128:H128"/>
    <mergeCell ref="B129:H140"/>
    <mergeCell ref="A141:H141"/>
    <mergeCell ref="E123:H125"/>
    <mergeCell ref="F97:G97"/>
    <mergeCell ref="B98:E98"/>
    <mergeCell ref="F98:G98"/>
    <mergeCell ref="A99:H99"/>
    <mergeCell ref="A100:A126"/>
    <mergeCell ref="B100:H100"/>
    <mergeCell ref="B101:H101"/>
    <mergeCell ref="B102:E102"/>
    <mergeCell ref="B103:D103"/>
    <mergeCell ref="B104:D104"/>
    <mergeCell ref="B105:D105"/>
    <mergeCell ref="B106:D106"/>
    <mergeCell ref="B107:D107"/>
    <mergeCell ref="B108:E108"/>
    <mergeCell ref="B109:H109"/>
    <mergeCell ref="B110:D110"/>
    <mergeCell ref="B111:D111"/>
    <mergeCell ref="B112:E112"/>
    <mergeCell ref="B113:H113"/>
    <mergeCell ref="B114:E114"/>
    <mergeCell ref="H114:H115"/>
    <mergeCell ref="B115:E115"/>
    <mergeCell ref="B116:E116"/>
    <mergeCell ref="B117:H117"/>
    <mergeCell ref="B86:E86"/>
    <mergeCell ref="F86:G86"/>
    <mergeCell ref="B87:E87"/>
    <mergeCell ref="F87:G87"/>
    <mergeCell ref="B88:E88"/>
    <mergeCell ref="F88:G88"/>
    <mergeCell ref="A89:A98"/>
    <mergeCell ref="B89:E89"/>
    <mergeCell ref="F89:G89"/>
    <mergeCell ref="B90:E90"/>
    <mergeCell ref="F90:G90"/>
    <mergeCell ref="B91:E91"/>
    <mergeCell ref="F91:G91"/>
    <mergeCell ref="B92:E92"/>
    <mergeCell ref="F92:G92"/>
    <mergeCell ref="B93:E93"/>
    <mergeCell ref="F93:G93"/>
    <mergeCell ref="B94:E94"/>
    <mergeCell ref="F94:G94"/>
    <mergeCell ref="B95:E95"/>
    <mergeCell ref="F95:G95"/>
    <mergeCell ref="B96:E96"/>
    <mergeCell ref="F96:G96"/>
    <mergeCell ref="B97:E97"/>
    <mergeCell ref="F81:G81"/>
    <mergeCell ref="B82:E82"/>
    <mergeCell ref="F82:G82"/>
    <mergeCell ref="B83:E83"/>
    <mergeCell ref="F83:G83"/>
    <mergeCell ref="B84:E84"/>
    <mergeCell ref="F84:G84"/>
    <mergeCell ref="B85:E85"/>
    <mergeCell ref="F85:G85"/>
    <mergeCell ref="A54:H54"/>
    <mergeCell ref="B55:H55"/>
    <mergeCell ref="A56:A65"/>
    <mergeCell ref="B59:E59"/>
    <mergeCell ref="F59:G59"/>
    <mergeCell ref="B60:E60"/>
    <mergeCell ref="F60:G60"/>
    <mergeCell ref="B61:E61"/>
    <mergeCell ref="F61:G61"/>
    <mergeCell ref="F65:G65"/>
    <mergeCell ref="A7:A39"/>
    <mergeCell ref="B31:D31"/>
    <mergeCell ref="B32:D32"/>
    <mergeCell ref="B33:D33"/>
    <mergeCell ref="B37:G37"/>
    <mergeCell ref="A41:A53"/>
    <mergeCell ref="B41:H41"/>
    <mergeCell ref="B42:C42"/>
    <mergeCell ref="B43:D43"/>
    <mergeCell ref="B44:D44"/>
    <mergeCell ref="B45:D45"/>
    <mergeCell ref="B46:D46"/>
    <mergeCell ref="B47:D47"/>
    <mergeCell ref="B48:D48"/>
    <mergeCell ref="B49:D49"/>
    <mergeCell ref="B50:D50"/>
    <mergeCell ref="B51:D51"/>
    <mergeCell ref="B52:D52"/>
    <mergeCell ref="B21:D21"/>
    <mergeCell ref="B34:D34"/>
    <mergeCell ref="B35:D35"/>
    <mergeCell ref="B36:D36"/>
    <mergeCell ref="B7:E7"/>
    <mergeCell ref="B8:E8"/>
    <mergeCell ref="B78:H78"/>
    <mergeCell ref="F79:G79"/>
    <mergeCell ref="B75:E75"/>
    <mergeCell ref="F75:G75"/>
    <mergeCell ref="A66:A75"/>
    <mergeCell ref="B76:F76"/>
    <mergeCell ref="A79:A88"/>
    <mergeCell ref="B79:E79"/>
    <mergeCell ref="B80:E80"/>
    <mergeCell ref="F80:G80"/>
    <mergeCell ref="B81:E81"/>
    <mergeCell ref="F69:G69"/>
    <mergeCell ref="B72:E72"/>
    <mergeCell ref="A77:H77"/>
    <mergeCell ref="F72:G72"/>
    <mergeCell ref="B73:E73"/>
    <mergeCell ref="F73:G73"/>
    <mergeCell ref="B74:E74"/>
    <mergeCell ref="F74:G74"/>
    <mergeCell ref="B66:E66"/>
    <mergeCell ref="F66:G66"/>
    <mergeCell ref="B67:E67"/>
    <mergeCell ref="F67:G67"/>
    <mergeCell ref="B68:E68"/>
    <mergeCell ref="F68:G68"/>
    <mergeCell ref="B69:E69"/>
    <mergeCell ref="B71:E71"/>
    <mergeCell ref="F71:G71"/>
    <mergeCell ref="B64:E64"/>
    <mergeCell ref="F64:G64"/>
    <mergeCell ref="B65:E65"/>
    <mergeCell ref="B56:E56"/>
    <mergeCell ref="F56:G56"/>
    <mergeCell ref="B63:E63"/>
    <mergeCell ref="F63:G63"/>
    <mergeCell ref="B57:E57"/>
    <mergeCell ref="F57:G57"/>
    <mergeCell ref="B58:E58"/>
    <mergeCell ref="F58:G58"/>
    <mergeCell ref="B62:E62"/>
    <mergeCell ref="F62:G62"/>
    <mergeCell ref="A1:H1"/>
    <mergeCell ref="A2:A5"/>
    <mergeCell ref="C2:E2"/>
    <mergeCell ref="F2:H4"/>
    <mergeCell ref="C3:E3"/>
    <mergeCell ref="C4:E4"/>
    <mergeCell ref="C5:E5"/>
    <mergeCell ref="F5:H5"/>
    <mergeCell ref="A6:H6"/>
    <mergeCell ref="B19:D19"/>
    <mergeCell ref="B20:D20"/>
    <mergeCell ref="B9:E9"/>
    <mergeCell ref="B10:E10"/>
    <mergeCell ref="B11:E11"/>
    <mergeCell ref="B13:H13"/>
    <mergeCell ref="B14:E14"/>
    <mergeCell ref="F14:H14"/>
    <mergeCell ref="B16:D16"/>
    <mergeCell ref="B17:D17"/>
    <mergeCell ref="B18:D18"/>
  </mergeCells>
  <conditionalFormatting sqref="B13">
    <cfRule type="cellIs" dxfId="41" priority="3" stopIfTrue="1" operator="equal">
      <formula>"Kies eerst uw systematiek voor de berekening van de subsidiabele kosten"</formula>
    </cfRule>
  </conditionalFormatting>
  <conditionalFormatting sqref="C4:E5">
    <cfRule type="containsText" dxfId="40" priority="1" operator="containsText" text="[maak keuze]">
      <formula>NOT(ISERROR(SEARCH("[maak keuze]",C4)))</formula>
    </cfRule>
  </conditionalFormatting>
  <conditionalFormatting sqref="G38">
    <cfRule type="cellIs" dxfId="36" priority="2" stopIfTrue="1" operator="equal">
      <formula>"Opslag algemene kosten (50%)"</formula>
    </cfRule>
  </conditionalFormatting>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containsText" priority="4" operator="containsText" id="{F34B2FEB-2775-4086-9E4E-B0E05F56BDDB}">
            <xm:f>NOT(ISERROR(SEARCH('Werkblad rekenen'!$B$16,F121)))</xm:f>
            <xm:f>'Werkblad rekenen'!$B$16</xm:f>
            <x14:dxf>
              <font>
                <color auto="1"/>
              </font>
            </x14:dxf>
          </x14:cfRule>
          <x14:cfRule type="containsText" priority="5" operator="containsText" id="{F2FF3F24-1B42-4271-B861-D792C669B36D}">
            <xm:f>NOT(ISERROR(SEARCH('Werkblad rekenen'!$B$15,F121)))</xm:f>
            <xm:f>'Werkblad rekenen'!$B$15</xm:f>
            <x14:dxf>
              <font>
                <color rgb="FFFF0000"/>
              </font>
            </x14:dxf>
          </x14:cfRule>
          <x14:cfRule type="containsText" priority="6" operator="containsText" id="{D9CF0062-BD0B-4CB6-A58F-8F7D29EE19F8}">
            <xm:f>NOT(ISERROR(SEARCH('Werkblad rekenen'!$B$14,F121)))</xm:f>
            <xm:f>'Werkblad rekenen'!$B$14</xm:f>
            <x14:dxf>
              <font>
                <color rgb="FF00B050"/>
              </font>
            </x14:dxf>
          </x14:cfRule>
          <xm:sqref>F121:H122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ErrorMessage="1" errorTitle="Onjuiste invoer" error="Maak een keuze tussen de integrale kostensystematiek, de loonkosten plus vaste opslag-systematiek of de vaste uurtarief-systematiek." xr:uid="{9D66F5F0-4185-4A4F-AF8E-21AE29030BD0}">
          <x14:formula1>
            <xm:f>'Werkblad menu'!$A$1:$A$5</xm:f>
          </x14:formula1>
          <xm:sqref>F14:F15 G15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F2106-0F34-457B-91FA-DB5D754D0C43}">
  <sheetPr>
    <tabColor rgb="FFFFFF99"/>
  </sheetPr>
  <dimension ref="A1:J156"/>
  <sheetViews>
    <sheetView showGridLines="0" topLeftCell="A3" workbookViewId="0">
      <selection activeCell="B9" sqref="B9:E9"/>
    </sheetView>
  </sheetViews>
  <sheetFormatPr defaultColWidth="0" defaultRowHeight="0" customHeight="1" zeroHeight="1" x14ac:dyDescent="0.25"/>
  <cols>
    <col min="1" max="1" width="4.140625" style="1" customWidth="1"/>
    <col min="2" max="2" width="27.5703125" style="2" customWidth="1"/>
    <col min="3" max="3" width="35" style="2" customWidth="1"/>
    <col min="4" max="4" width="14.85546875" style="3" customWidth="1"/>
    <col min="5" max="5" width="33.140625" style="3" bestFit="1" customWidth="1"/>
    <col min="6" max="6" width="17.5703125" style="3" customWidth="1"/>
    <col min="7" max="7" width="34.85546875" style="3" customWidth="1"/>
    <col min="8" max="8" width="32.28515625" style="3" customWidth="1"/>
    <col min="9" max="9" width="2.28515625" style="4" customWidth="1"/>
    <col min="10" max="10" width="9.140625" style="4" customWidth="1"/>
    <col min="11" max="16384" width="9.140625" style="4" hidden="1"/>
  </cols>
  <sheetData>
    <row r="1" spans="1:8" ht="18.75" thickBot="1" x14ac:dyDescent="0.3">
      <c r="A1" s="496" t="s">
        <v>134</v>
      </c>
      <c r="B1" s="497"/>
      <c r="C1" s="497"/>
      <c r="D1" s="497"/>
      <c r="E1" s="497"/>
      <c r="F1" s="497"/>
      <c r="G1" s="497"/>
      <c r="H1" s="498"/>
    </row>
    <row r="2" spans="1:8" ht="15" customHeight="1" x14ac:dyDescent="0.25">
      <c r="A2" s="499" t="s">
        <v>126</v>
      </c>
      <c r="B2" s="102" t="str">
        <f>'Stap 1 Basisgegevens begroting'!B8</f>
        <v>Onderzoekstitel:</v>
      </c>
      <c r="C2" s="469">
        <f>'Stap 1 Basisgegevens begroting'!C8</f>
        <v>0</v>
      </c>
      <c r="D2" s="469"/>
      <c r="E2" s="469"/>
      <c r="F2" s="478" t="s">
        <v>61</v>
      </c>
      <c r="G2" s="479"/>
      <c r="H2" s="480"/>
    </row>
    <row r="3" spans="1:8" ht="15" x14ac:dyDescent="0.25">
      <c r="A3" s="500"/>
      <c r="B3" s="100" t="s">
        <v>43</v>
      </c>
      <c r="C3" s="470">
        <f>'Stap 1 Basisgegevens begroting'!C17</f>
        <v>0</v>
      </c>
      <c r="D3" s="470"/>
      <c r="E3" s="471"/>
      <c r="F3" s="478"/>
      <c r="G3" s="479"/>
      <c r="H3" s="480"/>
    </row>
    <row r="4" spans="1:8" ht="15.75" thickBot="1" x14ac:dyDescent="0.3">
      <c r="A4" s="500"/>
      <c r="B4" s="100" t="s">
        <v>29</v>
      </c>
      <c r="C4" s="470" t="str">
        <f>'Stap 1 Basisgegevens begroting'!E17</f>
        <v>[maak keuze]</v>
      </c>
      <c r="D4" s="470"/>
      <c r="E4" s="471"/>
      <c r="F4" s="478"/>
      <c r="G4" s="479"/>
      <c r="H4" s="480"/>
    </row>
    <row r="5" spans="1:8" ht="15" customHeight="1" thickBot="1" x14ac:dyDescent="0.3">
      <c r="A5" s="501"/>
      <c r="B5" s="101" t="s">
        <v>95</v>
      </c>
      <c r="C5" s="472" t="str">
        <f>'Stap 1 Basisgegevens begroting'!D17</f>
        <v>[maak keuze]</v>
      </c>
      <c r="D5" s="472"/>
      <c r="E5" s="472"/>
      <c r="F5" s="481" t="s">
        <v>146</v>
      </c>
      <c r="G5" s="482"/>
      <c r="H5" s="483"/>
    </row>
    <row r="6" spans="1:8" ht="15" customHeight="1" thickBot="1" x14ac:dyDescent="0.3">
      <c r="A6" s="347"/>
      <c r="B6" s="348"/>
      <c r="C6" s="348"/>
      <c r="D6" s="348"/>
      <c r="E6" s="348"/>
      <c r="F6" s="348"/>
      <c r="G6" s="348"/>
      <c r="H6" s="349"/>
    </row>
    <row r="7" spans="1:8" ht="15" customHeight="1" x14ac:dyDescent="0.25">
      <c r="A7" s="393" t="s">
        <v>19</v>
      </c>
      <c r="B7" s="488" t="s">
        <v>196</v>
      </c>
      <c r="C7" s="489"/>
      <c r="D7" s="489"/>
      <c r="E7" s="489"/>
      <c r="F7" s="129" t="s">
        <v>30</v>
      </c>
      <c r="G7" s="129" t="s">
        <v>120</v>
      </c>
      <c r="H7" s="113"/>
    </row>
    <row r="8" spans="1:8" ht="15" customHeight="1" x14ac:dyDescent="0.25">
      <c r="A8" s="393"/>
      <c r="B8" s="490" t="s">
        <v>79</v>
      </c>
      <c r="C8" s="491"/>
      <c r="D8" s="491"/>
      <c r="E8" s="491"/>
      <c r="F8" s="130" t="s">
        <v>112</v>
      </c>
      <c r="G8" s="131">
        <v>60</v>
      </c>
      <c r="H8" s="113"/>
    </row>
    <row r="9" spans="1:8" ht="15" customHeight="1" x14ac:dyDescent="0.25">
      <c r="A9" s="393"/>
      <c r="B9" s="490" t="s">
        <v>80</v>
      </c>
      <c r="C9" s="491"/>
      <c r="D9" s="491"/>
      <c r="E9" s="491"/>
      <c r="F9" s="130" t="s">
        <v>113</v>
      </c>
      <c r="G9" s="131">
        <v>95</v>
      </c>
      <c r="H9" s="114"/>
    </row>
    <row r="10" spans="1:8" ht="15" customHeight="1" x14ac:dyDescent="0.25">
      <c r="A10" s="393"/>
      <c r="B10" s="490" t="s">
        <v>81</v>
      </c>
      <c r="C10" s="491"/>
      <c r="D10" s="491"/>
      <c r="E10" s="491"/>
      <c r="F10" s="130" t="s">
        <v>114</v>
      </c>
      <c r="G10" s="131">
        <v>150</v>
      </c>
      <c r="H10" s="114"/>
    </row>
    <row r="11" spans="1:8" ht="15" customHeight="1" thickBot="1" x14ac:dyDescent="0.3">
      <c r="A11" s="393"/>
      <c r="B11" s="492" t="s">
        <v>144</v>
      </c>
      <c r="C11" s="493"/>
      <c r="D11" s="493"/>
      <c r="E11" s="493"/>
      <c r="F11" s="132" t="s">
        <v>115</v>
      </c>
      <c r="G11" s="133">
        <v>160</v>
      </c>
      <c r="H11" s="114"/>
    </row>
    <row r="12" spans="1:8" ht="15" customHeight="1" thickBot="1" x14ac:dyDescent="0.3">
      <c r="A12" s="393"/>
      <c r="B12" s="117"/>
      <c r="C12" s="118"/>
      <c r="D12" s="119"/>
      <c r="E12" s="119"/>
      <c r="F12" s="119"/>
      <c r="G12" s="119"/>
      <c r="H12" s="120"/>
    </row>
    <row r="13" spans="1:8" ht="18.75" thickBot="1" x14ac:dyDescent="0.3">
      <c r="A13" s="393"/>
      <c r="B13" s="475" t="str">
        <f>IF(F14="[maak keuze]","Kies eerst uw systematiek voor de berekening van de subsidiabele kosten",(IF(F14="Directe loonkosten plus vaste opslag-systematiek (50%)","Directe loonkosten",(IF(F14="integrale kostensystematiek","Directe en indirecte kosten op basis van integraal tarief","Directe en indirecte kosten op basis van vast tarief regeling of WUR")))))</f>
        <v>Directe en indirecte kosten op basis van vast tarief regeling of WUR</v>
      </c>
      <c r="C13" s="476"/>
      <c r="D13" s="476"/>
      <c r="E13" s="476"/>
      <c r="F13" s="476"/>
      <c r="G13" s="476"/>
      <c r="H13" s="477"/>
    </row>
    <row r="14" spans="1:8" ht="33" customHeight="1" thickBot="1" x14ac:dyDescent="0.3">
      <c r="A14" s="393"/>
      <c r="B14" s="484" t="s">
        <v>185</v>
      </c>
      <c r="C14" s="484"/>
      <c r="D14" s="484"/>
      <c r="E14" s="484"/>
      <c r="F14" s="485" t="s">
        <v>85</v>
      </c>
      <c r="G14" s="486"/>
      <c r="H14" s="487"/>
    </row>
    <row r="15" spans="1:8" ht="15" customHeight="1" thickBot="1" x14ac:dyDescent="0.3">
      <c r="A15" s="393"/>
      <c r="B15" s="66"/>
      <c r="C15" s="66"/>
      <c r="D15" s="66"/>
      <c r="E15" s="66"/>
      <c r="F15" s="67"/>
      <c r="G15" s="67"/>
      <c r="H15" s="83"/>
    </row>
    <row r="16" spans="1:8" ht="15.75" thickBot="1" x14ac:dyDescent="0.3">
      <c r="A16" s="393"/>
      <c r="B16" s="431" t="s">
        <v>145</v>
      </c>
      <c r="C16" s="431"/>
      <c r="D16" s="510"/>
      <c r="E16" s="86" t="s">
        <v>82</v>
      </c>
      <c r="F16" s="87" t="s">
        <v>31</v>
      </c>
      <c r="G16" s="86" t="s">
        <v>32</v>
      </c>
      <c r="H16" s="88" t="s">
        <v>33</v>
      </c>
    </row>
    <row r="17" spans="1:8" ht="15.75" thickTop="1" x14ac:dyDescent="0.25">
      <c r="A17" s="393"/>
      <c r="B17" s="508"/>
      <c r="C17" s="508"/>
      <c r="D17" s="509"/>
      <c r="E17" s="84"/>
      <c r="F17" s="69"/>
      <c r="G17" s="71"/>
      <c r="H17" s="205">
        <f>F17*G17</f>
        <v>0</v>
      </c>
    </row>
    <row r="18" spans="1:8" ht="15" x14ac:dyDescent="0.25">
      <c r="A18" s="393"/>
      <c r="B18" s="398"/>
      <c r="C18" s="398"/>
      <c r="D18" s="396"/>
      <c r="E18" s="70"/>
      <c r="F18" s="69"/>
      <c r="G18" s="71"/>
      <c r="H18" s="85">
        <f t="shared" ref="H18:H36" si="0">F18*G18</f>
        <v>0</v>
      </c>
    </row>
    <row r="19" spans="1:8" ht="15" x14ac:dyDescent="0.25">
      <c r="A19" s="393"/>
      <c r="B19" s="398"/>
      <c r="C19" s="398"/>
      <c r="D19" s="396"/>
      <c r="E19" s="70"/>
      <c r="F19" s="69"/>
      <c r="G19" s="71"/>
      <c r="H19" s="85">
        <f t="shared" si="0"/>
        <v>0</v>
      </c>
    </row>
    <row r="20" spans="1:8" ht="15" x14ac:dyDescent="0.25">
      <c r="A20" s="393"/>
      <c r="B20" s="398"/>
      <c r="C20" s="398"/>
      <c r="D20" s="396"/>
      <c r="E20" s="70"/>
      <c r="F20" s="69"/>
      <c r="G20" s="71"/>
      <c r="H20" s="85">
        <f t="shared" si="0"/>
        <v>0</v>
      </c>
    </row>
    <row r="21" spans="1:8" ht="15" x14ac:dyDescent="0.25">
      <c r="A21" s="393"/>
      <c r="B21" s="398"/>
      <c r="C21" s="398"/>
      <c r="D21" s="396"/>
      <c r="E21" s="70"/>
      <c r="F21" s="69"/>
      <c r="G21" s="71"/>
      <c r="H21" s="85">
        <f t="shared" si="0"/>
        <v>0</v>
      </c>
    </row>
    <row r="22" spans="1:8" ht="15" x14ac:dyDescent="0.25">
      <c r="A22" s="393"/>
      <c r="B22" s="397"/>
      <c r="C22" s="398"/>
      <c r="D22" s="396"/>
      <c r="E22" s="70"/>
      <c r="F22" s="69"/>
      <c r="G22" s="71"/>
      <c r="H22" s="85">
        <f t="shared" si="0"/>
        <v>0</v>
      </c>
    </row>
    <row r="23" spans="1:8" ht="15" x14ac:dyDescent="0.25">
      <c r="A23" s="393"/>
      <c r="B23" s="397"/>
      <c r="C23" s="398"/>
      <c r="D23" s="396"/>
      <c r="E23" s="70"/>
      <c r="F23" s="69"/>
      <c r="G23" s="71"/>
      <c r="H23" s="85">
        <f t="shared" si="0"/>
        <v>0</v>
      </c>
    </row>
    <row r="24" spans="1:8" ht="15" x14ac:dyDescent="0.25">
      <c r="A24" s="393"/>
      <c r="B24" s="397"/>
      <c r="C24" s="398"/>
      <c r="D24" s="396"/>
      <c r="E24" s="70"/>
      <c r="F24" s="69"/>
      <c r="G24" s="71"/>
      <c r="H24" s="85">
        <f t="shared" si="0"/>
        <v>0</v>
      </c>
    </row>
    <row r="25" spans="1:8" ht="15" x14ac:dyDescent="0.25">
      <c r="A25" s="393"/>
      <c r="B25" s="397"/>
      <c r="C25" s="398"/>
      <c r="D25" s="396"/>
      <c r="E25" s="70"/>
      <c r="F25" s="69"/>
      <c r="G25" s="71"/>
      <c r="H25" s="85">
        <f t="shared" si="0"/>
        <v>0</v>
      </c>
    </row>
    <row r="26" spans="1:8" ht="15" x14ac:dyDescent="0.25">
      <c r="A26" s="393"/>
      <c r="B26" s="397"/>
      <c r="C26" s="398"/>
      <c r="D26" s="396"/>
      <c r="E26" s="70"/>
      <c r="F26" s="69"/>
      <c r="G26" s="71"/>
      <c r="H26" s="85">
        <f t="shared" si="0"/>
        <v>0</v>
      </c>
    </row>
    <row r="27" spans="1:8" ht="15" x14ac:dyDescent="0.25">
      <c r="A27" s="393"/>
      <c r="B27" s="397"/>
      <c r="C27" s="398"/>
      <c r="D27" s="396"/>
      <c r="E27" s="70"/>
      <c r="F27" s="69"/>
      <c r="G27" s="71"/>
      <c r="H27" s="85">
        <f t="shared" si="0"/>
        <v>0</v>
      </c>
    </row>
    <row r="28" spans="1:8" ht="15" x14ac:dyDescent="0.25">
      <c r="A28" s="393"/>
      <c r="B28" s="397"/>
      <c r="C28" s="398"/>
      <c r="D28" s="396"/>
      <c r="E28" s="70"/>
      <c r="F28" s="69"/>
      <c r="G28" s="71"/>
      <c r="H28" s="85">
        <f t="shared" si="0"/>
        <v>0</v>
      </c>
    </row>
    <row r="29" spans="1:8" ht="15" x14ac:dyDescent="0.25">
      <c r="A29" s="393"/>
      <c r="B29" s="397"/>
      <c r="C29" s="398"/>
      <c r="D29" s="396"/>
      <c r="E29" s="70"/>
      <c r="F29" s="69"/>
      <c r="G29" s="71"/>
      <c r="H29" s="85">
        <f t="shared" si="0"/>
        <v>0</v>
      </c>
    </row>
    <row r="30" spans="1:8" ht="15" x14ac:dyDescent="0.25">
      <c r="A30" s="393"/>
      <c r="B30" s="397"/>
      <c r="C30" s="398"/>
      <c r="D30" s="396"/>
      <c r="E30" s="70"/>
      <c r="F30" s="69"/>
      <c r="G30" s="71"/>
      <c r="H30" s="85">
        <f t="shared" si="0"/>
        <v>0</v>
      </c>
    </row>
    <row r="31" spans="1:8" ht="15" x14ac:dyDescent="0.25">
      <c r="A31" s="393"/>
      <c r="B31" s="398"/>
      <c r="C31" s="398"/>
      <c r="D31" s="396"/>
      <c r="E31" s="70"/>
      <c r="F31" s="69"/>
      <c r="G31" s="71"/>
      <c r="H31" s="85">
        <f t="shared" si="0"/>
        <v>0</v>
      </c>
    </row>
    <row r="32" spans="1:8" ht="15" x14ac:dyDescent="0.25">
      <c r="A32" s="393"/>
      <c r="B32" s="398"/>
      <c r="C32" s="398"/>
      <c r="D32" s="396"/>
      <c r="E32" s="70"/>
      <c r="F32" s="69"/>
      <c r="G32" s="71"/>
      <c r="H32" s="85">
        <f t="shared" si="0"/>
        <v>0</v>
      </c>
    </row>
    <row r="33" spans="1:8" ht="15" x14ac:dyDescent="0.25">
      <c r="A33" s="393"/>
      <c r="B33" s="398"/>
      <c r="C33" s="398"/>
      <c r="D33" s="396"/>
      <c r="E33" s="70"/>
      <c r="F33" s="69"/>
      <c r="G33" s="71"/>
      <c r="H33" s="85">
        <f t="shared" si="0"/>
        <v>0</v>
      </c>
    </row>
    <row r="34" spans="1:8" ht="15" x14ac:dyDescent="0.25">
      <c r="A34" s="393"/>
      <c r="B34" s="398"/>
      <c r="C34" s="398"/>
      <c r="D34" s="396"/>
      <c r="E34" s="70"/>
      <c r="F34" s="69"/>
      <c r="G34" s="71"/>
      <c r="H34" s="85">
        <f t="shared" si="0"/>
        <v>0</v>
      </c>
    </row>
    <row r="35" spans="1:8" ht="15" x14ac:dyDescent="0.25">
      <c r="A35" s="393"/>
      <c r="B35" s="398"/>
      <c r="C35" s="398"/>
      <c r="D35" s="396"/>
      <c r="E35" s="70"/>
      <c r="F35" s="69"/>
      <c r="G35" s="71"/>
      <c r="H35" s="85">
        <f t="shared" si="0"/>
        <v>0</v>
      </c>
    </row>
    <row r="36" spans="1:8" ht="15.75" thickBot="1" x14ac:dyDescent="0.3">
      <c r="A36" s="393"/>
      <c r="B36" s="400"/>
      <c r="C36" s="400"/>
      <c r="D36" s="401"/>
      <c r="E36" s="74"/>
      <c r="F36" s="73"/>
      <c r="G36" s="75"/>
      <c r="H36" s="206">
        <f t="shared" si="0"/>
        <v>0</v>
      </c>
    </row>
    <row r="37" spans="1:8" ht="16.5" thickTop="1" thickBot="1" x14ac:dyDescent="0.3">
      <c r="A37" s="393"/>
      <c r="B37" s="421" t="s">
        <v>189</v>
      </c>
      <c r="C37" s="421"/>
      <c r="D37" s="421"/>
      <c r="E37" s="421"/>
      <c r="F37" s="421"/>
      <c r="G37" s="422"/>
      <c r="H37" s="72">
        <f>SUM(H17:H36)</f>
        <v>0</v>
      </c>
    </row>
    <row r="38" spans="1:8" ht="15.75" thickBot="1" x14ac:dyDescent="0.3">
      <c r="A38" s="393"/>
      <c r="B38" s="77"/>
      <c r="C38" s="77"/>
      <c r="D38" s="78"/>
      <c r="E38" s="78"/>
      <c r="F38" s="79"/>
      <c r="G38" s="80" t="str">
        <f>IF(F14="Directe loonkosten plus vaste opslag-systematiek (50%)","Opslag algemene kosten (50%)","Geen opslag")</f>
        <v>Geen opslag</v>
      </c>
      <c r="H38" s="81" t="str">
        <f>IF($F14="vaste uurtarief-systematiek",0,(IF($F14="integrale kostensystematiek",0,(IF($F14="Directe loonkosten plus vaste opslag-systematiek (50%)",H37*0.5,"0")))))</f>
        <v>0</v>
      </c>
    </row>
    <row r="39" spans="1:8" ht="15.75" thickBot="1" x14ac:dyDescent="0.3">
      <c r="A39" s="394"/>
      <c r="B39" s="10"/>
      <c r="C39" s="10"/>
      <c r="D39" s="11"/>
      <c r="E39" s="11"/>
      <c r="F39" s="76"/>
      <c r="G39" s="99" t="s">
        <v>189</v>
      </c>
      <c r="H39" s="82">
        <f>H37+H38</f>
        <v>0</v>
      </c>
    </row>
    <row r="40" spans="1:8" ht="15.75" thickBot="1" x14ac:dyDescent="0.3">
      <c r="A40" s="115"/>
      <c r="B40" s="107"/>
      <c r="C40" s="107"/>
      <c r="D40" s="107"/>
      <c r="E40" s="107"/>
      <c r="F40" s="108"/>
      <c r="G40" s="109"/>
      <c r="H40" s="116"/>
    </row>
    <row r="41" spans="1:8" ht="18" x14ac:dyDescent="0.25">
      <c r="A41" s="392" t="s">
        <v>20</v>
      </c>
      <c r="B41" s="502" t="s">
        <v>34</v>
      </c>
      <c r="C41" s="503"/>
      <c r="D41" s="503"/>
      <c r="E41" s="503"/>
      <c r="F41" s="503"/>
      <c r="G41" s="503"/>
      <c r="H41" s="504"/>
    </row>
    <row r="42" spans="1:8" ht="15.75" thickBot="1" x14ac:dyDescent="0.3">
      <c r="A42" s="393"/>
      <c r="B42" s="473" t="s">
        <v>140</v>
      </c>
      <c r="C42" s="474"/>
      <c r="D42" s="91"/>
      <c r="E42" s="90" t="s">
        <v>123</v>
      </c>
      <c r="F42" s="92" t="s">
        <v>124</v>
      </c>
      <c r="G42" s="90" t="s">
        <v>125</v>
      </c>
      <c r="H42" s="93" t="s">
        <v>122</v>
      </c>
    </row>
    <row r="43" spans="1:8" ht="15.75" thickTop="1" x14ac:dyDescent="0.25">
      <c r="A43" s="393"/>
      <c r="B43" s="507"/>
      <c r="C43" s="508"/>
      <c r="D43" s="509"/>
      <c r="E43" s="95"/>
      <c r="F43" s="96"/>
      <c r="G43" s="71"/>
      <c r="H43" s="205">
        <f>E43*F43*G43</f>
        <v>0</v>
      </c>
    </row>
    <row r="44" spans="1:8" ht="15" x14ac:dyDescent="0.25">
      <c r="A44" s="393"/>
      <c r="B44" s="410"/>
      <c r="C44" s="411"/>
      <c r="D44" s="411"/>
      <c r="E44" s="95"/>
      <c r="F44" s="96"/>
      <c r="G44" s="71"/>
      <c r="H44" s="85">
        <f t="shared" ref="H44:H52" si="1">E44*F44*G44</f>
        <v>0</v>
      </c>
    </row>
    <row r="45" spans="1:8" ht="15" x14ac:dyDescent="0.25">
      <c r="A45" s="393"/>
      <c r="B45" s="410"/>
      <c r="C45" s="411"/>
      <c r="D45" s="411"/>
      <c r="E45" s="95"/>
      <c r="F45" s="96"/>
      <c r="G45" s="71"/>
      <c r="H45" s="85">
        <f t="shared" si="1"/>
        <v>0</v>
      </c>
    </row>
    <row r="46" spans="1:8" ht="15" x14ac:dyDescent="0.25">
      <c r="A46" s="393"/>
      <c r="B46" s="410"/>
      <c r="C46" s="411"/>
      <c r="D46" s="411"/>
      <c r="E46" s="95"/>
      <c r="F46" s="96"/>
      <c r="G46" s="71"/>
      <c r="H46" s="85">
        <f t="shared" si="1"/>
        <v>0</v>
      </c>
    </row>
    <row r="47" spans="1:8" ht="15" x14ac:dyDescent="0.25">
      <c r="A47" s="393"/>
      <c r="B47" s="410"/>
      <c r="C47" s="411"/>
      <c r="D47" s="411"/>
      <c r="E47" s="95"/>
      <c r="F47" s="96"/>
      <c r="G47" s="71"/>
      <c r="H47" s="85">
        <f t="shared" si="1"/>
        <v>0</v>
      </c>
    </row>
    <row r="48" spans="1:8" ht="15" x14ac:dyDescent="0.25">
      <c r="A48" s="393"/>
      <c r="B48" s="397"/>
      <c r="C48" s="398"/>
      <c r="D48" s="396"/>
      <c r="E48" s="95"/>
      <c r="F48" s="96"/>
      <c r="G48" s="71"/>
      <c r="H48" s="85">
        <f t="shared" si="1"/>
        <v>0</v>
      </c>
    </row>
    <row r="49" spans="1:8" ht="15" x14ac:dyDescent="0.25">
      <c r="A49" s="393"/>
      <c r="B49" s="397"/>
      <c r="C49" s="398"/>
      <c r="D49" s="396"/>
      <c r="E49" s="95"/>
      <c r="F49" s="96"/>
      <c r="G49" s="71"/>
      <c r="H49" s="85">
        <f t="shared" si="1"/>
        <v>0</v>
      </c>
    </row>
    <row r="50" spans="1:8" ht="15" x14ac:dyDescent="0.25">
      <c r="A50" s="393"/>
      <c r="B50" s="410"/>
      <c r="C50" s="411"/>
      <c r="D50" s="411"/>
      <c r="E50" s="95"/>
      <c r="F50" s="96"/>
      <c r="G50" s="71"/>
      <c r="H50" s="85">
        <f t="shared" si="1"/>
        <v>0</v>
      </c>
    </row>
    <row r="51" spans="1:8" ht="15" x14ac:dyDescent="0.25">
      <c r="A51" s="393"/>
      <c r="B51" s="410"/>
      <c r="C51" s="411"/>
      <c r="D51" s="411"/>
      <c r="E51" s="95"/>
      <c r="F51" s="96"/>
      <c r="G51" s="71"/>
      <c r="H51" s="85">
        <f t="shared" si="1"/>
        <v>0</v>
      </c>
    </row>
    <row r="52" spans="1:8" ht="15.75" thickBot="1" x14ac:dyDescent="0.3">
      <c r="A52" s="393"/>
      <c r="B52" s="505"/>
      <c r="C52" s="506"/>
      <c r="D52" s="506"/>
      <c r="E52" s="97"/>
      <c r="F52" s="98"/>
      <c r="G52" s="75"/>
      <c r="H52" s="206">
        <f t="shared" si="1"/>
        <v>0</v>
      </c>
    </row>
    <row r="53" spans="1:8" ht="16.5" thickTop="1" thickBot="1" x14ac:dyDescent="0.3">
      <c r="A53" s="394"/>
      <c r="B53" s="89"/>
      <c r="C53" s="15"/>
      <c r="D53" s="94"/>
      <c r="E53" s="16"/>
      <c r="F53" s="16"/>
      <c r="G53" s="99" t="s">
        <v>184</v>
      </c>
      <c r="H53" s="103">
        <f>SUM(H43:H52)</f>
        <v>0</v>
      </c>
    </row>
    <row r="54" spans="1:8" ht="15.75" thickBot="1" x14ac:dyDescent="0.3">
      <c r="A54" s="414"/>
      <c r="B54" s="415"/>
      <c r="C54" s="415"/>
      <c r="D54" s="415"/>
      <c r="E54" s="415"/>
      <c r="F54" s="415"/>
      <c r="G54" s="415"/>
      <c r="H54" s="416"/>
    </row>
    <row r="55" spans="1:8" ht="18.75" thickBot="1" x14ac:dyDescent="0.3">
      <c r="A55" s="138" t="s">
        <v>35</v>
      </c>
      <c r="B55" s="432" t="s">
        <v>174</v>
      </c>
      <c r="C55" s="433"/>
      <c r="D55" s="433"/>
      <c r="E55" s="433"/>
      <c r="F55" s="433"/>
      <c r="G55" s="433"/>
      <c r="H55" s="434"/>
    </row>
    <row r="56" spans="1:8" ht="15.75" thickBot="1" x14ac:dyDescent="0.3">
      <c r="A56" s="392" t="s">
        <v>151</v>
      </c>
      <c r="B56" s="440" t="s">
        <v>127</v>
      </c>
      <c r="C56" s="441"/>
      <c r="D56" s="441"/>
      <c r="E56" s="441"/>
      <c r="F56" s="514" t="s">
        <v>83</v>
      </c>
      <c r="G56" s="514"/>
      <c r="H56" s="7" t="s">
        <v>36</v>
      </c>
    </row>
    <row r="57" spans="1:8" ht="15.75" thickTop="1" x14ac:dyDescent="0.25">
      <c r="A57" s="393"/>
      <c r="B57" s="423"/>
      <c r="C57" s="424"/>
      <c r="D57" s="424"/>
      <c r="E57" s="424"/>
      <c r="F57" s="424"/>
      <c r="G57" s="424"/>
      <c r="H57" s="104">
        <v>0</v>
      </c>
    </row>
    <row r="58" spans="1:8" ht="15" x14ac:dyDescent="0.25">
      <c r="A58" s="393"/>
      <c r="B58" s="410"/>
      <c r="C58" s="411"/>
      <c r="D58" s="411"/>
      <c r="E58" s="411"/>
      <c r="F58" s="411"/>
      <c r="G58" s="411"/>
      <c r="H58" s="105">
        <v>0</v>
      </c>
    </row>
    <row r="59" spans="1:8" ht="15" x14ac:dyDescent="0.25">
      <c r="A59" s="393"/>
      <c r="B59" s="410"/>
      <c r="C59" s="411"/>
      <c r="D59" s="411"/>
      <c r="E59" s="411"/>
      <c r="F59" s="411"/>
      <c r="G59" s="411"/>
      <c r="H59" s="105">
        <v>0</v>
      </c>
    </row>
    <row r="60" spans="1:8" ht="15" x14ac:dyDescent="0.25">
      <c r="A60" s="393"/>
      <c r="B60" s="397"/>
      <c r="C60" s="398"/>
      <c r="D60" s="398"/>
      <c r="E60" s="396"/>
      <c r="F60" s="395"/>
      <c r="G60" s="396"/>
      <c r="H60" s="105">
        <v>0</v>
      </c>
    </row>
    <row r="61" spans="1:8" ht="15" x14ac:dyDescent="0.25">
      <c r="A61" s="393"/>
      <c r="B61" s="410"/>
      <c r="C61" s="411"/>
      <c r="D61" s="411"/>
      <c r="E61" s="411"/>
      <c r="F61" s="411"/>
      <c r="G61" s="411"/>
      <c r="H61" s="105">
        <v>0</v>
      </c>
    </row>
    <row r="62" spans="1:8" ht="15" x14ac:dyDescent="0.25">
      <c r="A62" s="393"/>
      <c r="B62" s="410"/>
      <c r="C62" s="411"/>
      <c r="D62" s="411"/>
      <c r="E62" s="411"/>
      <c r="F62" s="411"/>
      <c r="G62" s="411"/>
      <c r="H62" s="105">
        <v>0</v>
      </c>
    </row>
    <row r="63" spans="1:8" ht="15" x14ac:dyDescent="0.25">
      <c r="A63" s="393"/>
      <c r="B63" s="397"/>
      <c r="C63" s="398"/>
      <c r="D63" s="398"/>
      <c r="E63" s="396"/>
      <c r="F63" s="395"/>
      <c r="G63" s="396"/>
      <c r="H63" s="105">
        <v>0</v>
      </c>
    </row>
    <row r="64" spans="1:8" ht="15.75" thickBot="1" x14ac:dyDescent="0.3">
      <c r="A64" s="393"/>
      <c r="B64" s="399"/>
      <c r="C64" s="400"/>
      <c r="D64" s="400"/>
      <c r="E64" s="401"/>
      <c r="F64" s="404"/>
      <c r="G64" s="401"/>
      <c r="H64" s="106">
        <v>0</v>
      </c>
    </row>
    <row r="65" spans="1:8" ht="16.5" thickTop="1" thickBot="1" x14ac:dyDescent="0.3">
      <c r="A65" s="394"/>
      <c r="B65" s="402" t="s">
        <v>148</v>
      </c>
      <c r="C65" s="403"/>
      <c r="D65" s="403"/>
      <c r="E65" s="403"/>
      <c r="F65" s="405" t="s">
        <v>150</v>
      </c>
      <c r="G65" s="406"/>
      <c r="H65" s="137">
        <f>SUM(H57:H64)</f>
        <v>0</v>
      </c>
    </row>
    <row r="66" spans="1:8" ht="15.75" thickBot="1" x14ac:dyDescent="0.3">
      <c r="A66" s="392" t="s">
        <v>152</v>
      </c>
      <c r="B66" s="494" t="s">
        <v>180</v>
      </c>
      <c r="C66" s="495"/>
      <c r="D66" s="495"/>
      <c r="E66" s="495"/>
      <c r="F66" s="442" t="s">
        <v>156</v>
      </c>
      <c r="G66" s="442"/>
      <c r="H66" s="140" t="s">
        <v>154</v>
      </c>
    </row>
    <row r="67" spans="1:8" ht="15" x14ac:dyDescent="0.25">
      <c r="A67" s="393"/>
      <c r="B67" s="407"/>
      <c r="C67" s="408"/>
      <c r="D67" s="408"/>
      <c r="E67" s="408"/>
      <c r="F67" s="409"/>
      <c r="G67" s="409"/>
      <c r="H67" s="207">
        <v>0</v>
      </c>
    </row>
    <row r="68" spans="1:8" ht="15" x14ac:dyDescent="0.25">
      <c r="A68" s="393"/>
      <c r="B68" s="425"/>
      <c r="C68" s="426"/>
      <c r="D68" s="426"/>
      <c r="E68" s="427"/>
      <c r="F68" s="428"/>
      <c r="G68" s="429"/>
      <c r="H68" s="105">
        <v>0</v>
      </c>
    </row>
    <row r="69" spans="1:8" ht="15" x14ac:dyDescent="0.25">
      <c r="A69" s="393"/>
      <c r="B69" s="425"/>
      <c r="C69" s="426"/>
      <c r="D69" s="426"/>
      <c r="E69" s="427"/>
      <c r="F69" s="428"/>
      <c r="G69" s="429"/>
      <c r="H69" s="105">
        <v>0</v>
      </c>
    </row>
    <row r="70" spans="1:8" ht="15" x14ac:dyDescent="0.25">
      <c r="A70" s="393"/>
      <c r="B70" s="208"/>
      <c r="C70" s="209"/>
      <c r="D70" s="209"/>
      <c r="E70" s="210"/>
      <c r="F70" s="211"/>
      <c r="G70" s="212"/>
      <c r="H70" s="105">
        <v>0</v>
      </c>
    </row>
    <row r="71" spans="1:8" ht="15" x14ac:dyDescent="0.25">
      <c r="A71" s="393"/>
      <c r="B71" s="425"/>
      <c r="C71" s="426"/>
      <c r="D71" s="426"/>
      <c r="E71" s="427"/>
      <c r="F71" s="428"/>
      <c r="G71" s="429"/>
      <c r="H71" s="105">
        <v>0</v>
      </c>
    </row>
    <row r="72" spans="1:8" ht="15" x14ac:dyDescent="0.25">
      <c r="A72" s="393"/>
      <c r="B72" s="425"/>
      <c r="C72" s="426"/>
      <c r="D72" s="426"/>
      <c r="E72" s="427"/>
      <c r="F72" s="428"/>
      <c r="G72" s="429"/>
      <c r="H72" s="105">
        <v>0</v>
      </c>
    </row>
    <row r="73" spans="1:8" ht="15" x14ac:dyDescent="0.25">
      <c r="A73" s="393"/>
      <c r="B73" s="425"/>
      <c r="C73" s="426"/>
      <c r="D73" s="426"/>
      <c r="E73" s="427"/>
      <c r="F73" s="428"/>
      <c r="G73" s="429"/>
      <c r="H73" s="105">
        <v>0</v>
      </c>
    </row>
    <row r="74" spans="1:8" ht="15.75" thickBot="1" x14ac:dyDescent="0.3">
      <c r="A74" s="393"/>
      <c r="B74" s="435"/>
      <c r="C74" s="436"/>
      <c r="D74" s="436"/>
      <c r="E74" s="436"/>
      <c r="F74" s="436"/>
      <c r="G74" s="436"/>
      <c r="H74" s="106">
        <v>0</v>
      </c>
    </row>
    <row r="75" spans="1:8" ht="16.5" thickTop="1" thickBot="1" x14ac:dyDescent="0.3">
      <c r="A75" s="394"/>
      <c r="B75" s="437" t="s">
        <v>149</v>
      </c>
      <c r="C75" s="438"/>
      <c r="D75" s="438"/>
      <c r="E75" s="439"/>
      <c r="F75" s="517" t="s">
        <v>153</v>
      </c>
      <c r="G75" s="517"/>
      <c r="H75" s="137">
        <f>SUM(H67:H74)</f>
        <v>0</v>
      </c>
    </row>
    <row r="76" spans="1:8" ht="15.75" thickBot="1" x14ac:dyDescent="0.3">
      <c r="A76" s="139" t="s">
        <v>35</v>
      </c>
      <c r="B76" s="402" t="s">
        <v>147</v>
      </c>
      <c r="C76" s="403"/>
      <c r="D76" s="403"/>
      <c r="E76" s="403"/>
      <c r="F76" s="403"/>
      <c r="G76" s="99" t="s">
        <v>128</v>
      </c>
      <c r="H76" s="103">
        <f>H65+H75</f>
        <v>0</v>
      </c>
    </row>
    <row r="77" spans="1:8" ht="15.75" thickBot="1" x14ac:dyDescent="0.3">
      <c r="A77" s="414"/>
      <c r="B77" s="415"/>
      <c r="C77" s="415"/>
      <c r="D77" s="415"/>
      <c r="E77" s="415"/>
      <c r="F77" s="415"/>
      <c r="G77" s="415"/>
      <c r="H77" s="416"/>
    </row>
    <row r="78" spans="1:8" ht="18.75" thickBot="1" x14ac:dyDescent="0.3">
      <c r="A78" s="142" t="s">
        <v>37</v>
      </c>
      <c r="B78" s="432" t="s">
        <v>173</v>
      </c>
      <c r="C78" s="433"/>
      <c r="D78" s="433"/>
      <c r="E78" s="433"/>
      <c r="F78" s="433"/>
      <c r="G78" s="433"/>
      <c r="H78" s="434"/>
    </row>
    <row r="79" spans="1:8" ht="15.75" thickBot="1" x14ac:dyDescent="0.3">
      <c r="A79" s="392" t="s">
        <v>160</v>
      </c>
      <c r="B79" s="430" t="s">
        <v>129</v>
      </c>
      <c r="C79" s="431"/>
      <c r="D79" s="431"/>
      <c r="E79" s="431"/>
      <c r="F79" s="515" t="s">
        <v>83</v>
      </c>
      <c r="G79" s="515"/>
      <c r="H79" s="143" t="s">
        <v>36</v>
      </c>
    </row>
    <row r="80" spans="1:8" ht="15.75" thickTop="1" x14ac:dyDescent="0.25">
      <c r="A80" s="393"/>
      <c r="B80" s="423"/>
      <c r="C80" s="424"/>
      <c r="D80" s="424"/>
      <c r="E80" s="424"/>
      <c r="F80" s="424"/>
      <c r="G80" s="424"/>
      <c r="H80" s="141">
        <v>0</v>
      </c>
    </row>
    <row r="81" spans="1:8" ht="15" x14ac:dyDescent="0.25">
      <c r="A81" s="393"/>
      <c r="B81" s="410"/>
      <c r="C81" s="411"/>
      <c r="D81" s="411"/>
      <c r="E81" s="411"/>
      <c r="F81" s="411"/>
      <c r="G81" s="411"/>
      <c r="H81" s="110">
        <v>0</v>
      </c>
    </row>
    <row r="82" spans="1:8" ht="15" x14ac:dyDescent="0.25">
      <c r="A82" s="393"/>
      <c r="B82" s="410"/>
      <c r="C82" s="411"/>
      <c r="D82" s="411"/>
      <c r="E82" s="411"/>
      <c r="F82" s="411"/>
      <c r="G82" s="411"/>
      <c r="H82" s="110">
        <v>0</v>
      </c>
    </row>
    <row r="83" spans="1:8" ht="15" x14ac:dyDescent="0.25">
      <c r="A83" s="393"/>
      <c r="B83" s="410"/>
      <c r="C83" s="411"/>
      <c r="D83" s="411"/>
      <c r="E83" s="411"/>
      <c r="F83" s="411"/>
      <c r="G83" s="411"/>
      <c r="H83" s="110">
        <v>0</v>
      </c>
    </row>
    <row r="84" spans="1:8" ht="15" x14ac:dyDescent="0.25">
      <c r="A84" s="393"/>
      <c r="B84" s="410"/>
      <c r="C84" s="411"/>
      <c r="D84" s="411"/>
      <c r="E84" s="411"/>
      <c r="F84" s="411"/>
      <c r="G84" s="411"/>
      <c r="H84" s="110">
        <v>0</v>
      </c>
    </row>
    <row r="85" spans="1:8" ht="15" x14ac:dyDescent="0.25">
      <c r="A85" s="393"/>
      <c r="B85" s="410"/>
      <c r="C85" s="411"/>
      <c r="D85" s="411"/>
      <c r="E85" s="411"/>
      <c r="F85" s="411"/>
      <c r="G85" s="411"/>
      <c r="H85" s="110">
        <v>0</v>
      </c>
    </row>
    <row r="86" spans="1:8" ht="15" x14ac:dyDescent="0.25">
      <c r="A86" s="393"/>
      <c r="B86" s="412"/>
      <c r="C86" s="413"/>
      <c r="D86" s="413"/>
      <c r="E86" s="413"/>
      <c r="F86" s="411"/>
      <c r="G86" s="411"/>
      <c r="H86" s="110">
        <v>0</v>
      </c>
    </row>
    <row r="87" spans="1:8" ht="15.75" thickBot="1" x14ac:dyDescent="0.3">
      <c r="A87" s="393"/>
      <c r="B87" s="505"/>
      <c r="C87" s="506"/>
      <c r="D87" s="506"/>
      <c r="E87" s="506"/>
      <c r="F87" s="506"/>
      <c r="G87" s="506"/>
      <c r="H87" s="111">
        <v>0</v>
      </c>
    </row>
    <row r="88" spans="1:8" ht="16.5" thickTop="1" thickBot="1" x14ac:dyDescent="0.3">
      <c r="A88" s="394"/>
      <c r="B88" s="512" t="s">
        <v>38</v>
      </c>
      <c r="C88" s="513"/>
      <c r="D88" s="513"/>
      <c r="E88" s="513"/>
      <c r="F88" s="516" t="s">
        <v>155</v>
      </c>
      <c r="G88" s="516"/>
      <c r="H88" s="144">
        <f>SUM(H80:H87)</f>
        <v>0</v>
      </c>
    </row>
    <row r="89" spans="1:8" ht="15" x14ac:dyDescent="0.25">
      <c r="A89" s="392" t="s">
        <v>161</v>
      </c>
      <c r="B89" s="419" t="s">
        <v>157</v>
      </c>
      <c r="C89" s="420"/>
      <c r="D89" s="420"/>
      <c r="E89" s="420"/>
      <c r="F89" s="448" t="s">
        <v>182</v>
      </c>
      <c r="G89" s="448"/>
      <c r="H89" s="145" t="s">
        <v>183</v>
      </c>
    </row>
    <row r="90" spans="1:8" ht="15" x14ac:dyDescent="0.25">
      <c r="A90" s="393"/>
      <c r="B90" s="511"/>
      <c r="C90" s="449"/>
      <c r="D90" s="449"/>
      <c r="E90" s="449"/>
      <c r="F90" s="449"/>
      <c r="G90" s="449"/>
      <c r="H90" s="110">
        <v>0</v>
      </c>
    </row>
    <row r="91" spans="1:8" ht="15" x14ac:dyDescent="0.25">
      <c r="A91" s="393"/>
      <c r="B91" s="467"/>
      <c r="C91" s="468"/>
      <c r="D91" s="468"/>
      <c r="E91" s="418"/>
      <c r="F91" s="417"/>
      <c r="G91" s="418"/>
      <c r="H91" s="213">
        <v>0</v>
      </c>
    </row>
    <row r="92" spans="1:8" ht="15" x14ac:dyDescent="0.25">
      <c r="A92" s="393"/>
      <c r="B92" s="467"/>
      <c r="C92" s="468"/>
      <c r="D92" s="468"/>
      <c r="E92" s="418"/>
      <c r="F92" s="417"/>
      <c r="G92" s="418"/>
      <c r="H92" s="213">
        <v>0</v>
      </c>
    </row>
    <row r="93" spans="1:8" ht="15" x14ac:dyDescent="0.25">
      <c r="A93" s="393"/>
      <c r="B93" s="467"/>
      <c r="C93" s="468"/>
      <c r="D93" s="468"/>
      <c r="E93" s="418"/>
      <c r="F93" s="417"/>
      <c r="G93" s="418"/>
      <c r="H93" s="213">
        <v>0</v>
      </c>
    </row>
    <row r="94" spans="1:8" ht="15" x14ac:dyDescent="0.25">
      <c r="A94" s="393"/>
      <c r="B94" s="467"/>
      <c r="C94" s="468"/>
      <c r="D94" s="468"/>
      <c r="E94" s="418"/>
      <c r="F94" s="417"/>
      <c r="G94" s="418"/>
      <c r="H94" s="213">
        <v>0</v>
      </c>
    </row>
    <row r="95" spans="1:8" ht="15" x14ac:dyDescent="0.25">
      <c r="A95" s="393"/>
      <c r="B95" s="467"/>
      <c r="C95" s="468"/>
      <c r="D95" s="468"/>
      <c r="E95" s="418"/>
      <c r="F95" s="417"/>
      <c r="G95" s="418"/>
      <c r="H95" s="213">
        <v>0</v>
      </c>
    </row>
    <row r="96" spans="1:8" ht="15" x14ac:dyDescent="0.25">
      <c r="A96" s="393"/>
      <c r="B96" s="467"/>
      <c r="C96" s="468"/>
      <c r="D96" s="468"/>
      <c r="E96" s="418"/>
      <c r="F96" s="417"/>
      <c r="G96" s="418"/>
      <c r="H96" s="213">
        <v>0</v>
      </c>
    </row>
    <row r="97" spans="1:8" ht="15.75" thickBot="1" x14ac:dyDescent="0.3">
      <c r="A97" s="393"/>
      <c r="B97" s="435"/>
      <c r="C97" s="436"/>
      <c r="D97" s="436"/>
      <c r="E97" s="436"/>
      <c r="F97" s="436"/>
      <c r="G97" s="436"/>
      <c r="H97" s="111">
        <v>0</v>
      </c>
    </row>
    <row r="98" spans="1:8" ht="16.5" thickTop="1" thickBot="1" x14ac:dyDescent="0.3">
      <c r="A98" s="394"/>
      <c r="B98" s="512" t="s">
        <v>158</v>
      </c>
      <c r="C98" s="513"/>
      <c r="D98" s="513"/>
      <c r="E98" s="513"/>
      <c r="F98" s="466" t="s">
        <v>159</v>
      </c>
      <c r="G98" s="439"/>
      <c r="H98" s="144">
        <f>SUM(H90:H97)</f>
        <v>0</v>
      </c>
    </row>
    <row r="99" spans="1:8" ht="15.75" thickBot="1" x14ac:dyDescent="0.3">
      <c r="A99" s="414"/>
      <c r="B99" s="415"/>
      <c r="C99" s="415"/>
      <c r="D99" s="415"/>
      <c r="E99" s="415"/>
      <c r="F99" s="415"/>
      <c r="G99" s="415"/>
      <c r="H99" s="416"/>
    </row>
    <row r="100" spans="1:8" ht="15.75" customHeight="1" thickBot="1" x14ac:dyDescent="0.3">
      <c r="A100" s="392"/>
      <c r="B100" s="463" t="s">
        <v>222</v>
      </c>
      <c r="C100" s="464"/>
      <c r="D100" s="464"/>
      <c r="E100" s="464"/>
      <c r="F100" s="464"/>
      <c r="G100" s="464"/>
      <c r="H100" s="465"/>
    </row>
    <row r="101" spans="1:8" ht="15.75" customHeight="1" thickBot="1" x14ac:dyDescent="0.3">
      <c r="A101" s="393"/>
      <c r="B101" s="344"/>
      <c r="C101" s="345"/>
      <c r="D101" s="345"/>
      <c r="E101" s="345"/>
      <c r="F101" s="345"/>
      <c r="G101" s="345"/>
      <c r="H101" s="346"/>
    </row>
    <row r="102" spans="1:8" ht="15.75" customHeight="1" thickBot="1" x14ac:dyDescent="0.3">
      <c r="A102" s="450"/>
      <c r="B102" s="374" t="s">
        <v>197</v>
      </c>
      <c r="C102" s="375"/>
      <c r="D102" s="375"/>
      <c r="E102" s="375"/>
      <c r="F102" s="241" t="s">
        <v>198</v>
      </c>
      <c r="G102" s="242" t="s">
        <v>205</v>
      </c>
      <c r="H102" s="214" t="s">
        <v>206</v>
      </c>
    </row>
    <row r="103" spans="1:8" ht="15.75" customHeight="1" thickTop="1" x14ac:dyDescent="0.25">
      <c r="A103" s="450"/>
      <c r="B103" s="358" t="s">
        <v>199</v>
      </c>
      <c r="C103" s="359"/>
      <c r="D103" s="359"/>
      <c r="E103" s="217" t="s">
        <v>215</v>
      </c>
      <c r="F103" s="217" t="s">
        <v>200</v>
      </c>
      <c r="G103" s="218">
        <f>H39</f>
        <v>0</v>
      </c>
      <c r="H103" s="228">
        <f>IF(G103&gt;0,G103/$G$108,0)</f>
        <v>0</v>
      </c>
    </row>
    <row r="104" spans="1:8" ht="15.75" customHeight="1" x14ac:dyDescent="0.25">
      <c r="A104" s="450"/>
      <c r="B104" s="360" t="s">
        <v>34</v>
      </c>
      <c r="C104" s="361"/>
      <c r="D104" s="361"/>
      <c r="E104" s="215" t="s">
        <v>216</v>
      </c>
      <c r="F104" s="215" t="s">
        <v>201</v>
      </c>
      <c r="G104" s="216">
        <f>H53</f>
        <v>0</v>
      </c>
      <c r="H104" s="229">
        <f t="shared" ref="H104:H107" si="2">IF(G104&gt;0,G104/$G$108,0)</f>
        <v>0</v>
      </c>
    </row>
    <row r="105" spans="1:8" ht="15.75" customHeight="1" x14ac:dyDescent="0.25">
      <c r="A105" s="450"/>
      <c r="B105" s="360" t="s">
        <v>174</v>
      </c>
      <c r="C105" s="361"/>
      <c r="D105" s="361"/>
      <c r="E105" s="215" t="s">
        <v>208</v>
      </c>
      <c r="F105" s="215" t="s">
        <v>202</v>
      </c>
      <c r="G105" s="216">
        <f>H65</f>
        <v>0</v>
      </c>
      <c r="H105" s="229">
        <f t="shared" si="2"/>
        <v>0</v>
      </c>
    </row>
    <row r="106" spans="1:8" ht="15.75" customHeight="1" x14ac:dyDescent="0.25">
      <c r="A106" s="450"/>
      <c r="B106" s="360" t="s">
        <v>174</v>
      </c>
      <c r="C106" s="361"/>
      <c r="D106" s="361"/>
      <c r="E106" s="215" t="s">
        <v>209</v>
      </c>
      <c r="F106" s="215" t="s">
        <v>203</v>
      </c>
      <c r="G106" s="216">
        <f>H75</f>
        <v>0</v>
      </c>
      <c r="H106" s="229">
        <f t="shared" si="2"/>
        <v>0</v>
      </c>
    </row>
    <row r="107" spans="1:8" ht="15.75" customHeight="1" thickBot="1" x14ac:dyDescent="0.3">
      <c r="A107" s="450"/>
      <c r="B107" s="378" t="s">
        <v>173</v>
      </c>
      <c r="C107" s="379"/>
      <c r="D107" s="379"/>
      <c r="E107" s="219" t="s">
        <v>210</v>
      </c>
      <c r="F107" s="219" t="s">
        <v>204</v>
      </c>
      <c r="G107" s="220">
        <f>H88</f>
        <v>0</v>
      </c>
      <c r="H107" s="230">
        <f t="shared" si="2"/>
        <v>0</v>
      </c>
    </row>
    <row r="108" spans="1:8" ht="15.75" customHeight="1" thickTop="1" thickBot="1" x14ac:dyDescent="0.3">
      <c r="A108" s="450"/>
      <c r="B108" s="354" t="s">
        <v>207</v>
      </c>
      <c r="C108" s="355"/>
      <c r="D108" s="355"/>
      <c r="E108" s="355"/>
      <c r="F108" s="238" t="s">
        <v>217</v>
      </c>
      <c r="G108" s="233">
        <f>SUM(G103:G107)</f>
        <v>0</v>
      </c>
      <c r="H108" s="234"/>
    </row>
    <row r="109" spans="1:8" ht="15.75" customHeight="1" thickBot="1" x14ac:dyDescent="0.3">
      <c r="A109" s="450"/>
      <c r="B109" s="366"/>
      <c r="C109" s="367"/>
      <c r="D109" s="367"/>
      <c r="E109" s="367"/>
      <c r="F109" s="367"/>
      <c r="G109" s="367"/>
      <c r="H109" s="368"/>
    </row>
    <row r="110" spans="1:8" ht="15.75" customHeight="1" x14ac:dyDescent="0.25">
      <c r="A110" s="450"/>
      <c r="B110" s="376" t="s">
        <v>174</v>
      </c>
      <c r="C110" s="377"/>
      <c r="D110" s="377"/>
      <c r="E110" s="235" t="s">
        <v>209</v>
      </c>
      <c r="F110" s="235" t="s">
        <v>203</v>
      </c>
      <c r="G110" s="236">
        <f>H75*-1</f>
        <v>0</v>
      </c>
      <c r="H110" s="237">
        <f>IF(G110&lt;0,G110/$G$112,0)</f>
        <v>0</v>
      </c>
    </row>
    <row r="111" spans="1:8" ht="15.75" customHeight="1" thickBot="1" x14ac:dyDescent="0.3">
      <c r="A111" s="450"/>
      <c r="B111" s="378" t="s">
        <v>173</v>
      </c>
      <c r="C111" s="379"/>
      <c r="D111" s="379"/>
      <c r="E111" s="219" t="s">
        <v>211</v>
      </c>
      <c r="F111" s="219" t="s">
        <v>212</v>
      </c>
      <c r="G111" s="220">
        <f>H98*-1</f>
        <v>0</v>
      </c>
      <c r="H111" s="231">
        <f>IF(G111&lt;0,G111/$G$112,0)</f>
        <v>0</v>
      </c>
    </row>
    <row r="112" spans="1:8" ht="15.75" customHeight="1" thickTop="1" thickBot="1" x14ac:dyDescent="0.3">
      <c r="A112" s="450"/>
      <c r="B112" s="354" t="s">
        <v>213</v>
      </c>
      <c r="C112" s="355"/>
      <c r="D112" s="355"/>
      <c r="E112" s="355"/>
      <c r="F112" s="232" t="s">
        <v>218</v>
      </c>
      <c r="G112" s="233">
        <f>G110+G111</f>
        <v>0</v>
      </c>
      <c r="H112" s="234"/>
    </row>
    <row r="113" spans="1:8" ht="15.75" customHeight="1" x14ac:dyDescent="0.25">
      <c r="A113" s="450"/>
      <c r="B113" s="369"/>
      <c r="C113" s="370"/>
      <c r="D113" s="370"/>
      <c r="E113" s="370"/>
      <c r="F113" s="370"/>
      <c r="G113" s="370"/>
      <c r="H113" s="371"/>
    </row>
    <row r="114" spans="1:8" ht="14.45" customHeight="1" x14ac:dyDescent="0.25">
      <c r="A114" s="450"/>
      <c r="B114" s="372" t="s">
        <v>225</v>
      </c>
      <c r="C114" s="373"/>
      <c r="D114" s="373"/>
      <c r="E114" s="373"/>
      <c r="F114" s="221" t="s">
        <v>219</v>
      </c>
      <c r="G114" s="222">
        <f>G108</f>
        <v>0</v>
      </c>
      <c r="H114" s="356" t="s">
        <v>214</v>
      </c>
    </row>
    <row r="115" spans="1:8" ht="15.75" thickBot="1" x14ac:dyDescent="0.3">
      <c r="A115" s="450"/>
      <c r="B115" s="362" t="s">
        <v>224</v>
      </c>
      <c r="C115" s="363"/>
      <c r="D115" s="363"/>
      <c r="E115" s="363"/>
      <c r="F115" s="223" t="s">
        <v>220</v>
      </c>
      <c r="G115" s="224">
        <f>G112</f>
        <v>0</v>
      </c>
      <c r="H115" s="357"/>
    </row>
    <row r="116" spans="1:8" ht="16.5" thickTop="1" thickBot="1" x14ac:dyDescent="0.3">
      <c r="A116" s="450"/>
      <c r="B116" s="364" t="s">
        <v>223</v>
      </c>
      <c r="C116" s="365"/>
      <c r="D116" s="365"/>
      <c r="E116" s="365"/>
      <c r="F116" s="225" t="s">
        <v>221</v>
      </c>
      <c r="G116" s="226">
        <f>G114+G115</f>
        <v>0</v>
      </c>
      <c r="H116" s="227">
        <f>IF(G115&lt;0,G116/G114,0)</f>
        <v>0</v>
      </c>
    </row>
    <row r="117" spans="1:8" ht="15.75" thickBot="1" x14ac:dyDescent="0.3">
      <c r="A117" s="393"/>
      <c r="B117" s="344"/>
      <c r="C117" s="345"/>
      <c r="D117" s="345"/>
      <c r="E117" s="345"/>
      <c r="F117" s="345"/>
      <c r="G117" s="345"/>
      <c r="H117" s="346"/>
    </row>
    <row r="118" spans="1:8" ht="15.75" thickBot="1" x14ac:dyDescent="0.3">
      <c r="A118" s="393"/>
      <c r="B118" s="352" t="s">
        <v>162</v>
      </c>
      <c r="C118" s="353"/>
      <c r="D118" s="353"/>
      <c r="E118" s="353"/>
      <c r="F118" s="353"/>
      <c r="G118" s="353"/>
      <c r="H118" s="204">
        <v>1</v>
      </c>
    </row>
    <row r="119" spans="1:8" ht="15.75" thickBot="1" x14ac:dyDescent="0.3">
      <c r="A119" s="393"/>
      <c r="B119" s="344"/>
      <c r="C119" s="345"/>
      <c r="D119" s="345"/>
      <c r="E119" s="345"/>
      <c r="F119" s="345"/>
      <c r="G119" s="345"/>
      <c r="H119" s="346"/>
    </row>
    <row r="120" spans="1:8" ht="15.75" thickBot="1" x14ac:dyDescent="0.3">
      <c r="A120" s="393"/>
      <c r="B120" s="350" t="s">
        <v>190</v>
      </c>
      <c r="C120" s="351"/>
      <c r="D120" s="351"/>
      <c r="E120" s="351"/>
      <c r="F120" s="351"/>
      <c r="G120" s="239">
        <f>(G108*IF(H116=0,100%,H116)*H118)</f>
        <v>0</v>
      </c>
      <c r="H120" s="240"/>
    </row>
    <row r="121" spans="1:8" ht="15" x14ac:dyDescent="0.25">
      <c r="A121" s="393"/>
      <c r="B121" s="9"/>
      <c r="C121" s="9"/>
      <c r="D121" s="14"/>
      <c r="E121" s="14"/>
      <c r="F121" s="446" t="str">
        <f>'Werkblad rekenen'!F7</f>
        <v>Geen invoer</v>
      </c>
      <c r="G121" s="446"/>
      <c r="H121" s="447"/>
    </row>
    <row r="122" spans="1:8" ht="24.75" customHeight="1" thickBot="1" x14ac:dyDescent="0.3">
      <c r="A122" s="393"/>
      <c r="B122" s="17"/>
      <c r="C122" s="17"/>
      <c r="D122" s="18"/>
      <c r="E122" s="18"/>
      <c r="F122" s="518"/>
      <c r="G122" s="518"/>
      <c r="H122" s="519"/>
    </row>
    <row r="123" spans="1:8" ht="24.75" customHeight="1" x14ac:dyDescent="0.25">
      <c r="A123" s="393"/>
      <c r="B123" s="9"/>
      <c r="C123" s="9"/>
      <c r="D123" s="14"/>
      <c r="E123" s="380" t="s">
        <v>226</v>
      </c>
      <c r="F123" s="381"/>
      <c r="G123" s="381"/>
      <c r="H123" s="382"/>
    </row>
    <row r="124" spans="1:8" ht="15" x14ac:dyDescent="0.25">
      <c r="A124" s="393"/>
      <c r="B124" s="9" t="str">
        <f>_xlfn.CONCAT("Totale kosten  ",C3,": ")</f>
        <v xml:space="preserve">Totale kosten  0: </v>
      </c>
      <c r="C124" s="12"/>
      <c r="D124" s="20">
        <f>G114</f>
        <v>0</v>
      </c>
      <c r="E124" s="383"/>
      <c r="F124" s="384"/>
      <c r="G124" s="384"/>
      <c r="H124" s="385"/>
    </row>
    <row r="125" spans="1:8" ht="15.75" thickBot="1" x14ac:dyDescent="0.3">
      <c r="A125" s="393"/>
      <c r="B125" s="17" t="str">
        <f>_xlfn.CONCAT("Totale gevraagde subsidie  ",C3,": ")</f>
        <v xml:space="preserve">Totale gevraagde subsidie  0: </v>
      </c>
      <c r="C125" s="17"/>
      <c r="D125" s="19">
        <f>G120</f>
        <v>0</v>
      </c>
      <c r="E125" s="386"/>
      <c r="F125" s="387"/>
      <c r="G125" s="387"/>
      <c r="H125" s="388"/>
    </row>
    <row r="126" spans="1:8" ht="15.75" thickBot="1" x14ac:dyDescent="0.3">
      <c r="A126" s="394"/>
      <c r="B126" s="21"/>
      <c r="C126" s="21"/>
      <c r="D126" s="21"/>
      <c r="E126" s="11"/>
      <c r="F126" s="13"/>
      <c r="G126" s="22"/>
      <c r="H126" s="112"/>
    </row>
    <row r="127" spans="1:8" ht="15.75" thickBot="1" x14ac:dyDescent="0.3">
      <c r="A127" s="389"/>
      <c r="B127" s="390"/>
      <c r="C127" s="390"/>
      <c r="D127" s="390"/>
      <c r="E127" s="390"/>
      <c r="F127" s="390"/>
      <c r="G127" s="390"/>
      <c r="H127" s="391"/>
    </row>
    <row r="128" spans="1:8" ht="15.75" thickBot="1" x14ac:dyDescent="0.3">
      <c r="A128" s="451" t="s">
        <v>130</v>
      </c>
      <c r="B128" s="443" t="s">
        <v>39</v>
      </c>
      <c r="C128" s="444"/>
      <c r="D128" s="444"/>
      <c r="E128" s="444"/>
      <c r="F128" s="444"/>
      <c r="G128" s="444"/>
      <c r="H128" s="445"/>
    </row>
    <row r="129" spans="1:8" ht="15.75" thickTop="1" x14ac:dyDescent="0.25">
      <c r="A129" s="452"/>
      <c r="B129" s="454"/>
      <c r="C129" s="455"/>
      <c r="D129" s="455"/>
      <c r="E129" s="455"/>
      <c r="F129" s="455"/>
      <c r="G129" s="455"/>
      <c r="H129" s="456"/>
    </row>
    <row r="130" spans="1:8" ht="15" x14ac:dyDescent="0.25">
      <c r="A130" s="452"/>
      <c r="B130" s="457"/>
      <c r="C130" s="458"/>
      <c r="D130" s="458"/>
      <c r="E130" s="458"/>
      <c r="F130" s="458"/>
      <c r="G130" s="458"/>
      <c r="H130" s="459"/>
    </row>
    <row r="131" spans="1:8" ht="15" x14ac:dyDescent="0.25">
      <c r="A131" s="452"/>
      <c r="B131" s="457"/>
      <c r="C131" s="458"/>
      <c r="D131" s="458"/>
      <c r="E131" s="458"/>
      <c r="F131" s="458"/>
      <c r="G131" s="458"/>
      <c r="H131" s="459"/>
    </row>
    <row r="132" spans="1:8" ht="15" x14ac:dyDescent="0.25">
      <c r="A132" s="452"/>
      <c r="B132" s="457"/>
      <c r="C132" s="458"/>
      <c r="D132" s="458"/>
      <c r="E132" s="458"/>
      <c r="F132" s="458"/>
      <c r="G132" s="458"/>
      <c r="H132" s="459"/>
    </row>
    <row r="133" spans="1:8" ht="15" x14ac:dyDescent="0.25">
      <c r="A133" s="452"/>
      <c r="B133" s="457"/>
      <c r="C133" s="458"/>
      <c r="D133" s="458"/>
      <c r="E133" s="458"/>
      <c r="F133" s="458"/>
      <c r="G133" s="458"/>
      <c r="H133" s="459"/>
    </row>
    <row r="134" spans="1:8" ht="15" x14ac:dyDescent="0.25">
      <c r="A134" s="452"/>
      <c r="B134" s="457"/>
      <c r="C134" s="458"/>
      <c r="D134" s="458"/>
      <c r="E134" s="458"/>
      <c r="F134" s="458"/>
      <c r="G134" s="458"/>
      <c r="H134" s="459"/>
    </row>
    <row r="135" spans="1:8" ht="15" x14ac:dyDescent="0.25">
      <c r="A135" s="452"/>
      <c r="B135" s="457"/>
      <c r="C135" s="458"/>
      <c r="D135" s="458"/>
      <c r="E135" s="458"/>
      <c r="F135" s="458"/>
      <c r="G135" s="458"/>
      <c r="H135" s="459"/>
    </row>
    <row r="136" spans="1:8" ht="15" x14ac:dyDescent="0.25">
      <c r="A136" s="452"/>
      <c r="B136" s="457"/>
      <c r="C136" s="458"/>
      <c r="D136" s="458"/>
      <c r="E136" s="458"/>
      <c r="F136" s="458"/>
      <c r="G136" s="458"/>
      <c r="H136" s="459"/>
    </row>
    <row r="137" spans="1:8" ht="15" x14ac:dyDescent="0.25">
      <c r="A137" s="452"/>
      <c r="B137" s="457"/>
      <c r="C137" s="458"/>
      <c r="D137" s="458"/>
      <c r="E137" s="458"/>
      <c r="F137" s="458"/>
      <c r="G137" s="458"/>
      <c r="H137" s="459"/>
    </row>
    <row r="138" spans="1:8" ht="15" x14ac:dyDescent="0.25">
      <c r="A138" s="452"/>
      <c r="B138" s="457"/>
      <c r="C138" s="458"/>
      <c r="D138" s="458"/>
      <c r="E138" s="458"/>
      <c r="F138" s="458"/>
      <c r="G138" s="458"/>
      <c r="H138" s="459"/>
    </row>
    <row r="139" spans="1:8" ht="15" x14ac:dyDescent="0.25">
      <c r="A139" s="452"/>
      <c r="B139" s="457"/>
      <c r="C139" s="458"/>
      <c r="D139" s="458"/>
      <c r="E139" s="458"/>
      <c r="F139" s="458"/>
      <c r="G139" s="458"/>
      <c r="H139" s="459"/>
    </row>
    <row r="140" spans="1:8" ht="15.75" thickBot="1" x14ac:dyDescent="0.3">
      <c r="A140" s="453"/>
      <c r="B140" s="460"/>
      <c r="C140" s="461"/>
      <c r="D140" s="461"/>
      <c r="E140" s="461"/>
      <c r="F140" s="461"/>
      <c r="G140" s="461"/>
      <c r="H140" s="462"/>
    </row>
    <row r="141" spans="1:8" ht="15.75" thickBot="1" x14ac:dyDescent="0.3">
      <c r="A141" s="347"/>
      <c r="B141" s="348"/>
      <c r="C141" s="348"/>
      <c r="D141" s="348"/>
      <c r="E141" s="348"/>
      <c r="F141" s="348"/>
      <c r="G141" s="348"/>
      <c r="H141" s="349"/>
    </row>
    <row r="142" spans="1:8" ht="15" hidden="1" x14ac:dyDescent="0.25">
      <c r="B142" s="5"/>
      <c r="C142" s="5"/>
      <c r="D142" s="6"/>
      <c r="E142" s="6"/>
      <c r="F142" s="6"/>
      <c r="G142" s="6"/>
      <c r="H142" s="6"/>
    </row>
    <row r="143" spans="1:8" ht="15" hidden="1" x14ac:dyDescent="0.25">
      <c r="B143" s="5"/>
      <c r="C143" s="5"/>
      <c r="D143" s="6"/>
      <c r="E143" s="6"/>
      <c r="F143" s="6"/>
      <c r="G143" s="6"/>
      <c r="H143" s="6"/>
    </row>
    <row r="144" spans="1:8" ht="15" hidden="1" x14ac:dyDescent="0.25">
      <c r="B144" s="5"/>
      <c r="C144" s="5"/>
      <c r="D144" s="6"/>
      <c r="E144" s="6"/>
      <c r="F144" s="6"/>
      <c r="G144" s="6"/>
      <c r="H144" s="6"/>
    </row>
    <row r="145" spans="2:8" ht="15" hidden="1" x14ac:dyDescent="0.25">
      <c r="B145" s="5"/>
      <c r="C145" s="5"/>
      <c r="D145" s="6"/>
      <c r="E145" s="6"/>
      <c r="F145" s="6"/>
      <c r="G145" s="6"/>
      <c r="H145" s="6"/>
    </row>
    <row r="146" spans="2:8" ht="15" hidden="1" x14ac:dyDescent="0.25">
      <c r="B146" s="5"/>
      <c r="C146" s="5"/>
      <c r="D146" s="6"/>
      <c r="E146" s="6"/>
      <c r="F146" s="6"/>
      <c r="G146" s="6"/>
      <c r="H146" s="6"/>
    </row>
    <row r="147" spans="2:8" ht="15" hidden="1" x14ac:dyDescent="0.25">
      <c r="B147" s="5"/>
      <c r="C147" s="5"/>
      <c r="D147" s="6"/>
      <c r="E147" s="6"/>
      <c r="F147" s="6"/>
      <c r="G147" s="6"/>
      <c r="H147" s="6"/>
    </row>
    <row r="148" spans="2:8" ht="15" hidden="1" x14ac:dyDescent="0.25">
      <c r="B148" s="5"/>
      <c r="C148" s="5"/>
      <c r="D148" s="6"/>
      <c r="E148" s="6"/>
      <c r="F148" s="6"/>
      <c r="G148" s="6"/>
      <c r="H148" s="6"/>
    </row>
    <row r="149" spans="2:8" ht="15" hidden="1" x14ac:dyDescent="0.25">
      <c r="B149" s="5"/>
      <c r="C149" s="5"/>
      <c r="D149" s="6"/>
      <c r="E149" s="6"/>
      <c r="F149" s="6"/>
      <c r="G149" s="6"/>
      <c r="H149" s="6"/>
    </row>
    <row r="150" spans="2:8" ht="15" hidden="1" x14ac:dyDescent="0.25">
      <c r="B150" s="5"/>
      <c r="C150" s="5"/>
      <c r="D150" s="6"/>
      <c r="E150" s="6"/>
      <c r="F150" s="6"/>
      <c r="G150" s="6"/>
      <c r="H150" s="6"/>
    </row>
    <row r="151" spans="2:8" ht="15" hidden="1" x14ac:dyDescent="0.25">
      <c r="B151" s="5"/>
      <c r="C151" s="5"/>
      <c r="D151" s="6"/>
      <c r="E151" s="6"/>
      <c r="F151" s="6"/>
      <c r="G151" s="6"/>
      <c r="H151" s="6"/>
    </row>
    <row r="152" spans="2:8" ht="15" x14ac:dyDescent="0.25"/>
    <row r="153" spans="2:8" ht="15" x14ac:dyDescent="0.25"/>
    <row r="154" spans="2:8" ht="15" x14ac:dyDescent="0.25"/>
    <row r="155" spans="2:8" ht="15" x14ac:dyDescent="0.25"/>
    <row r="156" spans="2:8" ht="15" x14ac:dyDescent="0.25"/>
  </sheetData>
  <sheetProtection algorithmName="SHA-512" hashValue="UVE3qVrShShSNqr5ft0uvxJN0dHPQOLCpVvkOLHnC9ksrYotkaWzlT+ApkVNF4spUva9RjW4HWgnEdXaDZh1ag==" saltValue="sQ4iH8FezUYtY2LrzeQChw==" spinCount="100000" sheet="1" objects="1" scenarios="1"/>
  <mergeCells count="171">
    <mergeCell ref="B22:D22"/>
    <mergeCell ref="B23:D23"/>
    <mergeCell ref="B24:D24"/>
    <mergeCell ref="B25:D25"/>
    <mergeCell ref="B26:D26"/>
    <mergeCell ref="B27:D27"/>
    <mergeCell ref="B28:D28"/>
    <mergeCell ref="B29:D29"/>
    <mergeCell ref="B30:D30"/>
    <mergeCell ref="B118:G118"/>
    <mergeCell ref="B119:H119"/>
    <mergeCell ref="B120:F120"/>
    <mergeCell ref="F121:H122"/>
    <mergeCell ref="A127:H127"/>
    <mergeCell ref="A128:A140"/>
    <mergeCell ref="B128:H128"/>
    <mergeCell ref="B129:H140"/>
    <mergeCell ref="A141:H141"/>
    <mergeCell ref="E123:H125"/>
    <mergeCell ref="F97:G97"/>
    <mergeCell ref="B98:E98"/>
    <mergeCell ref="F98:G98"/>
    <mergeCell ref="A99:H99"/>
    <mergeCell ref="A100:A126"/>
    <mergeCell ref="B100:H100"/>
    <mergeCell ref="B101:H101"/>
    <mergeCell ref="B102:E102"/>
    <mergeCell ref="B103:D103"/>
    <mergeCell ref="B104:D104"/>
    <mergeCell ref="B105:D105"/>
    <mergeCell ref="B106:D106"/>
    <mergeCell ref="B107:D107"/>
    <mergeCell ref="B108:E108"/>
    <mergeCell ref="B109:H109"/>
    <mergeCell ref="B110:D110"/>
    <mergeCell ref="B111:D111"/>
    <mergeCell ref="B112:E112"/>
    <mergeCell ref="B113:H113"/>
    <mergeCell ref="B114:E114"/>
    <mergeCell ref="H114:H115"/>
    <mergeCell ref="B115:E115"/>
    <mergeCell ref="B116:E116"/>
    <mergeCell ref="B117:H117"/>
    <mergeCell ref="B86:E86"/>
    <mergeCell ref="F86:G86"/>
    <mergeCell ref="B87:E87"/>
    <mergeCell ref="F87:G87"/>
    <mergeCell ref="B88:E88"/>
    <mergeCell ref="F88:G88"/>
    <mergeCell ref="A89:A98"/>
    <mergeCell ref="B89:E89"/>
    <mergeCell ref="F89:G89"/>
    <mergeCell ref="B90:E90"/>
    <mergeCell ref="F90:G90"/>
    <mergeCell ref="B91:E91"/>
    <mergeCell ref="F91:G91"/>
    <mergeCell ref="B92:E92"/>
    <mergeCell ref="F92:G92"/>
    <mergeCell ref="B93:E93"/>
    <mergeCell ref="F93:G93"/>
    <mergeCell ref="B94:E94"/>
    <mergeCell ref="F94:G94"/>
    <mergeCell ref="B95:E95"/>
    <mergeCell ref="F95:G95"/>
    <mergeCell ref="B96:E96"/>
    <mergeCell ref="F96:G96"/>
    <mergeCell ref="B97:E97"/>
    <mergeCell ref="F81:G81"/>
    <mergeCell ref="B82:E82"/>
    <mergeCell ref="F82:G82"/>
    <mergeCell ref="B83:E83"/>
    <mergeCell ref="F83:G83"/>
    <mergeCell ref="B84:E84"/>
    <mergeCell ref="F84:G84"/>
    <mergeCell ref="B85:E85"/>
    <mergeCell ref="F85:G85"/>
    <mergeCell ref="A54:H54"/>
    <mergeCell ref="B55:H55"/>
    <mergeCell ref="A56:A65"/>
    <mergeCell ref="B59:E59"/>
    <mergeCell ref="F59:G59"/>
    <mergeCell ref="B60:E60"/>
    <mergeCell ref="F60:G60"/>
    <mergeCell ref="B61:E61"/>
    <mergeCell ref="F61:G61"/>
    <mergeCell ref="F65:G65"/>
    <mergeCell ref="A7:A39"/>
    <mergeCell ref="B31:D31"/>
    <mergeCell ref="B32:D32"/>
    <mergeCell ref="B33:D33"/>
    <mergeCell ref="B37:G37"/>
    <mergeCell ref="A41:A53"/>
    <mergeCell ref="B41:H41"/>
    <mergeCell ref="B42:C42"/>
    <mergeCell ref="B43:D43"/>
    <mergeCell ref="B44:D44"/>
    <mergeCell ref="B45:D45"/>
    <mergeCell ref="B46:D46"/>
    <mergeCell ref="B47:D47"/>
    <mergeCell ref="B48:D48"/>
    <mergeCell ref="B49:D49"/>
    <mergeCell ref="B50:D50"/>
    <mergeCell ref="B51:D51"/>
    <mergeCell ref="B52:D52"/>
    <mergeCell ref="B21:D21"/>
    <mergeCell ref="B34:D34"/>
    <mergeCell ref="B35:D35"/>
    <mergeCell ref="B36:D36"/>
    <mergeCell ref="B7:E7"/>
    <mergeCell ref="B8:E8"/>
    <mergeCell ref="B78:H78"/>
    <mergeCell ref="F79:G79"/>
    <mergeCell ref="B75:E75"/>
    <mergeCell ref="F75:G75"/>
    <mergeCell ref="A66:A75"/>
    <mergeCell ref="B76:F76"/>
    <mergeCell ref="A79:A88"/>
    <mergeCell ref="B79:E79"/>
    <mergeCell ref="B80:E80"/>
    <mergeCell ref="F80:G80"/>
    <mergeCell ref="B81:E81"/>
    <mergeCell ref="F69:G69"/>
    <mergeCell ref="B72:E72"/>
    <mergeCell ref="A77:H77"/>
    <mergeCell ref="F72:G72"/>
    <mergeCell ref="B73:E73"/>
    <mergeCell ref="F73:G73"/>
    <mergeCell ref="B74:E74"/>
    <mergeCell ref="F74:G74"/>
    <mergeCell ref="B66:E66"/>
    <mergeCell ref="F66:G66"/>
    <mergeCell ref="B67:E67"/>
    <mergeCell ref="F67:G67"/>
    <mergeCell ref="B68:E68"/>
    <mergeCell ref="F68:G68"/>
    <mergeCell ref="B69:E69"/>
    <mergeCell ref="B71:E71"/>
    <mergeCell ref="F71:G71"/>
    <mergeCell ref="B64:E64"/>
    <mergeCell ref="F64:G64"/>
    <mergeCell ref="B65:E65"/>
    <mergeCell ref="B56:E56"/>
    <mergeCell ref="F56:G56"/>
    <mergeCell ref="B63:E63"/>
    <mergeCell ref="F63:G63"/>
    <mergeCell ref="B57:E57"/>
    <mergeCell ref="F57:G57"/>
    <mergeCell ref="B58:E58"/>
    <mergeCell ref="F58:G58"/>
    <mergeCell ref="B62:E62"/>
    <mergeCell ref="F62:G62"/>
    <mergeCell ref="A1:H1"/>
    <mergeCell ref="A2:A5"/>
    <mergeCell ref="C2:E2"/>
    <mergeCell ref="F2:H4"/>
    <mergeCell ref="C3:E3"/>
    <mergeCell ref="C4:E4"/>
    <mergeCell ref="C5:E5"/>
    <mergeCell ref="F5:H5"/>
    <mergeCell ref="A6:H6"/>
    <mergeCell ref="B19:D19"/>
    <mergeCell ref="B20:D20"/>
    <mergeCell ref="B9:E9"/>
    <mergeCell ref="B10:E10"/>
    <mergeCell ref="B11:E11"/>
    <mergeCell ref="B13:H13"/>
    <mergeCell ref="B14:E14"/>
    <mergeCell ref="F14:H14"/>
    <mergeCell ref="B16:D16"/>
    <mergeCell ref="B17:D17"/>
    <mergeCell ref="B18:D18"/>
  </mergeCells>
  <conditionalFormatting sqref="B13">
    <cfRule type="cellIs" dxfId="35" priority="3" stopIfTrue="1" operator="equal">
      <formula>"Kies eerst uw systematiek voor de berekening van de subsidiabele kosten"</formula>
    </cfRule>
  </conditionalFormatting>
  <conditionalFormatting sqref="C4:E5">
    <cfRule type="containsText" dxfId="34" priority="1" operator="containsText" text="[maak keuze]">
      <formula>NOT(ISERROR(SEARCH("[maak keuze]",C4)))</formula>
    </cfRule>
  </conditionalFormatting>
  <conditionalFormatting sqref="G38">
    <cfRule type="cellIs" dxfId="30" priority="2" stopIfTrue="1" operator="equal">
      <formula>"Opslag algemene kosten (50%)"</formula>
    </cfRule>
  </conditionalFormatting>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containsText" priority="4" operator="containsText" id="{62929A93-F5D6-42FB-AA1F-50766AC7D5F9}">
            <xm:f>NOT(ISERROR(SEARCH('Werkblad rekenen'!$B$16,F121)))</xm:f>
            <xm:f>'Werkblad rekenen'!$B$16</xm:f>
            <x14:dxf>
              <font>
                <color auto="1"/>
              </font>
            </x14:dxf>
          </x14:cfRule>
          <x14:cfRule type="containsText" priority="5" operator="containsText" id="{B0CE7BE3-9AED-4703-BB74-AA9FDF7DFD93}">
            <xm:f>NOT(ISERROR(SEARCH('Werkblad rekenen'!$B$15,F121)))</xm:f>
            <xm:f>'Werkblad rekenen'!$B$15</xm:f>
            <x14:dxf>
              <font>
                <color rgb="FFFF0000"/>
              </font>
            </x14:dxf>
          </x14:cfRule>
          <x14:cfRule type="containsText" priority="6" operator="containsText" id="{EC39BF6A-2A9A-4C23-ACEC-D5EB51FEEFC0}">
            <xm:f>NOT(ISERROR(SEARCH('Werkblad rekenen'!$B$14,F121)))</xm:f>
            <xm:f>'Werkblad rekenen'!$B$14</xm:f>
            <x14:dxf>
              <font>
                <color rgb="FF00B050"/>
              </font>
            </x14:dxf>
          </x14:cfRule>
          <xm:sqref>F121:H122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ErrorMessage="1" errorTitle="Onjuiste invoer" error="Maak een keuze tussen de integrale kostensystematiek, de loonkosten plus vaste opslag-systematiek of de vaste uurtarief-systematiek." xr:uid="{B9EBDEFF-4ECF-4492-8A93-2FEFBBD8A889}">
          <x14:formula1>
            <xm:f>'Werkblad menu'!$A$1:$A$5</xm:f>
          </x14:formula1>
          <xm:sqref>F14:F15 G15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E291E-35BE-4B68-BFA8-5F06198E6D87}">
  <sheetPr>
    <tabColor rgb="FFFFFF99"/>
  </sheetPr>
  <dimension ref="A1:J156"/>
  <sheetViews>
    <sheetView showGridLines="0" topLeftCell="A6" workbookViewId="0">
      <selection activeCell="B10" sqref="B10:E10"/>
    </sheetView>
  </sheetViews>
  <sheetFormatPr defaultColWidth="0" defaultRowHeight="0" customHeight="1" zeroHeight="1" x14ac:dyDescent="0.25"/>
  <cols>
    <col min="1" max="1" width="4.140625" style="1" customWidth="1"/>
    <col min="2" max="2" width="27.5703125" style="2" customWidth="1"/>
    <col min="3" max="3" width="35" style="2" customWidth="1"/>
    <col min="4" max="4" width="14.85546875" style="3" customWidth="1"/>
    <col min="5" max="5" width="33.140625" style="3" bestFit="1" customWidth="1"/>
    <col min="6" max="6" width="17.5703125" style="3" customWidth="1"/>
    <col min="7" max="7" width="34.85546875" style="3" customWidth="1"/>
    <col min="8" max="8" width="32.28515625" style="3" customWidth="1"/>
    <col min="9" max="9" width="2.28515625" style="4" customWidth="1"/>
    <col min="10" max="10" width="9.140625" style="4" customWidth="1"/>
    <col min="11" max="16384" width="9.140625" style="4" hidden="1"/>
  </cols>
  <sheetData>
    <row r="1" spans="1:8" ht="18.75" thickBot="1" x14ac:dyDescent="0.3">
      <c r="A1" s="496" t="s">
        <v>135</v>
      </c>
      <c r="B1" s="497"/>
      <c r="C1" s="497"/>
      <c r="D1" s="497"/>
      <c r="E1" s="497"/>
      <c r="F1" s="497"/>
      <c r="G1" s="497"/>
      <c r="H1" s="498"/>
    </row>
    <row r="2" spans="1:8" ht="15" customHeight="1" x14ac:dyDescent="0.25">
      <c r="A2" s="499" t="s">
        <v>126</v>
      </c>
      <c r="B2" s="102" t="str">
        <f>'Stap 1 Basisgegevens begroting'!B8</f>
        <v>Onderzoekstitel:</v>
      </c>
      <c r="C2" s="469">
        <f>'Stap 1 Basisgegevens begroting'!C8</f>
        <v>0</v>
      </c>
      <c r="D2" s="469"/>
      <c r="E2" s="469"/>
      <c r="F2" s="478" t="s">
        <v>61</v>
      </c>
      <c r="G2" s="479"/>
      <c r="H2" s="480"/>
    </row>
    <row r="3" spans="1:8" ht="15" x14ac:dyDescent="0.25">
      <c r="A3" s="500"/>
      <c r="B3" s="100" t="s">
        <v>44</v>
      </c>
      <c r="C3" s="470">
        <f>'Stap 1 Basisgegevens begroting'!C18</f>
        <v>0</v>
      </c>
      <c r="D3" s="470"/>
      <c r="E3" s="471"/>
      <c r="F3" s="478"/>
      <c r="G3" s="479"/>
      <c r="H3" s="480"/>
    </row>
    <row r="4" spans="1:8" ht="15.75" thickBot="1" x14ac:dyDescent="0.3">
      <c r="A4" s="500"/>
      <c r="B4" s="100" t="s">
        <v>29</v>
      </c>
      <c r="C4" s="470" t="str">
        <f>'Stap 1 Basisgegevens begroting'!E18</f>
        <v>[maak keuze]</v>
      </c>
      <c r="D4" s="470"/>
      <c r="E4" s="471"/>
      <c r="F4" s="478"/>
      <c r="G4" s="479"/>
      <c r="H4" s="480"/>
    </row>
    <row r="5" spans="1:8" ht="15" customHeight="1" thickBot="1" x14ac:dyDescent="0.3">
      <c r="A5" s="501"/>
      <c r="B5" s="101" t="s">
        <v>95</v>
      </c>
      <c r="C5" s="472" t="str">
        <f>'Stap 1 Basisgegevens begroting'!D18</f>
        <v>[maak keuze]</v>
      </c>
      <c r="D5" s="472"/>
      <c r="E5" s="472"/>
      <c r="F5" s="481" t="s">
        <v>146</v>
      </c>
      <c r="G5" s="482"/>
      <c r="H5" s="483"/>
    </row>
    <row r="6" spans="1:8" ht="15" customHeight="1" thickBot="1" x14ac:dyDescent="0.3">
      <c r="A6" s="347"/>
      <c r="B6" s="348"/>
      <c r="C6" s="348"/>
      <c r="D6" s="348"/>
      <c r="E6" s="348"/>
      <c r="F6" s="348"/>
      <c r="G6" s="348"/>
      <c r="H6" s="349"/>
    </row>
    <row r="7" spans="1:8" ht="15" customHeight="1" x14ac:dyDescent="0.25">
      <c r="A7" s="393" t="s">
        <v>19</v>
      </c>
      <c r="B7" s="488" t="s">
        <v>196</v>
      </c>
      <c r="C7" s="489"/>
      <c r="D7" s="489"/>
      <c r="E7" s="489"/>
      <c r="F7" s="129" t="s">
        <v>30</v>
      </c>
      <c r="G7" s="129" t="s">
        <v>120</v>
      </c>
      <c r="H7" s="113"/>
    </row>
    <row r="8" spans="1:8" ht="15" customHeight="1" x14ac:dyDescent="0.25">
      <c r="A8" s="393"/>
      <c r="B8" s="490" t="s">
        <v>79</v>
      </c>
      <c r="C8" s="491"/>
      <c r="D8" s="491"/>
      <c r="E8" s="491"/>
      <c r="F8" s="130" t="s">
        <v>112</v>
      </c>
      <c r="G8" s="131">
        <v>60</v>
      </c>
      <c r="H8" s="113"/>
    </row>
    <row r="9" spans="1:8" ht="15" customHeight="1" x14ac:dyDescent="0.25">
      <c r="A9" s="393"/>
      <c r="B9" s="490" t="s">
        <v>80</v>
      </c>
      <c r="C9" s="491"/>
      <c r="D9" s="491"/>
      <c r="E9" s="491"/>
      <c r="F9" s="130" t="s">
        <v>113</v>
      </c>
      <c r="G9" s="131">
        <v>95</v>
      </c>
      <c r="H9" s="114"/>
    </row>
    <row r="10" spans="1:8" ht="15" customHeight="1" x14ac:dyDescent="0.25">
      <c r="A10" s="393"/>
      <c r="B10" s="490" t="s">
        <v>81</v>
      </c>
      <c r="C10" s="491"/>
      <c r="D10" s="491"/>
      <c r="E10" s="491"/>
      <c r="F10" s="130" t="s">
        <v>114</v>
      </c>
      <c r="G10" s="131">
        <v>150</v>
      </c>
      <c r="H10" s="114"/>
    </row>
    <row r="11" spans="1:8" ht="15" customHeight="1" thickBot="1" x14ac:dyDescent="0.3">
      <c r="A11" s="393"/>
      <c r="B11" s="492" t="s">
        <v>144</v>
      </c>
      <c r="C11" s="493"/>
      <c r="D11" s="493"/>
      <c r="E11" s="493"/>
      <c r="F11" s="132" t="s">
        <v>115</v>
      </c>
      <c r="G11" s="133">
        <v>160</v>
      </c>
      <c r="H11" s="114"/>
    </row>
    <row r="12" spans="1:8" ht="15" customHeight="1" thickBot="1" x14ac:dyDescent="0.3">
      <c r="A12" s="393"/>
      <c r="B12" s="117"/>
      <c r="C12" s="118"/>
      <c r="D12" s="119"/>
      <c r="E12" s="119"/>
      <c r="F12" s="119"/>
      <c r="G12" s="119"/>
      <c r="H12" s="120"/>
    </row>
    <row r="13" spans="1:8" ht="18.75" thickBot="1" x14ac:dyDescent="0.3">
      <c r="A13" s="393"/>
      <c r="B13" s="475" t="str">
        <f>IF(F14="[maak keuze]","Kies eerst uw systematiek voor de berekening van de subsidiabele kosten",(IF(F14="Directe loonkosten plus vaste opslag-systematiek (50%)","Directe loonkosten",(IF(F14="integrale kostensystematiek","Directe en indirecte kosten op basis van integraal tarief","Directe en indirecte kosten op basis van vast tarief regeling of WUR")))))</f>
        <v>Directe en indirecte kosten op basis van vast tarief regeling of WUR</v>
      </c>
      <c r="C13" s="476"/>
      <c r="D13" s="476"/>
      <c r="E13" s="476"/>
      <c r="F13" s="476"/>
      <c r="G13" s="476"/>
      <c r="H13" s="477"/>
    </row>
    <row r="14" spans="1:8" ht="33" customHeight="1" thickBot="1" x14ac:dyDescent="0.3">
      <c r="A14" s="393"/>
      <c r="B14" s="484" t="s">
        <v>185</v>
      </c>
      <c r="C14" s="484"/>
      <c r="D14" s="484"/>
      <c r="E14" s="484"/>
      <c r="F14" s="485" t="s">
        <v>85</v>
      </c>
      <c r="G14" s="486"/>
      <c r="H14" s="487"/>
    </row>
    <row r="15" spans="1:8" ht="15" customHeight="1" thickBot="1" x14ac:dyDescent="0.3">
      <c r="A15" s="393"/>
      <c r="B15" s="66"/>
      <c r="C15" s="66"/>
      <c r="D15" s="66"/>
      <c r="E15" s="66"/>
      <c r="F15" s="67"/>
      <c r="G15" s="67"/>
      <c r="H15" s="83"/>
    </row>
    <row r="16" spans="1:8" ht="15.75" thickBot="1" x14ac:dyDescent="0.3">
      <c r="A16" s="393"/>
      <c r="B16" s="431" t="s">
        <v>145</v>
      </c>
      <c r="C16" s="431"/>
      <c r="D16" s="510"/>
      <c r="E16" s="86" t="s">
        <v>82</v>
      </c>
      <c r="F16" s="87" t="s">
        <v>31</v>
      </c>
      <c r="G16" s="86" t="s">
        <v>32</v>
      </c>
      <c r="H16" s="88" t="s">
        <v>33</v>
      </c>
    </row>
    <row r="17" spans="1:8" ht="15.75" thickTop="1" x14ac:dyDescent="0.25">
      <c r="A17" s="393"/>
      <c r="B17" s="508"/>
      <c r="C17" s="508"/>
      <c r="D17" s="509"/>
      <c r="E17" s="84"/>
      <c r="F17" s="69"/>
      <c r="G17" s="71"/>
      <c r="H17" s="205">
        <f>F17*G17</f>
        <v>0</v>
      </c>
    </row>
    <row r="18" spans="1:8" ht="15" x14ac:dyDescent="0.25">
      <c r="A18" s="393"/>
      <c r="B18" s="398"/>
      <c r="C18" s="398"/>
      <c r="D18" s="396"/>
      <c r="E18" s="70"/>
      <c r="F18" s="69"/>
      <c r="G18" s="71"/>
      <c r="H18" s="85">
        <f t="shared" ref="H18:H36" si="0">F18*G18</f>
        <v>0</v>
      </c>
    </row>
    <row r="19" spans="1:8" ht="15" x14ac:dyDescent="0.25">
      <c r="A19" s="393"/>
      <c r="B19" s="398"/>
      <c r="C19" s="398"/>
      <c r="D19" s="396"/>
      <c r="E19" s="70"/>
      <c r="F19" s="69"/>
      <c r="G19" s="71"/>
      <c r="H19" s="85">
        <f t="shared" si="0"/>
        <v>0</v>
      </c>
    </row>
    <row r="20" spans="1:8" ht="15" x14ac:dyDescent="0.25">
      <c r="A20" s="393"/>
      <c r="B20" s="398"/>
      <c r="C20" s="398"/>
      <c r="D20" s="396"/>
      <c r="E20" s="70"/>
      <c r="F20" s="69"/>
      <c r="G20" s="71"/>
      <c r="H20" s="85">
        <f t="shared" si="0"/>
        <v>0</v>
      </c>
    </row>
    <row r="21" spans="1:8" ht="15" x14ac:dyDescent="0.25">
      <c r="A21" s="393"/>
      <c r="B21" s="398"/>
      <c r="C21" s="398"/>
      <c r="D21" s="396"/>
      <c r="E21" s="70"/>
      <c r="F21" s="69"/>
      <c r="G21" s="71"/>
      <c r="H21" s="85">
        <f t="shared" si="0"/>
        <v>0</v>
      </c>
    </row>
    <row r="22" spans="1:8" ht="15" x14ac:dyDescent="0.25">
      <c r="A22" s="393"/>
      <c r="B22" s="397"/>
      <c r="C22" s="398"/>
      <c r="D22" s="396"/>
      <c r="E22" s="70"/>
      <c r="F22" s="69"/>
      <c r="G22" s="71"/>
      <c r="H22" s="85">
        <f t="shared" si="0"/>
        <v>0</v>
      </c>
    </row>
    <row r="23" spans="1:8" ht="15" x14ac:dyDescent="0.25">
      <c r="A23" s="393"/>
      <c r="B23" s="397"/>
      <c r="C23" s="398"/>
      <c r="D23" s="396"/>
      <c r="E23" s="70"/>
      <c r="F23" s="69"/>
      <c r="G23" s="71"/>
      <c r="H23" s="85">
        <f t="shared" si="0"/>
        <v>0</v>
      </c>
    </row>
    <row r="24" spans="1:8" ht="15" x14ac:dyDescent="0.25">
      <c r="A24" s="393"/>
      <c r="B24" s="397"/>
      <c r="C24" s="398"/>
      <c r="D24" s="396"/>
      <c r="E24" s="70"/>
      <c r="F24" s="69"/>
      <c r="G24" s="71"/>
      <c r="H24" s="85">
        <f t="shared" si="0"/>
        <v>0</v>
      </c>
    </row>
    <row r="25" spans="1:8" ht="15" x14ac:dyDescent="0.25">
      <c r="A25" s="393"/>
      <c r="B25" s="397"/>
      <c r="C25" s="398"/>
      <c r="D25" s="396"/>
      <c r="E25" s="70"/>
      <c r="F25" s="69"/>
      <c r="G25" s="71"/>
      <c r="H25" s="85">
        <f t="shared" si="0"/>
        <v>0</v>
      </c>
    </row>
    <row r="26" spans="1:8" ht="15" x14ac:dyDescent="0.25">
      <c r="A26" s="393"/>
      <c r="B26" s="397"/>
      <c r="C26" s="398"/>
      <c r="D26" s="396"/>
      <c r="E26" s="70"/>
      <c r="F26" s="69"/>
      <c r="G26" s="71"/>
      <c r="H26" s="85">
        <f t="shared" si="0"/>
        <v>0</v>
      </c>
    </row>
    <row r="27" spans="1:8" ht="15" x14ac:dyDescent="0.25">
      <c r="A27" s="393"/>
      <c r="B27" s="397"/>
      <c r="C27" s="398"/>
      <c r="D27" s="396"/>
      <c r="E27" s="70"/>
      <c r="F27" s="69"/>
      <c r="G27" s="71"/>
      <c r="H27" s="85">
        <f t="shared" si="0"/>
        <v>0</v>
      </c>
    </row>
    <row r="28" spans="1:8" ht="15" x14ac:dyDescent="0.25">
      <c r="A28" s="393"/>
      <c r="B28" s="397"/>
      <c r="C28" s="398"/>
      <c r="D28" s="396"/>
      <c r="E28" s="70"/>
      <c r="F28" s="69"/>
      <c r="G28" s="71"/>
      <c r="H28" s="85">
        <f t="shared" si="0"/>
        <v>0</v>
      </c>
    </row>
    <row r="29" spans="1:8" ht="15" x14ac:dyDescent="0.25">
      <c r="A29" s="393"/>
      <c r="B29" s="397"/>
      <c r="C29" s="398"/>
      <c r="D29" s="396"/>
      <c r="E29" s="70"/>
      <c r="F29" s="69"/>
      <c r="G29" s="71"/>
      <c r="H29" s="85">
        <f t="shared" si="0"/>
        <v>0</v>
      </c>
    </row>
    <row r="30" spans="1:8" ht="15" x14ac:dyDescent="0.25">
      <c r="A30" s="393"/>
      <c r="B30" s="397"/>
      <c r="C30" s="398"/>
      <c r="D30" s="396"/>
      <c r="E30" s="70"/>
      <c r="F30" s="69"/>
      <c r="G30" s="71"/>
      <c r="H30" s="85">
        <f t="shared" si="0"/>
        <v>0</v>
      </c>
    </row>
    <row r="31" spans="1:8" ht="15" x14ac:dyDescent="0.25">
      <c r="A31" s="393"/>
      <c r="B31" s="398"/>
      <c r="C31" s="398"/>
      <c r="D31" s="396"/>
      <c r="E31" s="70"/>
      <c r="F31" s="69"/>
      <c r="G31" s="71"/>
      <c r="H31" s="85">
        <f t="shared" si="0"/>
        <v>0</v>
      </c>
    </row>
    <row r="32" spans="1:8" ht="15" x14ac:dyDescent="0.25">
      <c r="A32" s="393"/>
      <c r="B32" s="398"/>
      <c r="C32" s="398"/>
      <c r="D32" s="396"/>
      <c r="E32" s="70"/>
      <c r="F32" s="69"/>
      <c r="G32" s="71"/>
      <c r="H32" s="85">
        <f t="shared" si="0"/>
        <v>0</v>
      </c>
    </row>
    <row r="33" spans="1:8" ht="15" x14ac:dyDescent="0.25">
      <c r="A33" s="393"/>
      <c r="B33" s="398"/>
      <c r="C33" s="398"/>
      <c r="D33" s="396"/>
      <c r="E33" s="70"/>
      <c r="F33" s="69"/>
      <c r="G33" s="71"/>
      <c r="H33" s="85">
        <f t="shared" si="0"/>
        <v>0</v>
      </c>
    </row>
    <row r="34" spans="1:8" ht="15" x14ac:dyDescent="0.25">
      <c r="A34" s="393"/>
      <c r="B34" s="398"/>
      <c r="C34" s="398"/>
      <c r="D34" s="396"/>
      <c r="E34" s="70"/>
      <c r="F34" s="69"/>
      <c r="G34" s="71"/>
      <c r="H34" s="85">
        <f t="shared" si="0"/>
        <v>0</v>
      </c>
    </row>
    <row r="35" spans="1:8" ht="15" x14ac:dyDescent="0.25">
      <c r="A35" s="393"/>
      <c r="B35" s="398"/>
      <c r="C35" s="398"/>
      <c r="D35" s="396"/>
      <c r="E35" s="70"/>
      <c r="F35" s="69"/>
      <c r="G35" s="71"/>
      <c r="H35" s="85">
        <f t="shared" si="0"/>
        <v>0</v>
      </c>
    </row>
    <row r="36" spans="1:8" ht="15.75" thickBot="1" x14ac:dyDescent="0.3">
      <c r="A36" s="393"/>
      <c r="B36" s="400"/>
      <c r="C36" s="400"/>
      <c r="D36" s="401"/>
      <c r="E36" s="74"/>
      <c r="F36" s="73"/>
      <c r="G36" s="75"/>
      <c r="H36" s="206">
        <f t="shared" si="0"/>
        <v>0</v>
      </c>
    </row>
    <row r="37" spans="1:8" ht="16.5" thickTop="1" thickBot="1" x14ac:dyDescent="0.3">
      <c r="A37" s="393"/>
      <c r="B37" s="421" t="s">
        <v>189</v>
      </c>
      <c r="C37" s="421"/>
      <c r="D37" s="421"/>
      <c r="E37" s="421"/>
      <c r="F37" s="421"/>
      <c r="G37" s="422"/>
      <c r="H37" s="72">
        <f>SUM(H17:H36)</f>
        <v>0</v>
      </c>
    </row>
    <row r="38" spans="1:8" ht="15.75" thickBot="1" x14ac:dyDescent="0.3">
      <c r="A38" s="393"/>
      <c r="B38" s="77"/>
      <c r="C38" s="77"/>
      <c r="D38" s="78"/>
      <c r="E38" s="78"/>
      <c r="F38" s="79"/>
      <c r="G38" s="80" t="str">
        <f>IF(F14="Directe loonkosten plus vaste opslag-systematiek (50%)","Opslag algemene kosten (50%)","Geen opslag")</f>
        <v>Geen opslag</v>
      </c>
      <c r="H38" s="81" t="str">
        <f>IF($F14="vaste uurtarief-systematiek",0,(IF($F14="integrale kostensystematiek",0,(IF($F14="Directe loonkosten plus vaste opslag-systematiek (50%)",H37*0.5,"0")))))</f>
        <v>0</v>
      </c>
    </row>
    <row r="39" spans="1:8" ht="15.75" thickBot="1" x14ac:dyDescent="0.3">
      <c r="A39" s="394"/>
      <c r="B39" s="10"/>
      <c r="C39" s="10"/>
      <c r="D39" s="11"/>
      <c r="E39" s="11"/>
      <c r="F39" s="76"/>
      <c r="G39" s="99" t="s">
        <v>189</v>
      </c>
      <c r="H39" s="82">
        <f>H37+H38</f>
        <v>0</v>
      </c>
    </row>
    <row r="40" spans="1:8" ht="15.75" thickBot="1" x14ac:dyDescent="0.3">
      <c r="A40" s="115"/>
      <c r="B40" s="107"/>
      <c r="C40" s="107"/>
      <c r="D40" s="107"/>
      <c r="E40" s="107"/>
      <c r="F40" s="108"/>
      <c r="G40" s="109"/>
      <c r="H40" s="116"/>
    </row>
    <row r="41" spans="1:8" ht="18" x14ac:dyDescent="0.25">
      <c r="A41" s="392" t="s">
        <v>20</v>
      </c>
      <c r="B41" s="502" t="s">
        <v>34</v>
      </c>
      <c r="C41" s="503"/>
      <c r="D41" s="503"/>
      <c r="E41" s="503"/>
      <c r="F41" s="503"/>
      <c r="G41" s="503"/>
      <c r="H41" s="504"/>
    </row>
    <row r="42" spans="1:8" ht="15.75" thickBot="1" x14ac:dyDescent="0.3">
      <c r="A42" s="393"/>
      <c r="B42" s="473" t="s">
        <v>140</v>
      </c>
      <c r="C42" s="474"/>
      <c r="D42" s="91"/>
      <c r="E42" s="90" t="s">
        <v>123</v>
      </c>
      <c r="F42" s="92" t="s">
        <v>124</v>
      </c>
      <c r="G42" s="90" t="s">
        <v>125</v>
      </c>
      <c r="H42" s="93" t="s">
        <v>122</v>
      </c>
    </row>
    <row r="43" spans="1:8" ht="15.75" thickTop="1" x14ac:dyDescent="0.25">
      <c r="A43" s="393"/>
      <c r="B43" s="507"/>
      <c r="C43" s="508"/>
      <c r="D43" s="509"/>
      <c r="E43" s="95"/>
      <c r="F43" s="96"/>
      <c r="G43" s="71"/>
      <c r="H43" s="205">
        <f>E43*F43*G43</f>
        <v>0</v>
      </c>
    </row>
    <row r="44" spans="1:8" ht="15" x14ac:dyDescent="0.25">
      <c r="A44" s="393"/>
      <c r="B44" s="410"/>
      <c r="C44" s="411"/>
      <c r="D44" s="411"/>
      <c r="E44" s="95"/>
      <c r="F44" s="96"/>
      <c r="G44" s="71"/>
      <c r="H44" s="85">
        <f t="shared" ref="H44:H52" si="1">E44*F44*G44</f>
        <v>0</v>
      </c>
    </row>
    <row r="45" spans="1:8" ht="15" x14ac:dyDescent="0.25">
      <c r="A45" s="393"/>
      <c r="B45" s="410"/>
      <c r="C45" s="411"/>
      <c r="D45" s="411"/>
      <c r="E45" s="95"/>
      <c r="F45" s="96"/>
      <c r="G45" s="71"/>
      <c r="H45" s="85">
        <f t="shared" si="1"/>
        <v>0</v>
      </c>
    </row>
    <row r="46" spans="1:8" ht="15" x14ac:dyDescent="0.25">
      <c r="A46" s="393"/>
      <c r="B46" s="410"/>
      <c r="C46" s="411"/>
      <c r="D46" s="411"/>
      <c r="E46" s="95"/>
      <c r="F46" s="96"/>
      <c r="G46" s="71"/>
      <c r="H46" s="85">
        <f t="shared" si="1"/>
        <v>0</v>
      </c>
    </row>
    <row r="47" spans="1:8" ht="15" x14ac:dyDescent="0.25">
      <c r="A47" s="393"/>
      <c r="B47" s="410"/>
      <c r="C47" s="411"/>
      <c r="D47" s="411"/>
      <c r="E47" s="95"/>
      <c r="F47" s="96"/>
      <c r="G47" s="71"/>
      <c r="H47" s="85">
        <f t="shared" si="1"/>
        <v>0</v>
      </c>
    </row>
    <row r="48" spans="1:8" ht="15" x14ac:dyDescent="0.25">
      <c r="A48" s="393"/>
      <c r="B48" s="397"/>
      <c r="C48" s="398"/>
      <c r="D48" s="396"/>
      <c r="E48" s="95"/>
      <c r="F48" s="96"/>
      <c r="G48" s="71"/>
      <c r="H48" s="85">
        <f t="shared" si="1"/>
        <v>0</v>
      </c>
    </row>
    <row r="49" spans="1:8" ht="15" x14ac:dyDescent="0.25">
      <c r="A49" s="393"/>
      <c r="B49" s="397"/>
      <c r="C49" s="398"/>
      <c r="D49" s="396"/>
      <c r="E49" s="95"/>
      <c r="F49" s="96"/>
      <c r="G49" s="71"/>
      <c r="H49" s="85">
        <f t="shared" si="1"/>
        <v>0</v>
      </c>
    </row>
    <row r="50" spans="1:8" ht="15" x14ac:dyDescent="0.25">
      <c r="A50" s="393"/>
      <c r="B50" s="410"/>
      <c r="C50" s="411"/>
      <c r="D50" s="411"/>
      <c r="E50" s="95"/>
      <c r="F50" s="96"/>
      <c r="G50" s="71"/>
      <c r="H50" s="85">
        <f t="shared" si="1"/>
        <v>0</v>
      </c>
    </row>
    <row r="51" spans="1:8" ht="15" x14ac:dyDescent="0.25">
      <c r="A51" s="393"/>
      <c r="B51" s="410"/>
      <c r="C51" s="411"/>
      <c r="D51" s="411"/>
      <c r="E51" s="95"/>
      <c r="F51" s="96"/>
      <c r="G51" s="71"/>
      <c r="H51" s="85">
        <f t="shared" si="1"/>
        <v>0</v>
      </c>
    </row>
    <row r="52" spans="1:8" ht="15.75" thickBot="1" x14ac:dyDescent="0.3">
      <c r="A52" s="393"/>
      <c r="B52" s="505"/>
      <c r="C52" s="506"/>
      <c r="D52" s="506"/>
      <c r="E52" s="97"/>
      <c r="F52" s="98"/>
      <c r="G52" s="75"/>
      <c r="H52" s="206">
        <f t="shared" si="1"/>
        <v>0</v>
      </c>
    </row>
    <row r="53" spans="1:8" ht="16.5" thickTop="1" thickBot="1" x14ac:dyDescent="0.3">
      <c r="A53" s="394"/>
      <c r="B53" s="89"/>
      <c r="C53" s="15"/>
      <c r="D53" s="94"/>
      <c r="E53" s="16"/>
      <c r="F53" s="16"/>
      <c r="G53" s="99" t="s">
        <v>184</v>
      </c>
      <c r="H53" s="103">
        <f>SUM(H43:H52)</f>
        <v>0</v>
      </c>
    </row>
    <row r="54" spans="1:8" ht="15.75" thickBot="1" x14ac:dyDescent="0.3">
      <c r="A54" s="414"/>
      <c r="B54" s="415"/>
      <c r="C54" s="415"/>
      <c r="D54" s="415"/>
      <c r="E54" s="415"/>
      <c r="F54" s="415"/>
      <c r="G54" s="415"/>
      <c r="H54" s="416"/>
    </row>
    <row r="55" spans="1:8" ht="18.75" thickBot="1" x14ac:dyDescent="0.3">
      <c r="A55" s="138" t="s">
        <v>35</v>
      </c>
      <c r="B55" s="432" t="s">
        <v>174</v>
      </c>
      <c r="C55" s="433"/>
      <c r="D55" s="433"/>
      <c r="E55" s="433"/>
      <c r="F55" s="433"/>
      <c r="G55" s="433"/>
      <c r="H55" s="434"/>
    </row>
    <row r="56" spans="1:8" ht="15.75" thickBot="1" x14ac:dyDescent="0.3">
      <c r="A56" s="392" t="s">
        <v>151</v>
      </c>
      <c r="B56" s="440" t="s">
        <v>127</v>
      </c>
      <c r="C56" s="441"/>
      <c r="D56" s="441"/>
      <c r="E56" s="441"/>
      <c r="F56" s="514" t="s">
        <v>83</v>
      </c>
      <c r="G56" s="514"/>
      <c r="H56" s="7" t="s">
        <v>36</v>
      </c>
    </row>
    <row r="57" spans="1:8" ht="15.75" thickTop="1" x14ac:dyDescent="0.25">
      <c r="A57" s="393"/>
      <c r="B57" s="423"/>
      <c r="C57" s="424"/>
      <c r="D57" s="424"/>
      <c r="E57" s="424"/>
      <c r="F57" s="424"/>
      <c r="G57" s="424"/>
      <c r="H57" s="104">
        <v>0</v>
      </c>
    </row>
    <row r="58" spans="1:8" ht="15" x14ac:dyDescent="0.25">
      <c r="A58" s="393"/>
      <c r="B58" s="410"/>
      <c r="C58" s="411"/>
      <c r="D58" s="411"/>
      <c r="E58" s="411"/>
      <c r="F58" s="411"/>
      <c r="G58" s="411"/>
      <c r="H58" s="105">
        <v>0</v>
      </c>
    </row>
    <row r="59" spans="1:8" ht="15" x14ac:dyDescent="0.25">
      <c r="A59" s="393"/>
      <c r="B59" s="410"/>
      <c r="C59" s="411"/>
      <c r="D59" s="411"/>
      <c r="E59" s="411"/>
      <c r="F59" s="411"/>
      <c r="G59" s="411"/>
      <c r="H59" s="105">
        <v>0</v>
      </c>
    </row>
    <row r="60" spans="1:8" ht="15" x14ac:dyDescent="0.25">
      <c r="A60" s="393"/>
      <c r="B60" s="397"/>
      <c r="C60" s="398"/>
      <c r="D60" s="398"/>
      <c r="E60" s="396"/>
      <c r="F60" s="395"/>
      <c r="G60" s="396"/>
      <c r="H60" s="105">
        <v>0</v>
      </c>
    </row>
    <row r="61" spans="1:8" ht="15" x14ac:dyDescent="0.25">
      <c r="A61" s="393"/>
      <c r="B61" s="410"/>
      <c r="C61" s="411"/>
      <c r="D61" s="411"/>
      <c r="E61" s="411"/>
      <c r="F61" s="411"/>
      <c r="G61" s="411"/>
      <c r="H61" s="105">
        <v>0</v>
      </c>
    </row>
    <row r="62" spans="1:8" ht="15" x14ac:dyDescent="0.25">
      <c r="A62" s="393"/>
      <c r="B62" s="410"/>
      <c r="C62" s="411"/>
      <c r="D62" s="411"/>
      <c r="E62" s="411"/>
      <c r="F62" s="411"/>
      <c r="G62" s="411"/>
      <c r="H62" s="105">
        <v>0</v>
      </c>
    </row>
    <row r="63" spans="1:8" ht="15" x14ac:dyDescent="0.25">
      <c r="A63" s="393"/>
      <c r="B63" s="397"/>
      <c r="C63" s="398"/>
      <c r="D63" s="398"/>
      <c r="E63" s="396"/>
      <c r="F63" s="395"/>
      <c r="G63" s="396"/>
      <c r="H63" s="105">
        <v>0</v>
      </c>
    </row>
    <row r="64" spans="1:8" ht="15.75" thickBot="1" x14ac:dyDescent="0.3">
      <c r="A64" s="393"/>
      <c r="B64" s="399"/>
      <c r="C64" s="400"/>
      <c r="D64" s="400"/>
      <c r="E64" s="401"/>
      <c r="F64" s="404"/>
      <c r="G64" s="401"/>
      <c r="H64" s="106">
        <v>0</v>
      </c>
    </row>
    <row r="65" spans="1:8" ht="16.5" thickTop="1" thickBot="1" x14ac:dyDescent="0.3">
      <c r="A65" s="394"/>
      <c r="B65" s="402" t="s">
        <v>148</v>
      </c>
      <c r="C65" s="403"/>
      <c r="D65" s="403"/>
      <c r="E65" s="403"/>
      <c r="F65" s="405" t="s">
        <v>150</v>
      </c>
      <c r="G65" s="406"/>
      <c r="H65" s="137">
        <f>SUM(H57:H64)</f>
        <v>0</v>
      </c>
    </row>
    <row r="66" spans="1:8" ht="15.75" thickBot="1" x14ac:dyDescent="0.3">
      <c r="A66" s="392" t="s">
        <v>152</v>
      </c>
      <c r="B66" s="494" t="s">
        <v>180</v>
      </c>
      <c r="C66" s="495"/>
      <c r="D66" s="495"/>
      <c r="E66" s="495"/>
      <c r="F66" s="442" t="s">
        <v>156</v>
      </c>
      <c r="G66" s="442"/>
      <c r="H66" s="140" t="s">
        <v>154</v>
      </c>
    </row>
    <row r="67" spans="1:8" ht="15" x14ac:dyDescent="0.25">
      <c r="A67" s="393"/>
      <c r="B67" s="407"/>
      <c r="C67" s="408"/>
      <c r="D67" s="408"/>
      <c r="E67" s="408"/>
      <c r="F67" s="409"/>
      <c r="G67" s="409"/>
      <c r="H67" s="207">
        <v>0</v>
      </c>
    </row>
    <row r="68" spans="1:8" ht="15" x14ac:dyDescent="0.25">
      <c r="A68" s="393"/>
      <c r="B68" s="425"/>
      <c r="C68" s="426"/>
      <c r="D68" s="426"/>
      <c r="E68" s="427"/>
      <c r="F68" s="428"/>
      <c r="G68" s="429"/>
      <c r="H68" s="105">
        <v>0</v>
      </c>
    </row>
    <row r="69" spans="1:8" ht="15" x14ac:dyDescent="0.25">
      <c r="A69" s="393"/>
      <c r="B69" s="425"/>
      <c r="C69" s="426"/>
      <c r="D69" s="426"/>
      <c r="E69" s="427"/>
      <c r="F69" s="428"/>
      <c r="G69" s="429"/>
      <c r="H69" s="105">
        <v>0</v>
      </c>
    </row>
    <row r="70" spans="1:8" ht="15" x14ac:dyDescent="0.25">
      <c r="A70" s="393"/>
      <c r="B70" s="208"/>
      <c r="C70" s="209"/>
      <c r="D70" s="209"/>
      <c r="E70" s="210"/>
      <c r="F70" s="211"/>
      <c r="G70" s="212"/>
      <c r="H70" s="105">
        <v>0</v>
      </c>
    </row>
    <row r="71" spans="1:8" ht="15" x14ac:dyDescent="0.25">
      <c r="A71" s="393"/>
      <c r="B71" s="425"/>
      <c r="C71" s="426"/>
      <c r="D71" s="426"/>
      <c r="E71" s="427"/>
      <c r="F71" s="428"/>
      <c r="G71" s="429"/>
      <c r="H71" s="105">
        <v>0</v>
      </c>
    </row>
    <row r="72" spans="1:8" ht="15" x14ac:dyDescent="0.25">
      <c r="A72" s="393"/>
      <c r="B72" s="425"/>
      <c r="C72" s="426"/>
      <c r="D72" s="426"/>
      <c r="E72" s="427"/>
      <c r="F72" s="428"/>
      <c r="G72" s="429"/>
      <c r="H72" s="105">
        <v>0</v>
      </c>
    </row>
    <row r="73" spans="1:8" ht="15" x14ac:dyDescent="0.25">
      <c r="A73" s="393"/>
      <c r="B73" s="425"/>
      <c r="C73" s="426"/>
      <c r="D73" s="426"/>
      <c r="E73" s="427"/>
      <c r="F73" s="428"/>
      <c r="G73" s="429"/>
      <c r="H73" s="105">
        <v>0</v>
      </c>
    </row>
    <row r="74" spans="1:8" ht="15.75" thickBot="1" x14ac:dyDescent="0.3">
      <c r="A74" s="393"/>
      <c r="B74" s="435"/>
      <c r="C74" s="436"/>
      <c r="D74" s="436"/>
      <c r="E74" s="436"/>
      <c r="F74" s="436"/>
      <c r="G74" s="436"/>
      <c r="H74" s="106">
        <v>0</v>
      </c>
    </row>
    <row r="75" spans="1:8" ht="16.5" thickTop="1" thickBot="1" x14ac:dyDescent="0.3">
      <c r="A75" s="394"/>
      <c r="B75" s="437" t="s">
        <v>149</v>
      </c>
      <c r="C75" s="438"/>
      <c r="D75" s="438"/>
      <c r="E75" s="439"/>
      <c r="F75" s="517" t="s">
        <v>153</v>
      </c>
      <c r="G75" s="517"/>
      <c r="H75" s="137">
        <f>SUM(H67:H74)</f>
        <v>0</v>
      </c>
    </row>
    <row r="76" spans="1:8" ht="15.75" thickBot="1" x14ac:dyDescent="0.3">
      <c r="A76" s="139" t="s">
        <v>35</v>
      </c>
      <c r="B76" s="402" t="s">
        <v>147</v>
      </c>
      <c r="C76" s="403"/>
      <c r="D76" s="403"/>
      <c r="E76" s="403"/>
      <c r="F76" s="403"/>
      <c r="G76" s="99" t="s">
        <v>128</v>
      </c>
      <c r="H76" s="103">
        <f>H65+H75</f>
        <v>0</v>
      </c>
    </row>
    <row r="77" spans="1:8" ht="15.75" thickBot="1" x14ac:dyDescent="0.3">
      <c r="A77" s="414"/>
      <c r="B77" s="415"/>
      <c r="C77" s="415"/>
      <c r="D77" s="415"/>
      <c r="E77" s="415"/>
      <c r="F77" s="415"/>
      <c r="G77" s="415"/>
      <c r="H77" s="416"/>
    </row>
    <row r="78" spans="1:8" ht="18.75" thickBot="1" x14ac:dyDescent="0.3">
      <c r="A78" s="142" t="s">
        <v>37</v>
      </c>
      <c r="B78" s="432" t="s">
        <v>173</v>
      </c>
      <c r="C78" s="433"/>
      <c r="D78" s="433"/>
      <c r="E78" s="433"/>
      <c r="F78" s="433"/>
      <c r="G78" s="433"/>
      <c r="H78" s="434"/>
    </row>
    <row r="79" spans="1:8" ht="15.75" thickBot="1" x14ac:dyDescent="0.3">
      <c r="A79" s="392" t="s">
        <v>160</v>
      </c>
      <c r="B79" s="430" t="s">
        <v>129</v>
      </c>
      <c r="C79" s="431"/>
      <c r="D79" s="431"/>
      <c r="E79" s="431"/>
      <c r="F79" s="515" t="s">
        <v>83</v>
      </c>
      <c r="G79" s="515"/>
      <c r="H79" s="143" t="s">
        <v>36</v>
      </c>
    </row>
    <row r="80" spans="1:8" ht="15.75" thickTop="1" x14ac:dyDescent="0.25">
      <c r="A80" s="393"/>
      <c r="B80" s="423"/>
      <c r="C80" s="424"/>
      <c r="D80" s="424"/>
      <c r="E80" s="424"/>
      <c r="F80" s="424"/>
      <c r="G80" s="424"/>
      <c r="H80" s="141">
        <v>0</v>
      </c>
    </row>
    <row r="81" spans="1:8" ht="15" x14ac:dyDescent="0.25">
      <c r="A81" s="393"/>
      <c r="B81" s="410"/>
      <c r="C81" s="411"/>
      <c r="D81" s="411"/>
      <c r="E81" s="411"/>
      <c r="F81" s="411"/>
      <c r="G81" s="411"/>
      <c r="H81" s="110">
        <v>0</v>
      </c>
    </row>
    <row r="82" spans="1:8" ht="15" x14ac:dyDescent="0.25">
      <c r="A82" s="393"/>
      <c r="B82" s="410"/>
      <c r="C82" s="411"/>
      <c r="D82" s="411"/>
      <c r="E82" s="411"/>
      <c r="F82" s="411"/>
      <c r="G82" s="411"/>
      <c r="H82" s="110">
        <v>0</v>
      </c>
    </row>
    <row r="83" spans="1:8" ht="15" x14ac:dyDescent="0.25">
      <c r="A83" s="393"/>
      <c r="B83" s="410"/>
      <c r="C83" s="411"/>
      <c r="D83" s="411"/>
      <c r="E83" s="411"/>
      <c r="F83" s="411"/>
      <c r="G83" s="411"/>
      <c r="H83" s="110">
        <v>0</v>
      </c>
    </row>
    <row r="84" spans="1:8" ht="15" x14ac:dyDescent="0.25">
      <c r="A84" s="393"/>
      <c r="B84" s="410"/>
      <c r="C84" s="411"/>
      <c r="D84" s="411"/>
      <c r="E84" s="411"/>
      <c r="F84" s="411"/>
      <c r="G84" s="411"/>
      <c r="H84" s="110">
        <v>0</v>
      </c>
    </row>
    <row r="85" spans="1:8" ht="15" x14ac:dyDescent="0.25">
      <c r="A85" s="393"/>
      <c r="B85" s="410"/>
      <c r="C85" s="411"/>
      <c r="D85" s="411"/>
      <c r="E85" s="411"/>
      <c r="F85" s="411"/>
      <c r="G85" s="411"/>
      <c r="H85" s="110">
        <v>0</v>
      </c>
    </row>
    <row r="86" spans="1:8" ht="15" x14ac:dyDescent="0.25">
      <c r="A86" s="393"/>
      <c r="B86" s="412"/>
      <c r="C86" s="413"/>
      <c r="D86" s="413"/>
      <c r="E86" s="413"/>
      <c r="F86" s="411"/>
      <c r="G86" s="411"/>
      <c r="H86" s="110">
        <v>0</v>
      </c>
    </row>
    <row r="87" spans="1:8" ht="15.75" thickBot="1" x14ac:dyDescent="0.3">
      <c r="A87" s="393"/>
      <c r="B87" s="505"/>
      <c r="C87" s="506"/>
      <c r="D87" s="506"/>
      <c r="E87" s="506"/>
      <c r="F87" s="506"/>
      <c r="G87" s="506"/>
      <c r="H87" s="111">
        <v>0</v>
      </c>
    </row>
    <row r="88" spans="1:8" ht="16.5" thickTop="1" thickBot="1" x14ac:dyDescent="0.3">
      <c r="A88" s="394"/>
      <c r="B88" s="512" t="s">
        <v>38</v>
      </c>
      <c r="C88" s="513"/>
      <c r="D88" s="513"/>
      <c r="E88" s="513"/>
      <c r="F88" s="516" t="s">
        <v>155</v>
      </c>
      <c r="G88" s="516"/>
      <c r="H88" s="144">
        <f>SUM(H80:H87)</f>
        <v>0</v>
      </c>
    </row>
    <row r="89" spans="1:8" ht="15" x14ac:dyDescent="0.25">
      <c r="A89" s="392" t="s">
        <v>161</v>
      </c>
      <c r="B89" s="419" t="s">
        <v>157</v>
      </c>
      <c r="C89" s="420"/>
      <c r="D89" s="420"/>
      <c r="E89" s="420"/>
      <c r="F89" s="448" t="s">
        <v>182</v>
      </c>
      <c r="G89" s="448"/>
      <c r="H89" s="145" t="s">
        <v>183</v>
      </c>
    </row>
    <row r="90" spans="1:8" ht="15" x14ac:dyDescent="0.25">
      <c r="A90" s="393"/>
      <c r="B90" s="511"/>
      <c r="C90" s="449"/>
      <c r="D90" s="449"/>
      <c r="E90" s="449"/>
      <c r="F90" s="449"/>
      <c r="G90" s="449"/>
      <c r="H90" s="110">
        <v>0</v>
      </c>
    </row>
    <row r="91" spans="1:8" ht="15" x14ac:dyDescent="0.25">
      <c r="A91" s="393"/>
      <c r="B91" s="467"/>
      <c r="C91" s="468"/>
      <c r="D91" s="468"/>
      <c r="E91" s="418"/>
      <c r="F91" s="417"/>
      <c r="G91" s="418"/>
      <c r="H91" s="213">
        <v>0</v>
      </c>
    </row>
    <row r="92" spans="1:8" ht="15" x14ac:dyDescent="0.25">
      <c r="A92" s="393"/>
      <c r="B92" s="467"/>
      <c r="C92" s="468"/>
      <c r="D92" s="468"/>
      <c r="E92" s="418"/>
      <c r="F92" s="417"/>
      <c r="G92" s="418"/>
      <c r="H92" s="213">
        <v>0</v>
      </c>
    </row>
    <row r="93" spans="1:8" ht="15" x14ac:dyDescent="0.25">
      <c r="A93" s="393"/>
      <c r="B93" s="467"/>
      <c r="C93" s="468"/>
      <c r="D93" s="468"/>
      <c r="E93" s="418"/>
      <c r="F93" s="417"/>
      <c r="G93" s="418"/>
      <c r="H93" s="213">
        <v>0</v>
      </c>
    </row>
    <row r="94" spans="1:8" ht="15" x14ac:dyDescent="0.25">
      <c r="A94" s="393"/>
      <c r="B94" s="467"/>
      <c r="C94" s="468"/>
      <c r="D94" s="468"/>
      <c r="E94" s="418"/>
      <c r="F94" s="417"/>
      <c r="G94" s="418"/>
      <c r="H94" s="213">
        <v>0</v>
      </c>
    </row>
    <row r="95" spans="1:8" ht="15" x14ac:dyDescent="0.25">
      <c r="A95" s="393"/>
      <c r="B95" s="467"/>
      <c r="C95" s="468"/>
      <c r="D95" s="468"/>
      <c r="E95" s="418"/>
      <c r="F95" s="417"/>
      <c r="G95" s="418"/>
      <c r="H95" s="213">
        <v>0</v>
      </c>
    </row>
    <row r="96" spans="1:8" ht="15" x14ac:dyDescent="0.25">
      <c r="A96" s="393"/>
      <c r="B96" s="467"/>
      <c r="C96" s="468"/>
      <c r="D96" s="468"/>
      <c r="E96" s="418"/>
      <c r="F96" s="417"/>
      <c r="G96" s="418"/>
      <c r="H96" s="213">
        <v>0</v>
      </c>
    </row>
    <row r="97" spans="1:8" ht="15.75" thickBot="1" x14ac:dyDescent="0.3">
      <c r="A97" s="393"/>
      <c r="B97" s="435"/>
      <c r="C97" s="436"/>
      <c r="D97" s="436"/>
      <c r="E97" s="436"/>
      <c r="F97" s="436"/>
      <c r="G97" s="436"/>
      <c r="H97" s="111">
        <v>0</v>
      </c>
    </row>
    <row r="98" spans="1:8" ht="16.5" thickTop="1" thickBot="1" x14ac:dyDescent="0.3">
      <c r="A98" s="394"/>
      <c r="B98" s="512" t="s">
        <v>158</v>
      </c>
      <c r="C98" s="513"/>
      <c r="D98" s="513"/>
      <c r="E98" s="513"/>
      <c r="F98" s="466" t="s">
        <v>159</v>
      </c>
      <c r="G98" s="439"/>
      <c r="H98" s="144">
        <f>SUM(H90:H97)</f>
        <v>0</v>
      </c>
    </row>
    <row r="99" spans="1:8" ht="15.75" thickBot="1" x14ac:dyDescent="0.3">
      <c r="A99" s="414"/>
      <c r="B99" s="415"/>
      <c r="C99" s="415"/>
      <c r="D99" s="415"/>
      <c r="E99" s="415"/>
      <c r="F99" s="415"/>
      <c r="G99" s="415"/>
      <c r="H99" s="416"/>
    </row>
    <row r="100" spans="1:8" ht="15.75" customHeight="1" thickBot="1" x14ac:dyDescent="0.3">
      <c r="A100" s="392"/>
      <c r="B100" s="463" t="s">
        <v>222</v>
      </c>
      <c r="C100" s="464"/>
      <c r="D100" s="464"/>
      <c r="E100" s="464"/>
      <c r="F100" s="464"/>
      <c r="G100" s="464"/>
      <c r="H100" s="465"/>
    </row>
    <row r="101" spans="1:8" ht="15.75" customHeight="1" thickBot="1" x14ac:dyDescent="0.3">
      <c r="A101" s="393"/>
      <c r="B101" s="344"/>
      <c r="C101" s="345"/>
      <c r="D101" s="345"/>
      <c r="E101" s="345"/>
      <c r="F101" s="345"/>
      <c r="G101" s="345"/>
      <c r="H101" s="346"/>
    </row>
    <row r="102" spans="1:8" ht="15.75" customHeight="1" thickBot="1" x14ac:dyDescent="0.3">
      <c r="A102" s="450"/>
      <c r="B102" s="374" t="s">
        <v>197</v>
      </c>
      <c r="C102" s="375"/>
      <c r="D102" s="375"/>
      <c r="E102" s="375"/>
      <c r="F102" s="241" t="s">
        <v>198</v>
      </c>
      <c r="G102" s="242" t="s">
        <v>205</v>
      </c>
      <c r="H102" s="214" t="s">
        <v>206</v>
      </c>
    </row>
    <row r="103" spans="1:8" ht="15.75" customHeight="1" thickTop="1" x14ac:dyDescent="0.25">
      <c r="A103" s="450"/>
      <c r="B103" s="358" t="s">
        <v>199</v>
      </c>
      <c r="C103" s="359"/>
      <c r="D103" s="359"/>
      <c r="E103" s="217" t="s">
        <v>215</v>
      </c>
      <c r="F103" s="217" t="s">
        <v>200</v>
      </c>
      <c r="G103" s="218">
        <f>H39</f>
        <v>0</v>
      </c>
      <c r="H103" s="228">
        <f>IF(G103&gt;0,G103/$G$108,0)</f>
        <v>0</v>
      </c>
    </row>
    <row r="104" spans="1:8" ht="15.75" customHeight="1" x14ac:dyDescent="0.25">
      <c r="A104" s="450"/>
      <c r="B104" s="360" t="s">
        <v>34</v>
      </c>
      <c r="C104" s="361"/>
      <c r="D104" s="361"/>
      <c r="E104" s="215" t="s">
        <v>216</v>
      </c>
      <c r="F104" s="215" t="s">
        <v>201</v>
      </c>
      <c r="G104" s="216">
        <f>H53</f>
        <v>0</v>
      </c>
      <c r="H104" s="229">
        <f t="shared" ref="H104:H107" si="2">IF(G104&gt;0,G104/$G$108,0)</f>
        <v>0</v>
      </c>
    </row>
    <row r="105" spans="1:8" ht="15.75" customHeight="1" x14ac:dyDescent="0.25">
      <c r="A105" s="450"/>
      <c r="B105" s="360" t="s">
        <v>174</v>
      </c>
      <c r="C105" s="361"/>
      <c r="D105" s="361"/>
      <c r="E105" s="215" t="s">
        <v>208</v>
      </c>
      <c r="F105" s="215" t="s">
        <v>202</v>
      </c>
      <c r="G105" s="216">
        <f>H65</f>
        <v>0</v>
      </c>
      <c r="H105" s="229">
        <f t="shared" si="2"/>
        <v>0</v>
      </c>
    </row>
    <row r="106" spans="1:8" ht="15.75" customHeight="1" x14ac:dyDescent="0.25">
      <c r="A106" s="450"/>
      <c r="B106" s="360" t="s">
        <v>174</v>
      </c>
      <c r="C106" s="361"/>
      <c r="D106" s="361"/>
      <c r="E106" s="215" t="s">
        <v>209</v>
      </c>
      <c r="F106" s="215" t="s">
        <v>203</v>
      </c>
      <c r="G106" s="216">
        <f>H75</f>
        <v>0</v>
      </c>
      <c r="H106" s="229">
        <f t="shared" si="2"/>
        <v>0</v>
      </c>
    </row>
    <row r="107" spans="1:8" ht="15.75" customHeight="1" thickBot="1" x14ac:dyDescent="0.3">
      <c r="A107" s="450"/>
      <c r="B107" s="378" t="s">
        <v>173</v>
      </c>
      <c r="C107" s="379"/>
      <c r="D107" s="379"/>
      <c r="E107" s="219" t="s">
        <v>210</v>
      </c>
      <c r="F107" s="219" t="s">
        <v>204</v>
      </c>
      <c r="G107" s="220">
        <f>H88</f>
        <v>0</v>
      </c>
      <c r="H107" s="230">
        <f t="shared" si="2"/>
        <v>0</v>
      </c>
    </row>
    <row r="108" spans="1:8" ht="15.75" customHeight="1" thickTop="1" thickBot="1" x14ac:dyDescent="0.3">
      <c r="A108" s="450"/>
      <c r="B108" s="354" t="s">
        <v>207</v>
      </c>
      <c r="C108" s="355"/>
      <c r="D108" s="355"/>
      <c r="E108" s="355"/>
      <c r="F108" s="238" t="s">
        <v>217</v>
      </c>
      <c r="G108" s="233">
        <f>SUM(G103:G107)</f>
        <v>0</v>
      </c>
      <c r="H108" s="234"/>
    </row>
    <row r="109" spans="1:8" ht="15.75" customHeight="1" thickBot="1" x14ac:dyDescent="0.3">
      <c r="A109" s="450"/>
      <c r="B109" s="366"/>
      <c r="C109" s="367"/>
      <c r="D109" s="367"/>
      <c r="E109" s="367"/>
      <c r="F109" s="367"/>
      <c r="G109" s="367"/>
      <c r="H109" s="368"/>
    </row>
    <row r="110" spans="1:8" ht="15.75" customHeight="1" x14ac:dyDescent="0.25">
      <c r="A110" s="450"/>
      <c r="B110" s="376" t="s">
        <v>174</v>
      </c>
      <c r="C110" s="377"/>
      <c r="D110" s="377"/>
      <c r="E110" s="235" t="s">
        <v>209</v>
      </c>
      <c r="F110" s="235" t="s">
        <v>203</v>
      </c>
      <c r="G110" s="236">
        <f>H75*-1</f>
        <v>0</v>
      </c>
      <c r="H110" s="237">
        <f>IF(G110&lt;0,G110/$G$112,0)</f>
        <v>0</v>
      </c>
    </row>
    <row r="111" spans="1:8" ht="15.75" customHeight="1" thickBot="1" x14ac:dyDescent="0.3">
      <c r="A111" s="450"/>
      <c r="B111" s="378" t="s">
        <v>173</v>
      </c>
      <c r="C111" s="379"/>
      <c r="D111" s="379"/>
      <c r="E111" s="219" t="s">
        <v>211</v>
      </c>
      <c r="F111" s="219" t="s">
        <v>212</v>
      </c>
      <c r="G111" s="220">
        <f>H98*-1</f>
        <v>0</v>
      </c>
      <c r="H111" s="231">
        <f>IF(G111&lt;0,G111/$G$112,0)</f>
        <v>0</v>
      </c>
    </row>
    <row r="112" spans="1:8" ht="15.75" customHeight="1" thickTop="1" thickBot="1" x14ac:dyDescent="0.3">
      <c r="A112" s="450"/>
      <c r="B112" s="354" t="s">
        <v>213</v>
      </c>
      <c r="C112" s="355"/>
      <c r="D112" s="355"/>
      <c r="E112" s="355"/>
      <c r="F112" s="232" t="s">
        <v>218</v>
      </c>
      <c r="G112" s="233">
        <f>G110+G111</f>
        <v>0</v>
      </c>
      <c r="H112" s="234"/>
    </row>
    <row r="113" spans="1:8" ht="15.75" customHeight="1" x14ac:dyDescent="0.25">
      <c r="A113" s="450"/>
      <c r="B113" s="369"/>
      <c r="C113" s="370"/>
      <c r="D113" s="370"/>
      <c r="E113" s="370"/>
      <c r="F113" s="370"/>
      <c r="G113" s="370"/>
      <c r="H113" s="371"/>
    </row>
    <row r="114" spans="1:8" ht="14.45" customHeight="1" x14ac:dyDescent="0.25">
      <c r="A114" s="450"/>
      <c r="B114" s="372" t="s">
        <v>225</v>
      </c>
      <c r="C114" s="373"/>
      <c r="D114" s="373"/>
      <c r="E114" s="373"/>
      <c r="F114" s="221" t="s">
        <v>219</v>
      </c>
      <c r="G114" s="222">
        <f>G108</f>
        <v>0</v>
      </c>
      <c r="H114" s="356" t="s">
        <v>214</v>
      </c>
    </row>
    <row r="115" spans="1:8" ht="15.75" thickBot="1" x14ac:dyDescent="0.3">
      <c r="A115" s="450"/>
      <c r="B115" s="362" t="s">
        <v>224</v>
      </c>
      <c r="C115" s="363"/>
      <c r="D115" s="363"/>
      <c r="E115" s="363"/>
      <c r="F115" s="223" t="s">
        <v>220</v>
      </c>
      <c r="G115" s="224">
        <f>G112</f>
        <v>0</v>
      </c>
      <c r="H115" s="357"/>
    </row>
    <row r="116" spans="1:8" ht="16.5" thickTop="1" thickBot="1" x14ac:dyDescent="0.3">
      <c r="A116" s="450"/>
      <c r="B116" s="364" t="s">
        <v>223</v>
      </c>
      <c r="C116" s="365"/>
      <c r="D116" s="365"/>
      <c r="E116" s="365"/>
      <c r="F116" s="225" t="s">
        <v>221</v>
      </c>
      <c r="G116" s="226">
        <f>G114+G115</f>
        <v>0</v>
      </c>
      <c r="H116" s="227">
        <f>IF(G115&lt;0,G116/G114,0)</f>
        <v>0</v>
      </c>
    </row>
    <row r="117" spans="1:8" ht="15.75" thickBot="1" x14ac:dyDescent="0.3">
      <c r="A117" s="393"/>
      <c r="B117" s="344"/>
      <c r="C117" s="345"/>
      <c r="D117" s="345"/>
      <c r="E117" s="345"/>
      <c r="F117" s="345"/>
      <c r="G117" s="345"/>
      <c r="H117" s="346"/>
    </row>
    <row r="118" spans="1:8" ht="15.75" thickBot="1" x14ac:dyDescent="0.3">
      <c r="A118" s="393"/>
      <c r="B118" s="352" t="s">
        <v>162</v>
      </c>
      <c r="C118" s="353"/>
      <c r="D118" s="353"/>
      <c r="E118" s="353"/>
      <c r="F118" s="353"/>
      <c r="G118" s="353"/>
      <c r="H118" s="204">
        <v>1</v>
      </c>
    </row>
    <row r="119" spans="1:8" ht="15.75" thickBot="1" x14ac:dyDescent="0.3">
      <c r="A119" s="393"/>
      <c r="B119" s="344"/>
      <c r="C119" s="345"/>
      <c r="D119" s="345"/>
      <c r="E119" s="345"/>
      <c r="F119" s="345"/>
      <c r="G119" s="345"/>
      <c r="H119" s="346"/>
    </row>
    <row r="120" spans="1:8" ht="15.75" thickBot="1" x14ac:dyDescent="0.3">
      <c r="A120" s="393"/>
      <c r="B120" s="350" t="s">
        <v>190</v>
      </c>
      <c r="C120" s="351"/>
      <c r="D120" s="351"/>
      <c r="E120" s="351"/>
      <c r="F120" s="351"/>
      <c r="G120" s="239">
        <f>(G108*IF(H116=0,100%,H116)*H118)</f>
        <v>0</v>
      </c>
      <c r="H120" s="240"/>
    </row>
    <row r="121" spans="1:8" ht="15" x14ac:dyDescent="0.25">
      <c r="A121" s="393"/>
      <c r="B121" s="9"/>
      <c r="C121" s="9"/>
      <c r="D121" s="14"/>
      <c r="E121" s="14"/>
      <c r="F121" s="446" t="str">
        <f>'Werkblad rekenen'!F8</f>
        <v>Geen invoer</v>
      </c>
      <c r="G121" s="446"/>
      <c r="H121" s="447"/>
    </row>
    <row r="122" spans="1:8" ht="24.75" customHeight="1" thickBot="1" x14ac:dyDescent="0.3">
      <c r="A122" s="393"/>
      <c r="B122" s="17"/>
      <c r="C122" s="17"/>
      <c r="D122" s="18"/>
      <c r="E122" s="18"/>
      <c r="F122" s="518"/>
      <c r="G122" s="518"/>
      <c r="H122" s="519"/>
    </row>
    <row r="123" spans="1:8" ht="24.75" customHeight="1" x14ac:dyDescent="0.25">
      <c r="A123" s="393"/>
      <c r="B123" s="9"/>
      <c r="C123" s="9"/>
      <c r="D123" s="14"/>
      <c r="E123" s="380" t="s">
        <v>226</v>
      </c>
      <c r="F123" s="381"/>
      <c r="G123" s="381"/>
      <c r="H123" s="382"/>
    </row>
    <row r="124" spans="1:8" ht="15" x14ac:dyDescent="0.25">
      <c r="A124" s="393"/>
      <c r="B124" s="9" t="str">
        <f>_xlfn.CONCAT("Totale kosten  ",C3,": ")</f>
        <v xml:space="preserve">Totale kosten  0: </v>
      </c>
      <c r="C124" s="12"/>
      <c r="D124" s="20">
        <f>G114</f>
        <v>0</v>
      </c>
      <c r="E124" s="383"/>
      <c r="F124" s="384"/>
      <c r="G124" s="384"/>
      <c r="H124" s="385"/>
    </row>
    <row r="125" spans="1:8" ht="15.75" thickBot="1" x14ac:dyDescent="0.3">
      <c r="A125" s="393"/>
      <c r="B125" s="17" t="str">
        <f>_xlfn.CONCAT("Totale gevraagde subsidie  ",C3,": ")</f>
        <v xml:space="preserve">Totale gevraagde subsidie  0: </v>
      </c>
      <c r="C125" s="17"/>
      <c r="D125" s="19">
        <f>G120</f>
        <v>0</v>
      </c>
      <c r="E125" s="386"/>
      <c r="F125" s="387"/>
      <c r="G125" s="387"/>
      <c r="H125" s="388"/>
    </row>
    <row r="126" spans="1:8" ht="15.75" thickBot="1" x14ac:dyDescent="0.3">
      <c r="A126" s="394"/>
      <c r="B126" s="21"/>
      <c r="C126" s="21"/>
      <c r="D126" s="21"/>
      <c r="E126" s="11"/>
      <c r="F126" s="13"/>
      <c r="G126" s="22"/>
      <c r="H126" s="112"/>
    </row>
    <row r="127" spans="1:8" ht="15.75" thickBot="1" x14ac:dyDescent="0.3">
      <c r="A127" s="389"/>
      <c r="B127" s="390"/>
      <c r="C127" s="390"/>
      <c r="D127" s="390"/>
      <c r="E127" s="390"/>
      <c r="F127" s="390"/>
      <c r="G127" s="390"/>
      <c r="H127" s="391"/>
    </row>
    <row r="128" spans="1:8" ht="15.75" thickBot="1" x14ac:dyDescent="0.3">
      <c r="A128" s="451" t="s">
        <v>130</v>
      </c>
      <c r="B128" s="443" t="s">
        <v>39</v>
      </c>
      <c r="C128" s="444"/>
      <c r="D128" s="444"/>
      <c r="E128" s="444"/>
      <c r="F128" s="444"/>
      <c r="G128" s="444"/>
      <c r="H128" s="445"/>
    </row>
    <row r="129" spans="1:8" ht="15.75" thickTop="1" x14ac:dyDescent="0.25">
      <c r="A129" s="452"/>
      <c r="B129" s="454"/>
      <c r="C129" s="455"/>
      <c r="D129" s="455"/>
      <c r="E129" s="455"/>
      <c r="F129" s="455"/>
      <c r="G129" s="455"/>
      <c r="H129" s="456"/>
    </row>
    <row r="130" spans="1:8" ht="15" x14ac:dyDescent="0.25">
      <c r="A130" s="452"/>
      <c r="B130" s="457"/>
      <c r="C130" s="458"/>
      <c r="D130" s="458"/>
      <c r="E130" s="458"/>
      <c r="F130" s="458"/>
      <c r="G130" s="458"/>
      <c r="H130" s="459"/>
    </row>
    <row r="131" spans="1:8" ht="15" x14ac:dyDescent="0.25">
      <c r="A131" s="452"/>
      <c r="B131" s="457"/>
      <c r="C131" s="458"/>
      <c r="D131" s="458"/>
      <c r="E131" s="458"/>
      <c r="F131" s="458"/>
      <c r="G131" s="458"/>
      <c r="H131" s="459"/>
    </row>
    <row r="132" spans="1:8" ht="15" x14ac:dyDescent="0.25">
      <c r="A132" s="452"/>
      <c r="B132" s="457"/>
      <c r="C132" s="458"/>
      <c r="D132" s="458"/>
      <c r="E132" s="458"/>
      <c r="F132" s="458"/>
      <c r="G132" s="458"/>
      <c r="H132" s="459"/>
    </row>
    <row r="133" spans="1:8" ht="15" x14ac:dyDescent="0.25">
      <c r="A133" s="452"/>
      <c r="B133" s="457"/>
      <c r="C133" s="458"/>
      <c r="D133" s="458"/>
      <c r="E133" s="458"/>
      <c r="F133" s="458"/>
      <c r="G133" s="458"/>
      <c r="H133" s="459"/>
    </row>
    <row r="134" spans="1:8" ht="15" x14ac:dyDescent="0.25">
      <c r="A134" s="452"/>
      <c r="B134" s="457"/>
      <c r="C134" s="458"/>
      <c r="D134" s="458"/>
      <c r="E134" s="458"/>
      <c r="F134" s="458"/>
      <c r="G134" s="458"/>
      <c r="H134" s="459"/>
    </row>
    <row r="135" spans="1:8" ht="15" x14ac:dyDescent="0.25">
      <c r="A135" s="452"/>
      <c r="B135" s="457"/>
      <c r="C135" s="458"/>
      <c r="D135" s="458"/>
      <c r="E135" s="458"/>
      <c r="F135" s="458"/>
      <c r="G135" s="458"/>
      <c r="H135" s="459"/>
    </row>
    <row r="136" spans="1:8" ht="15" x14ac:dyDescent="0.25">
      <c r="A136" s="452"/>
      <c r="B136" s="457"/>
      <c r="C136" s="458"/>
      <c r="D136" s="458"/>
      <c r="E136" s="458"/>
      <c r="F136" s="458"/>
      <c r="G136" s="458"/>
      <c r="H136" s="459"/>
    </row>
    <row r="137" spans="1:8" ht="15" x14ac:dyDescent="0.25">
      <c r="A137" s="452"/>
      <c r="B137" s="457"/>
      <c r="C137" s="458"/>
      <c r="D137" s="458"/>
      <c r="E137" s="458"/>
      <c r="F137" s="458"/>
      <c r="G137" s="458"/>
      <c r="H137" s="459"/>
    </row>
    <row r="138" spans="1:8" ht="15" x14ac:dyDescent="0.25">
      <c r="A138" s="452"/>
      <c r="B138" s="457"/>
      <c r="C138" s="458"/>
      <c r="D138" s="458"/>
      <c r="E138" s="458"/>
      <c r="F138" s="458"/>
      <c r="G138" s="458"/>
      <c r="H138" s="459"/>
    </row>
    <row r="139" spans="1:8" ht="15" x14ac:dyDescent="0.25">
      <c r="A139" s="452"/>
      <c r="B139" s="457"/>
      <c r="C139" s="458"/>
      <c r="D139" s="458"/>
      <c r="E139" s="458"/>
      <c r="F139" s="458"/>
      <c r="G139" s="458"/>
      <c r="H139" s="459"/>
    </row>
    <row r="140" spans="1:8" ht="15.75" thickBot="1" x14ac:dyDescent="0.3">
      <c r="A140" s="453"/>
      <c r="B140" s="460"/>
      <c r="C140" s="461"/>
      <c r="D140" s="461"/>
      <c r="E140" s="461"/>
      <c r="F140" s="461"/>
      <c r="G140" s="461"/>
      <c r="H140" s="462"/>
    </row>
    <row r="141" spans="1:8" ht="15.75" thickBot="1" x14ac:dyDescent="0.3">
      <c r="A141" s="347"/>
      <c r="B141" s="348"/>
      <c r="C141" s="348"/>
      <c r="D141" s="348"/>
      <c r="E141" s="348"/>
      <c r="F141" s="348"/>
      <c r="G141" s="348"/>
      <c r="H141" s="349"/>
    </row>
    <row r="142" spans="1:8" ht="15" hidden="1" x14ac:dyDescent="0.25">
      <c r="B142" s="5"/>
      <c r="C142" s="5"/>
      <c r="D142" s="6"/>
      <c r="E142" s="6"/>
      <c r="F142" s="6"/>
      <c r="G142" s="6"/>
      <c r="H142" s="6"/>
    </row>
    <row r="143" spans="1:8" ht="15" hidden="1" x14ac:dyDescent="0.25">
      <c r="B143" s="5"/>
      <c r="C143" s="5"/>
      <c r="D143" s="6"/>
      <c r="E143" s="6"/>
      <c r="F143" s="6"/>
      <c r="G143" s="6"/>
      <c r="H143" s="6"/>
    </row>
    <row r="144" spans="1:8" ht="15" hidden="1" x14ac:dyDescent="0.25">
      <c r="B144" s="5"/>
      <c r="C144" s="5"/>
      <c r="D144" s="6"/>
      <c r="E144" s="6"/>
      <c r="F144" s="6"/>
      <c r="G144" s="6"/>
      <c r="H144" s="6"/>
    </row>
    <row r="145" spans="2:8" ht="15" hidden="1" x14ac:dyDescent="0.25">
      <c r="B145" s="5"/>
      <c r="C145" s="5"/>
      <c r="D145" s="6"/>
      <c r="E145" s="6"/>
      <c r="F145" s="6"/>
      <c r="G145" s="6"/>
      <c r="H145" s="6"/>
    </row>
    <row r="146" spans="2:8" ht="15" hidden="1" x14ac:dyDescent="0.25">
      <c r="B146" s="5"/>
      <c r="C146" s="5"/>
      <c r="D146" s="6"/>
      <c r="E146" s="6"/>
      <c r="F146" s="6"/>
      <c r="G146" s="6"/>
      <c r="H146" s="6"/>
    </row>
    <row r="147" spans="2:8" ht="15" hidden="1" x14ac:dyDescent="0.25">
      <c r="B147" s="5"/>
      <c r="C147" s="5"/>
      <c r="D147" s="6"/>
      <c r="E147" s="6"/>
      <c r="F147" s="6"/>
      <c r="G147" s="6"/>
      <c r="H147" s="6"/>
    </row>
    <row r="148" spans="2:8" ht="15" hidden="1" x14ac:dyDescent="0.25">
      <c r="B148" s="5"/>
      <c r="C148" s="5"/>
      <c r="D148" s="6"/>
      <c r="E148" s="6"/>
      <c r="F148" s="6"/>
      <c r="G148" s="6"/>
      <c r="H148" s="6"/>
    </row>
    <row r="149" spans="2:8" ht="15" hidden="1" x14ac:dyDescent="0.25">
      <c r="B149" s="5"/>
      <c r="C149" s="5"/>
      <c r="D149" s="6"/>
      <c r="E149" s="6"/>
      <c r="F149" s="6"/>
      <c r="G149" s="6"/>
      <c r="H149" s="6"/>
    </row>
    <row r="150" spans="2:8" ht="15" hidden="1" x14ac:dyDescent="0.25">
      <c r="B150" s="5"/>
      <c r="C150" s="5"/>
      <c r="D150" s="6"/>
      <c r="E150" s="6"/>
      <c r="F150" s="6"/>
      <c r="G150" s="6"/>
      <c r="H150" s="6"/>
    </row>
    <row r="151" spans="2:8" ht="15" hidden="1" x14ac:dyDescent="0.25">
      <c r="B151" s="5"/>
      <c r="C151" s="5"/>
      <c r="D151" s="6"/>
      <c r="E151" s="6"/>
      <c r="F151" s="6"/>
      <c r="G151" s="6"/>
      <c r="H151" s="6"/>
    </row>
    <row r="152" spans="2:8" ht="15" x14ac:dyDescent="0.25"/>
    <row r="153" spans="2:8" ht="15" x14ac:dyDescent="0.25"/>
    <row r="154" spans="2:8" ht="15" x14ac:dyDescent="0.25"/>
    <row r="155" spans="2:8" ht="15" x14ac:dyDescent="0.25"/>
    <row r="156" spans="2:8" ht="15" x14ac:dyDescent="0.25"/>
  </sheetData>
  <sheetProtection algorithmName="SHA-512" hashValue="axs95QL642I69tSGrUGmkqs5mdrV/XDTSa19ctII8yKY9e/nnTM3/4QJfeJKky/b+cT7ExOjidjS6Mo/7Y4kNg==" saltValue="yqMgy5fpdDzbX1PoApKHSw==" spinCount="100000" sheet="1" objects="1" scenarios="1"/>
  <mergeCells count="171">
    <mergeCell ref="B22:D22"/>
    <mergeCell ref="B23:D23"/>
    <mergeCell ref="B24:D24"/>
    <mergeCell ref="B25:D25"/>
    <mergeCell ref="B26:D26"/>
    <mergeCell ref="B27:D27"/>
    <mergeCell ref="B28:D28"/>
    <mergeCell ref="B29:D29"/>
    <mergeCell ref="B30:D30"/>
    <mergeCell ref="B118:G118"/>
    <mergeCell ref="B119:H119"/>
    <mergeCell ref="B120:F120"/>
    <mergeCell ref="F121:H122"/>
    <mergeCell ref="A127:H127"/>
    <mergeCell ref="A128:A140"/>
    <mergeCell ref="B128:H128"/>
    <mergeCell ref="B129:H140"/>
    <mergeCell ref="A141:H141"/>
    <mergeCell ref="E123:H125"/>
    <mergeCell ref="F97:G97"/>
    <mergeCell ref="B98:E98"/>
    <mergeCell ref="F98:G98"/>
    <mergeCell ref="A99:H99"/>
    <mergeCell ref="A100:A126"/>
    <mergeCell ref="B100:H100"/>
    <mergeCell ref="B101:H101"/>
    <mergeCell ref="B102:E102"/>
    <mergeCell ref="B103:D103"/>
    <mergeCell ref="B104:D104"/>
    <mergeCell ref="B105:D105"/>
    <mergeCell ref="B106:D106"/>
    <mergeCell ref="B107:D107"/>
    <mergeCell ref="B108:E108"/>
    <mergeCell ref="B109:H109"/>
    <mergeCell ref="B110:D110"/>
    <mergeCell ref="B111:D111"/>
    <mergeCell ref="B112:E112"/>
    <mergeCell ref="B113:H113"/>
    <mergeCell ref="B114:E114"/>
    <mergeCell ref="H114:H115"/>
    <mergeCell ref="B115:E115"/>
    <mergeCell ref="B116:E116"/>
    <mergeCell ref="B117:H117"/>
    <mergeCell ref="B86:E86"/>
    <mergeCell ref="F86:G86"/>
    <mergeCell ref="B87:E87"/>
    <mergeCell ref="F87:G87"/>
    <mergeCell ref="B88:E88"/>
    <mergeCell ref="F88:G88"/>
    <mergeCell ref="A89:A98"/>
    <mergeCell ref="B89:E89"/>
    <mergeCell ref="F89:G89"/>
    <mergeCell ref="B90:E90"/>
    <mergeCell ref="F90:G90"/>
    <mergeCell ref="B91:E91"/>
    <mergeCell ref="F91:G91"/>
    <mergeCell ref="B92:E92"/>
    <mergeCell ref="F92:G92"/>
    <mergeCell ref="B93:E93"/>
    <mergeCell ref="F93:G93"/>
    <mergeCell ref="B94:E94"/>
    <mergeCell ref="F94:G94"/>
    <mergeCell ref="B95:E95"/>
    <mergeCell ref="F95:G95"/>
    <mergeCell ref="B96:E96"/>
    <mergeCell ref="F96:G96"/>
    <mergeCell ref="B97:E97"/>
    <mergeCell ref="F81:G81"/>
    <mergeCell ref="B82:E82"/>
    <mergeCell ref="F82:G82"/>
    <mergeCell ref="B83:E83"/>
    <mergeCell ref="F83:G83"/>
    <mergeCell ref="B84:E84"/>
    <mergeCell ref="F84:G84"/>
    <mergeCell ref="B85:E85"/>
    <mergeCell ref="F85:G85"/>
    <mergeCell ref="A54:H54"/>
    <mergeCell ref="B55:H55"/>
    <mergeCell ref="A56:A65"/>
    <mergeCell ref="B59:E59"/>
    <mergeCell ref="F59:G59"/>
    <mergeCell ref="B60:E60"/>
    <mergeCell ref="F60:G60"/>
    <mergeCell ref="B61:E61"/>
    <mergeCell ref="F61:G61"/>
    <mergeCell ref="F65:G65"/>
    <mergeCell ref="A7:A39"/>
    <mergeCell ref="B31:D31"/>
    <mergeCell ref="B32:D32"/>
    <mergeCell ref="B33:D33"/>
    <mergeCell ref="B37:G37"/>
    <mergeCell ref="A41:A53"/>
    <mergeCell ref="B41:H41"/>
    <mergeCell ref="B42:C42"/>
    <mergeCell ref="B43:D43"/>
    <mergeCell ref="B44:D44"/>
    <mergeCell ref="B45:D45"/>
    <mergeCell ref="B46:D46"/>
    <mergeCell ref="B47:D47"/>
    <mergeCell ref="B48:D48"/>
    <mergeCell ref="B49:D49"/>
    <mergeCell ref="B50:D50"/>
    <mergeCell ref="B51:D51"/>
    <mergeCell ref="B52:D52"/>
    <mergeCell ref="B21:D21"/>
    <mergeCell ref="B34:D34"/>
    <mergeCell ref="B35:D35"/>
    <mergeCell ref="B36:D36"/>
    <mergeCell ref="B7:E7"/>
    <mergeCell ref="B8:E8"/>
    <mergeCell ref="B78:H78"/>
    <mergeCell ref="F79:G79"/>
    <mergeCell ref="B75:E75"/>
    <mergeCell ref="F75:G75"/>
    <mergeCell ref="A66:A75"/>
    <mergeCell ref="B76:F76"/>
    <mergeCell ref="A79:A88"/>
    <mergeCell ref="B79:E79"/>
    <mergeCell ref="B80:E80"/>
    <mergeCell ref="F80:G80"/>
    <mergeCell ref="B81:E81"/>
    <mergeCell ref="F69:G69"/>
    <mergeCell ref="B72:E72"/>
    <mergeCell ref="A77:H77"/>
    <mergeCell ref="F72:G72"/>
    <mergeCell ref="B73:E73"/>
    <mergeCell ref="F73:G73"/>
    <mergeCell ref="B74:E74"/>
    <mergeCell ref="F74:G74"/>
    <mergeCell ref="B66:E66"/>
    <mergeCell ref="F66:G66"/>
    <mergeCell ref="B67:E67"/>
    <mergeCell ref="F67:G67"/>
    <mergeCell ref="B68:E68"/>
    <mergeCell ref="F68:G68"/>
    <mergeCell ref="B69:E69"/>
    <mergeCell ref="B71:E71"/>
    <mergeCell ref="F71:G71"/>
    <mergeCell ref="B64:E64"/>
    <mergeCell ref="F64:G64"/>
    <mergeCell ref="B65:E65"/>
    <mergeCell ref="B56:E56"/>
    <mergeCell ref="F56:G56"/>
    <mergeCell ref="B63:E63"/>
    <mergeCell ref="F63:G63"/>
    <mergeCell ref="B57:E57"/>
    <mergeCell ref="F57:G57"/>
    <mergeCell ref="B58:E58"/>
    <mergeCell ref="F58:G58"/>
    <mergeCell ref="B62:E62"/>
    <mergeCell ref="F62:G62"/>
    <mergeCell ref="A1:H1"/>
    <mergeCell ref="A2:A5"/>
    <mergeCell ref="C2:E2"/>
    <mergeCell ref="F2:H4"/>
    <mergeCell ref="C3:E3"/>
    <mergeCell ref="C4:E4"/>
    <mergeCell ref="C5:E5"/>
    <mergeCell ref="F5:H5"/>
    <mergeCell ref="A6:H6"/>
    <mergeCell ref="B19:D19"/>
    <mergeCell ref="B20:D20"/>
    <mergeCell ref="B9:E9"/>
    <mergeCell ref="B10:E10"/>
    <mergeCell ref="B11:E11"/>
    <mergeCell ref="B13:H13"/>
    <mergeCell ref="B14:E14"/>
    <mergeCell ref="F14:H14"/>
    <mergeCell ref="B16:D16"/>
    <mergeCell ref="B17:D17"/>
    <mergeCell ref="B18:D18"/>
  </mergeCells>
  <conditionalFormatting sqref="B13">
    <cfRule type="cellIs" dxfId="29" priority="3" stopIfTrue="1" operator="equal">
      <formula>"Kies eerst uw systematiek voor de berekening van de subsidiabele kosten"</formula>
    </cfRule>
  </conditionalFormatting>
  <conditionalFormatting sqref="C4:E5">
    <cfRule type="containsText" dxfId="28" priority="1" operator="containsText" text="[maak keuze]">
      <formula>NOT(ISERROR(SEARCH("[maak keuze]",C4)))</formula>
    </cfRule>
  </conditionalFormatting>
  <conditionalFormatting sqref="G38">
    <cfRule type="cellIs" dxfId="24" priority="2" stopIfTrue="1" operator="equal">
      <formula>"Opslag algemene kosten (50%)"</formula>
    </cfRule>
  </conditionalFormatting>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containsText" priority="4" operator="containsText" id="{EE9C275A-E42A-451F-A548-5A9A60EF56A0}">
            <xm:f>NOT(ISERROR(SEARCH('Werkblad rekenen'!$B$16,F121)))</xm:f>
            <xm:f>'Werkblad rekenen'!$B$16</xm:f>
            <x14:dxf>
              <font>
                <color auto="1"/>
              </font>
            </x14:dxf>
          </x14:cfRule>
          <x14:cfRule type="containsText" priority="5" operator="containsText" id="{9A4BE77B-D47F-4907-9602-E012D0D75134}">
            <xm:f>NOT(ISERROR(SEARCH('Werkblad rekenen'!$B$15,F121)))</xm:f>
            <xm:f>'Werkblad rekenen'!$B$15</xm:f>
            <x14:dxf>
              <font>
                <color rgb="FFFF0000"/>
              </font>
            </x14:dxf>
          </x14:cfRule>
          <x14:cfRule type="containsText" priority="6" operator="containsText" id="{F50ABC2A-7C75-4146-8854-ABFCA2C29A31}">
            <xm:f>NOT(ISERROR(SEARCH('Werkblad rekenen'!$B$14,F121)))</xm:f>
            <xm:f>'Werkblad rekenen'!$B$14</xm:f>
            <x14:dxf>
              <font>
                <color rgb="FF00B050"/>
              </font>
            </x14:dxf>
          </x14:cfRule>
          <xm:sqref>F121:H122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ErrorMessage="1" errorTitle="Onjuiste invoer" error="Maak een keuze tussen de integrale kostensystematiek, de loonkosten plus vaste opslag-systematiek of de vaste uurtarief-systematiek." xr:uid="{D6236734-2ECD-4311-8943-275DFD334ED5}">
          <x14:formula1>
            <xm:f>'Werkblad menu'!$A$1:$A$5</xm:f>
          </x14:formula1>
          <xm:sqref>F14:F15 G15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E0BDE-6336-4F56-9F40-DFFE7E2AF8F7}">
  <sheetPr>
    <tabColor rgb="FFFFFF99"/>
  </sheetPr>
  <dimension ref="A1:J156"/>
  <sheetViews>
    <sheetView showGridLines="0" workbookViewId="0">
      <selection activeCell="B10" sqref="B10:E10"/>
    </sheetView>
  </sheetViews>
  <sheetFormatPr defaultColWidth="0" defaultRowHeight="0" customHeight="1" zeroHeight="1" x14ac:dyDescent="0.25"/>
  <cols>
    <col min="1" max="1" width="4.140625" style="1" customWidth="1"/>
    <col min="2" max="2" width="27.5703125" style="2" customWidth="1"/>
    <col min="3" max="3" width="35" style="2" customWidth="1"/>
    <col min="4" max="4" width="14.85546875" style="3" customWidth="1"/>
    <col min="5" max="5" width="33.140625" style="3" bestFit="1" customWidth="1"/>
    <col min="6" max="6" width="17.5703125" style="3" customWidth="1"/>
    <col min="7" max="7" width="34.85546875" style="3" customWidth="1"/>
    <col min="8" max="8" width="32.28515625" style="3" customWidth="1"/>
    <col min="9" max="9" width="2.28515625" style="4" customWidth="1"/>
    <col min="10" max="10" width="9.140625" style="4" customWidth="1"/>
    <col min="11" max="16384" width="9.140625" style="4" hidden="1"/>
  </cols>
  <sheetData>
    <row r="1" spans="1:8" ht="18.75" thickBot="1" x14ac:dyDescent="0.3">
      <c r="A1" s="496" t="s">
        <v>136</v>
      </c>
      <c r="B1" s="497"/>
      <c r="C1" s="497"/>
      <c r="D1" s="497"/>
      <c r="E1" s="497"/>
      <c r="F1" s="497"/>
      <c r="G1" s="497"/>
      <c r="H1" s="498"/>
    </row>
    <row r="2" spans="1:8" ht="15" customHeight="1" x14ac:dyDescent="0.25">
      <c r="A2" s="499" t="s">
        <v>126</v>
      </c>
      <c r="B2" s="102" t="str">
        <f>'Stap 1 Basisgegevens begroting'!B8</f>
        <v>Onderzoekstitel:</v>
      </c>
      <c r="C2" s="469">
        <f>'Stap 1 Basisgegevens begroting'!C8</f>
        <v>0</v>
      </c>
      <c r="D2" s="469"/>
      <c r="E2" s="469"/>
      <c r="F2" s="478" t="s">
        <v>61</v>
      </c>
      <c r="G2" s="479"/>
      <c r="H2" s="480"/>
    </row>
    <row r="3" spans="1:8" ht="15" x14ac:dyDescent="0.25">
      <c r="A3" s="500"/>
      <c r="B3" s="100" t="s">
        <v>45</v>
      </c>
      <c r="C3" s="470">
        <f>'Stap 1 Basisgegevens begroting'!C19</f>
        <v>0</v>
      </c>
      <c r="D3" s="470"/>
      <c r="E3" s="471"/>
      <c r="F3" s="478"/>
      <c r="G3" s="479"/>
      <c r="H3" s="480"/>
    </row>
    <row r="4" spans="1:8" ht="15.75" thickBot="1" x14ac:dyDescent="0.3">
      <c r="A4" s="500"/>
      <c r="B4" s="100" t="s">
        <v>29</v>
      </c>
      <c r="C4" s="470" t="str">
        <f>'Stap 1 Basisgegevens begroting'!E19</f>
        <v>[maak keuze]</v>
      </c>
      <c r="D4" s="470"/>
      <c r="E4" s="471"/>
      <c r="F4" s="478"/>
      <c r="G4" s="479"/>
      <c r="H4" s="480"/>
    </row>
    <row r="5" spans="1:8" ht="15" customHeight="1" thickBot="1" x14ac:dyDescent="0.3">
      <c r="A5" s="501"/>
      <c r="B5" s="101" t="s">
        <v>95</v>
      </c>
      <c r="C5" s="472" t="str">
        <f>'Stap 1 Basisgegevens begroting'!D19</f>
        <v>[maak keuze]</v>
      </c>
      <c r="D5" s="472"/>
      <c r="E5" s="472"/>
      <c r="F5" s="481" t="s">
        <v>146</v>
      </c>
      <c r="G5" s="482"/>
      <c r="H5" s="483"/>
    </row>
    <row r="6" spans="1:8" ht="15" customHeight="1" thickBot="1" x14ac:dyDescent="0.3">
      <c r="A6" s="347"/>
      <c r="B6" s="348"/>
      <c r="C6" s="348"/>
      <c r="D6" s="348"/>
      <c r="E6" s="348"/>
      <c r="F6" s="348"/>
      <c r="G6" s="348"/>
      <c r="H6" s="349"/>
    </row>
    <row r="7" spans="1:8" ht="15" customHeight="1" x14ac:dyDescent="0.25">
      <c r="A7" s="393" t="s">
        <v>19</v>
      </c>
      <c r="B7" s="488" t="s">
        <v>196</v>
      </c>
      <c r="C7" s="489"/>
      <c r="D7" s="489"/>
      <c r="E7" s="489"/>
      <c r="F7" s="129" t="s">
        <v>30</v>
      </c>
      <c r="G7" s="129" t="s">
        <v>120</v>
      </c>
      <c r="H7" s="113"/>
    </row>
    <row r="8" spans="1:8" ht="15" customHeight="1" x14ac:dyDescent="0.25">
      <c r="A8" s="393"/>
      <c r="B8" s="490" t="s">
        <v>79</v>
      </c>
      <c r="C8" s="491"/>
      <c r="D8" s="491"/>
      <c r="E8" s="491"/>
      <c r="F8" s="130" t="s">
        <v>112</v>
      </c>
      <c r="G8" s="131">
        <v>60</v>
      </c>
      <c r="H8" s="113"/>
    </row>
    <row r="9" spans="1:8" ht="15" customHeight="1" x14ac:dyDescent="0.25">
      <c r="A9" s="393"/>
      <c r="B9" s="490" t="s">
        <v>80</v>
      </c>
      <c r="C9" s="491"/>
      <c r="D9" s="491"/>
      <c r="E9" s="491"/>
      <c r="F9" s="130" t="s">
        <v>113</v>
      </c>
      <c r="G9" s="131">
        <v>95</v>
      </c>
      <c r="H9" s="114"/>
    </row>
    <row r="10" spans="1:8" ht="15" customHeight="1" x14ac:dyDescent="0.25">
      <c r="A10" s="393"/>
      <c r="B10" s="490" t="s">
        <v>81</v>
      </c>
      <c r="C10" s="491"/>
      <c r="D10" s="491"/>
      <c r="E10" s="491"/>
      <c r="F10" s="130" t="s">
        <v>114</v>
      </c>
      <c r="G10" s="131">
        <v>150</v>
      </c>
      <c r="H10" s="114"/>
    </row>
    <row r="11" spans="1:8" ht="15" customHeight="1" thickBot="1" x14ac:dyDescent="0.3">
      <c r="A11" s="393"/>
      <c r="B11" s="492" t="s">
        <v>144</v>
      </c>
      <c r="C11" s="493"/>
      <c r="D11" s="493"/>
      <c r="E11" s="493"/>
      <c r="F11" s="132" t="s">
        <v>115</v>
      </c>
      <c r="G11" s="133">
        <v>160</v>
      </c>
      <c r="H11" s="114"/>
    </row>
    <row r="12" spans="1:8" ht="15" customHeight="1" thickBot="1" x14ac:dyDescent="0.3">
      <c r="A12" s="393"/>
      <c r="B12" s="117"/>
      <c r="C12" s="118"/>
      <c r="D12" s="119"/>
      <c r="E12" s="119"/>
      <c r="F12" s="119"/>
      <c r="G12" s="119"/>
      <c r="H12" s="120"/>
    </row>
    <row r="13" spans="1:8" ht="18.75" thickBot="1" x14ac:dyDescent="0.3">
      <c r="A13" s="393"/>
      <c r="B13" s="475" t="str">
        <f>IF(F14="[maak keuze]","Kies eerst uw systematiek voor de berekening van de subsidiabele kosten",(IF(F14="Directe loonkosten plus vaste opslag-systematiek (50%)","Directe loonkosten",(IF(F14="integrale kostensystematiek","Directe en indirecte kosten op basis van integraal tarief","Directe en indirecte kosten op basis van vast tarief regeling of WUR")))))</f>
        <v>Directe en indirecte kosten op basis van vast tarief regeling of WUR</v>
      </c>
      <c r="C13" s="476"/>
      <c r="D13" s="476"/>
      <c r="E13" s="476"/>
      <c r="F13" s="476"/>
      <c r="G13" s="476"/>
      <c r="H13" s="477"/>
    </row>
    <row r="14" spans="1:8" ht="33" customHeight="1" thickBot="1" x14ac:dyDescent="0.3">
      <c r="A14" s="393"/>
      <c r="B14" s="484" t="s">
        <v>185</v>
      </c>
      <c r="C14" s="484"/>
      <c r="D14" s="484"/>
      <c r="E14" s="484"/>
      <c r="F14" s="485" t="s">
        <v>85</v>
      </c>
      <c r="G14" s="486"/>
      <c r="H14" s="487"/>
    </row>
    <row r="15" spans="1:8" ht="15" customHeight="1" thickBot="1" x14ac:dyDescent="0.3">
      <c r="A15" s="393"/>
      <c r="B15" s="66"/>
      <c r="C15" s="66"/>
      <c r="D15" s="66"/>
      <c r="E15" s="66"/>
      <c r="F15" s="67"/>
      <c r="G15" s="67"/>
      <c r="H15" s="83"/>
    </row>
    <row r="16" spans="1:8" ht="15.75" thickBot="1" x14ac:dyDescent="0.3">
      <c r="A16" s="393"/>
      <c r="B16" s="431" t="s">
        <v>145</v>
      </c>
      <c r="C16" s="431"/>
      <c r="D16" s="510"/>
      <c r="E16" s="86" t="s">
        <v>82</v>
      </c>
      <c r="F16" s="87" t="s">
        <v>31</v>
      </c>
      <c r="G16" s="86" t="s">
        <v>32</v>
      </c>
      <c r="H16" s="88" t="s">
        <v>33</v>
      </c>
    </row>
    <row r="17" spans="1:8" ht="15.75" thickTop="1" x14ac:dyDescent="0.25">
      <c r="A17" s="393"/>
      <c r="B17" s="508"/>
      <c r="C17" s="508"/>
      <c r="D17" s="509"/>
      <c r="E17" s="84"/>
      <c r="F17" s="69"/>
      <c r="G17" s="71"/>
      <c r="H17" s="205">
        <f>F17*G17</f>
        <v>0</v>
      </c>
    </row>
    <row r="18" spans="1:8" ht="15" x14ac:dyDescent="0.25">
      <c r="A18" s="393"/>
      <c r="B18" s="398"/>
      <c r="C18" s="398"/>
      <c r="D18" s="396"/>
      <c r="E18" s="70"/>
      <c r="F18" s="69"/>
      <c r="G18" s="71"/>
      <c r="H18" s="85">
        <f t="shared" ref="H18:H36" si="0">F18*G18</f>
        <v>0</v>
      </c>
    </row>
    <row r="19" spans="1:8" ht="15" x14ac:dyDescent="0.25">
      <c r="A19" s="393"/>
      <c r="B19" s="398"/>
      <c r="C19" s="398"/>
      <c r="D19" s="396"/>
      <c r="E19" s="70"/>
      <c r="F19" s="69"/>
      <c r="G19" s="71"/>
      <c r="H19" s="85">
        <f t="shared" si="0"/>
        <v>0</v>
      </c>
    </row>
    <row r="20" spans="1:8" ht="15" x14ac:dyDescent="0.25">
      <c r="A20" s="393"/>
      <c r="B20" s="398"/>
      <c r="C20" s="398"/>
      <c r="D20" s="396"/>
      <c r="E20" s="70"/>
      <c r="F20" s="69"/>
      <c r="G20" s="71"/>
      <c r="H20" s="85">
        <f t="shared" si="0"/>
        <v>0</v>
      </c>
    </row>
    <row r="21" spans="1:8" ht="15" x14ac:dyDescent="0.25">
      <c r="A21" s="393"/>
      <c r="B21" s="398"/>
      <c r="C21" s="398"/>
      <c r="D21" s="396"/>
      <c r="E21" s="70"/>
      <c r="F21" s="69"/>
      <c r="G21" s="71"/>
      <c r="H21" s="85">
        <f t="shared" si="0"/>
        <v>0</v>
      </c>
    </row>
    <row r="22" spans="1:8" ht="15" x14ac:dyDescent="0.25">
      <c r="A22" s="393"/>
      <c r="B22" s="397"/>
      <c r="C22" s="398"/>
      <c r="D22" s="396"/>
      <c r="E22" s="70"/>
      <c r="F22" s="69"/>
      <c r="G22" s="71"/>
      <c r="H22" s="85">
        <f t="shared" si="0"/>
        <v>0</v>
      </c>
    </row>
    <row r="23" spans="1:8" ht="15" x14ac:dyDescent="0.25">
      <c r="A23" s="393"/>
      <c r="B23" s="397"/>
      <c r="C23" s="398"/>
      <c r="D23" s="396"/>
      <c r="E23" s="70"/>
      <c r="F23" s="69"/>
      <c r="G23" s="71"/>
      <c r="H23" s="85">
        <f t="shared" si="0"/>
        <v>0</v>
      </c>
    </row>
    <row r="24" spans="1:8" ht="15" x14ac:dyDescent="0.25">
      <c r="A24" s="393"/>
      <c r="B24" s="397"/>
      <c r="C24" s="398"/>
      <c r="D24" s="396"/>
      <c r="E24" s="70"/>
      <c r="F24" s="69"/>
      <c r="G24" s="71"/>
      <c r="H24" s="85">
        <f t="shared" si="0"/>
        <v>0</v>
      </c>
    </row>
    <row r="25" spans="1:8" ht="15" x14ac:dyDescent="0.25">
      <c r="A25" s="393"/>
      <c r="B25" s="397"/>
      <c r="C25" s="398"/>
      <c r="D25" s="396"/>
      <c r="E25" s="70"/>
      <c r="F25" s="69"/>
      <c r="G25" s="71"/>
      <c r="H25" s="85">
        <f t="shared" si="0"/>
        <v>0</v>
      </c>
    </row>
    <row r="26" spans="1:8" ht="15" x14ac:dyDescent="0.25">
      <c r="A26" s="393"/>
      <c r="B26" s="397"/>
      <c r="C26" s="398"/>
      <c r="D26" s="396"/>
      <c r="E26" s="70"/>
      <c r="F26" s="69"/>
      <c r="G26" s="71"/>
      <c r="H26" s="85">
        <f t="shared" si="0"/>
        <v>0</v>
      </c>
    </row>
    <row r="27" spans="1:8" ht="15" x14ac:dyDescent="0.25">
      <c r="A27" s="393"/>
      <c r="B27" s="397"/>
      <c r="C27" s="398"/>
      <c r="D27" s="396"/>
      <c r="E27" s="70"/>
      <c r="F27" s="69"/>
      <c r="G27" s="71"/>
      <c r="H27" s="85">
        <f t="shared" si="0"/>
        <v>0</v>
      </c>
    </row>
    <row r="28" spans="1:8" ht="15" x14ac:dyDescent="0.25">
      <c r="A28" s="393"/>
      <c r="B28" s="397"/>
      <c r="C28" s="398"/>
      <c r="D28" s="396"/>
      <c r="E28" s="70"/>
      <c r="F28" s="69"/>
      <c r="G28" s="71"/>
      <c r="H28" s="85">
        <f t="shared" si="0"/>
        <v>0</v>
      </c>
    </row>
    <row r="29" spans="1:8" ht="15" x14ac:dyDescent="0.25">
      <c r="A29" s="393"/>
      <c r="B29" s="397"/>
      <c r="C29" s="398"/>
      <c r="D29" s="396"/>
      <c r="E29" s="70"/>
      <c r="F29" s="69"/>
      <c r="G29" s="71"/>
      <c r="H29" s="85">
        <f t="shared" si="0"/>
        <v>0</v>
      </c>
    </row>
    <row r="30" spans="1:8" ht="15" x14ac:dyDescent="0.25">
      <c r="A30" s="393"/>
      <c r="B30" s="397"/>
      <c r="C30" s="398"/>
      <c r="D30" s="396"/>
      <c r="E30" s="70"/>
      <c r="F30" s="69"/>
      <c r="G30" s="71"/>
      <c r="H30" s="85">
        <f t="shared" si="0"/>
        <v>0</v>
      </c>
    </row>
    <row r="31" spans="1:8" ht="15" x14ac:dyDescent="0.25">
      <c r="A31" s="393"/>
      <c r="B31" s="398"/>
      <c r="C31" s="398"/>
      <c r="D31" s="396"/>
      <c r="E31" s="70"/>
      <c r="F31" s="69"/>
      <c r="G31" s="71"/>
      <c r="H31" s="85">
        <f t="shared" si="0"/>
        <v>0</v>
      </c>
    </row>
    <row r="32" spans="1:8" ht="15" x14ac:dyDescent="0.25">
      <c r="A32" s="393"/>
      <c r="B32" s="398"/>
      <c r="C32" s="398"/>
      <c r="D32" s="396"/>
      <c r="E32" s="70"/>
      <c r="F32" s="69"/>
      <c r="G32" s="71"/>
      <c r="H32" s="85">
        <f t="shared" si="0"/>
        <v>0</v>
      </c>
    </row>
    <row r="33" spans="1:8" ht="15" x14ac:dyDescent="0.25">
      <c r="A33" s="393"/>
      <c r="B33" s="398"/>
      <c r="C33" s="398"/>
      <c r="D33" s="396"/>
      <c r="E33" s="70"/>
      <c r="F33" s="69"/>
      <c r="G33" s="71"/>
      <c r="H33" s="85">
        <f t="shared" si="0"/>
        <v>0</v>
      </c>
    </row>
    <row r="34" spans="1:8" ht="15" x14ac:dyDescent="0.25">
      <c r="A34" s="393"/>
      <c r="B34" s="398"/>
      <c r="C34" s="398"/>
      <c r="D34" s="396"/>
      <c r="E34" s="70"/>
      <c r="F34" s="69"/>
      <c r="G34" s="71"/>
      <c r="H34" s="85">
        <f t="shared" si="0"/>
        <v>0</v>
      </c>
    </row>
    <row r="35" spans="1:8" ht="15" x14ac:dyDescent="0.25">
      <c r="A35" s="393"/>
      <c r="B35" s="398"/>
      <c r="C35" s="398"/>
      <c r="D35" s="396"/>
      <c r="E35" s="70"/>
      <c r="F35" s="69"/>
      <c r="G35" s="71"/>
      <c r="H35" s="85">
        <f t="shared" si="0"/>
        <v>0</v>
      </c>
    </row>
    <row r="36" spans="1:8" ht="15.75" thickBot="1" x14ac:dyDescent="0.3">
      <c r="A36" s="393"/>
      <c r="B36" s="400"/>
      <c r="C36" s="400"/>
      <c r="D36" s="401"/>
      <c r="E36" s="74"/>
      <c r="F36" s="73"/>
      <c r="G36" s="75"/>
      <c r="H36" s="206">
        <f t="shared" si="0"/>
        <v>0</v>
      </c>
    </row>
    <row r="37" spans="1:8" ht="16.5" thickTop="1" thickBot="1" x14ac:dyDescent="0.3">
      <c r="A37" s="393"/>
      <c r="B37" s="421" t="s">
        <v>189</v>
      </c>
      <c r="C37" s="421"/>
      <c r="D37" s="421"/>
      <c r="E37" s="421"/>
      <c r="F37" s="421"/>
      <c r="G37" s="422"/>
      <c r="H37" s="72">
        <f>SUM(H17:H36)</f>
        <v>0</v>
      </c>
    </row>
    <row r="38" spans="1:8" ht="15.75" thickBot="1" x14ac:dyDescent="0.3">
      <c r="A38" s="393"/>
      <c r="B38" s="77"/>
      <c r="C38" s="77"/>
      <c r="D38" s="78"/>
      <c r="E38" s="78"/>
      <c r="F38" s="79"/>
      <c r="G38" s="80" t="str">
        <f>IF(F14="Directe loonkosten plus vaste opslag-systematiek (50%)","Opslag algemene kosten (50%)","Geen opslag")</f>
        <v>Geen opslag</v>
      </c>
      <c r="H38" s="81" t="str">
        <f>IF($F14="vaste uurtarief-systematiek",0,(IF($F14="integrale kostensystematiek",0,(IF($F14="Directe loonkosten plus vaste opslag-systematiek (50%)",H37*0.5,"0")))))</f>
        <v>0</v>
      </c>
    </row>
    <row r="39" spans="1:8" ht="15.75" thickBot="1" x14ac:dyDescent="0.3">
      <c r="A39" s="394"/>
      <c r="B39" s="10"/>
      <c r="C39" s="10"/>
      <c r="D39" s="11"/>
      <c r="E39" s="11"/>
      <c r="F39" s="76"/>
      <c r="G39" s="99" t="s">
        <v>189</v>
      </c>
      <c r="H39" s="82">
        <f>H37+H38</f>
        <v>0</v>
      </c>
    </row>
    <row r="40" spans="1:8" ht="15.75" thickBot="1" x14ac:dyDescent="0.3">
      <c r="A40" s="115"/>
      <c r="B40" s="107"/>
      <c r="C40" s="107"/>
      <c r="D40" s="107"/>
      <c r="E40" s="107"/>
      <c r="F40" s="108"/>
      <c r="G40" s="109"/>
      <c r="H40" s="116"/>
    </row>
    <row r="41" spans="1:8" ht="18" x14ac:dyDescent="0.25">
      <c r="A41" s="392" t="s">
        <v>20</v>
      </c>
      <c r="B41" s="502" t="s">
        <v>34</v>
      </c>
      <c r="C41" s="503"/>
      <c r="D41" s="503"/>
      <c r="E41" s="503"/>
      <c r="F41" s="503"/>
      <c r="G41" s="503"/>
      <c r="H41" s="504"/>
    </row>
    <row r="42" spans="1:8" ht="15.75" thickBot="1" x14ac:dyDescent="0.3">
      <c r="A42" s="393"/>
      <c r="B42" s="473" t="s">
        <v>140</v>
      </c>
      <c r="C42" s="474"/>
      <c r="D42" s="91"/>
      <c r="E42" s="90" t="s">
        <v>123</v>
      </c>
      <c r="F42" s="92" t="s">
        <v>124</v>
      </c>
      <c r="G42" s="90" t="s">
        <v>125</v>
      </c>
      <c r="H42" s="93" t="s">
        <v>122</v>
      </c>
    </row>
    <row r="43" spans="1:8" ht="15.75" thickTop="1" x14ac:dyDescent="0.25">
      <c r="A43" s="393"/>
      <c r="B43" s="507"/>
      <c r="C43" s="508"/>
      <c r="D43" s="509"/>
      <c r="E43" s="95"/>
      <c r="F43" s="96"/>
      <c r="G43" s="71"/>
      <c r="H43" s="205">
        <f>E43*F43*G43</f>
        <v>0</v>
      </c>
    </row>
    <row r="44" spans="1:8" ht="15" x14ac:dyDescent="0.25">
      <c r="A44" s="393"/>
      <c r="B44" s="410"/>
      <c r="C44" s="411"/>
      <c r="D44" s="411"/>
      <c r="E44" s="95"/>
      <c r="F44" s="96"/>
      <c r="G44" s="71"/>
      <c r="H44" s="85">
        <f t="shared" ref="H44:H52" si="1">E44*F44*G44</f>
        <v>0</v>
      </c>
    </row>
    <row r="45" spans="1:8" ht="15" x14ac:dyDescent="0.25">
      <c r="A45" s="393"/>
      <c r="B45" s="410"/>
      <c r="C45" s="411"/>
      <c r="D45" s="411"/>
      <c r="E45" s="95"/>
      <c r="F45" s="96"/>
      <c r="G45" s="71"/>
      <c r="H45" s="85">
        <f t="shared" si="1"/>
        <v>0</v>
      </c>
    </row>
    <row r="46" spans="1:8" ht="15" x14ac:dyDescent="0.25">
      <c r="A46" s="393"/>
      <c r="B46" s="410"/>
      <c r="C46" s="411"/>
      <c r="D46" s="411"/>
      <c r="E46" s="95"/>
      <c r="F46" s="96"/>
      <c r="G46" s="71"/>
      <c r="H46" s="85">
        <f t="shared" si="1"/>
        <v>0</v>
      </c>
    </row>
    <row r="47" spans="1:8" ht="15" x14ac:dyDescent="0.25">
      <c r="A47" s="393"/>
      <c r="B47" s="410"/>
      <c r="C47" s="411"/>
      <c r="D47" s="411"/>
      <c r="E47" s="95"/>
      <c r="F47" s="96"/>
      <c r="G47" s="71"/>
      <c r="H47" s="85">
        <f t="shared" si="1"/>
        <v>0</v>
      </c>
    </row>
    <row r="48" spans="1:8" ht="15" x14ac:dyDescent="0.25">
      <c r="A48" s="393"/>
      <c r="B48" s="397"/>
      <c r="C48" s="398"/>
      <c r="D48" s="396"/>
      <c r="E48" s="95"/>
      <c r="F48" s="96"/>
      <c r="G48" s="71"/>
      <c r="H48" s="85">
        <f t="shared" si="1"/>
        <v>0</v>
      </c>
    </row>
    <row r="49" spans="1:8" ht="15" x14ac:dyDescent="0.25">
      <c r="A49" s="393"/>
      <c r="B49" s="397"/>
      <c r="C49" s="398"/>
      <c r="D49" s="396"/>
      <c r="E49" s="95"/>
      <c r="F49" s="96"/>
      <c r="G49" s="71"/>
      <c r="H49" s="85">
        <f t="shared" si="1"/>
        <v>0</v>
      </c>
    </row>
    <row r="50" spans="1:8" ht="15" x14ac:dyDescent="0.25">
      <c r="A50" s="393"/>
      <c r="B50" s="410"/>
      <c r="C50" s="411"/>
      <c r="D50" s="411"/>
      <c r="E50" s="95"/>
      <c r="F50" s="96"/>
      <c r="G50" s="71"/>
      <c r="H50" s="85">
        <f t="shared" si="1"/>
        <v>0</v>
      </c>
    </row>
    <row r="51" spans="1:8" ht="15" x14ac:dyDescent="0.25">
      <c r="A51" s="393"/>
      <c r="B51" s="410"/>
      <c r="C51" s="411"/>
      <c r="D51" s="411"/>
      <c r="E51" s="95"/>
      <c r="F51" s="96"/>
      <c r="G51" s="71"/>
      <c r="H51" s="85">
        <f t="shared" si="1"/>
        <v>0</v>
      </c>
    </row>
    <row r="52" spans="1:8" ht="15.75" thickBot="1" x14ac:dyDescent="0.3">
      <c r="A52" s="393"/>
      <c r="B52" s="505"/>
      <c r="C52" s="506"/>
      <c r="D52" s="506"/>
      <c r="E52" s="97"/>
      <c r="F52" s="98"/>
      <c r="G52" s="75"/>
      <c r="H52" s="206">
        <f t="shared" si="1"/>
        <v>0</v>
      </c>
    </row>
    <row r="53" spans="1:8" ht="16.5" thickTop="1" thickBot="1" x14ac:dyDescent="0.3">
      <c r="A53" s="394"/>
      <c r="B53" s="89"/>
      <c r="C53" s="15"/>
      <c r="D53" s="94"/>
      <c r="E53" s="16"/>
      <c r="F53" s="16"/>
      <c r="G53" s="99" t="s">
        <v>184</v>
      </c>
      <c r="H53" s="103">
        <f>SUM(H43:H52)</f>
        <v>0</v>
      </c>
    </row>
    <row r="54" spans="1:8" ht="15.75" thickBot="1" x14ac:dyDescent="0.3">
      <c r="A54" s="414"/>
      <c r="B54" s="415"/>
      <c r="C54" s="415"/>
      <c r="D54" s="415"/>
      <c r="E54" s="415"/>
      <c r="F54" s="415"/>
      <c r="G54" s="415"/>
      <c r="H54" s="416"/>
    </row>
    <row r="55" spans="1:8" ht="18.75" thickBot="1" x14ac:dyDescent="0.3">
      <c r="A55" s="138" t="s">
        <v>35</v>
      </c>
      <c r="B55" s="432" t="s">
        <v>174</v>
      </c>
      <c r="C55" s="433"/>
      <c r="D55" s="433"/>
      <c r="E55" s="433"/>
      <c r="F55" s="433"/>
      <c r="G55" s="433"/>
      <c r="H55" s="434"/>
    </row>
    <row r="56" spans="1:8" ht="15.75" thickBot="1" x14ac:dyDescent="0.3">
      <c r="A56" s="392" t="s">
        <v>151</v>
      </c>
      <c r="B56" s="440" t="s">
        <v>127</v>
      </c>
      <c r="C56" s="441"/>
      <c r="D56" s="441"/>
      <c r="E56" s="441"/>
      <c r="F56" s="514" t="s">
        <v>83</v>
      </c>
      <c r="G56" s="514"/>
      <c r="H56" s="7" t="s">
        <v>36</v>
      </c>
    </row>
    <row r="57" spans="1:8" ht="15.75" thickTop="1" x14ac:dyDescent="0.25">
      <c r="A57" s="393"/>
      <c r="B57" s="423"/>
      <c r="C57" s="424"/>
      <c r="D57" s="424"/>
      <c r="E57" s="424"/>
      <c r="F57" s="424"/>
      <c r="G57" s="424"/>
      <c r="H57" s="104">
        <v>0</v>
      </c>
    </row>
    <row r="58" spans="1:8" ht="15" x14ac:dyDescent="0.25">
      <c r="A58" s="393"/>
      <c r="B58" s="410"/>
      <c r="C58" s="411"/>
      <c r="D58" s="411"/>
      <c r="E58" s="411"/>
      <c r="F58" s="411"/>
      <c r="G58" s="411"/>
      <c r="H58" s="105">
        <v>0</v>
      </c>
    </row>
    <row r="59" spans="1:8" ht="15" x14ac:dyDescent="0.25">
      <c r="A59" s="393"/>
      <c r="B59" s="410"/>
      <c r="C59" s="411"/>
      <c r="D59" s="411"/>
      <c r="E59" s="411"/>
      <c r="F59" s="411"/>
      <c r="G59" s="411"/>
      <c r="H59" s="105">
        <v>0</v>
      </c>
    </row>
    <row r="60" spans="1:8" ht="15" x14ac:dyDescent="0.25">
      <c r="A60" s="393"/>
      <c r="B60" s="397"/>
      <c r="C60" s="398"/>
      <c r="D60" s="398"/>
      <c r="E60" s="396"/>
      <c r="F60" s="395"/>
      <c r="G60" s="396"/>
      <c r="H60" s="105">
        <v>0</v>
      </c>
    </row>
    <row r="61" spans="1:8" ht="15" x14ac:dyDescent="0.25">
      <c r="A61" s="393"/>
      <c r="B61" s="410"/>
      <c r="C61" s="411"/>
      <c r="D61" s="411"/>
      <c r="E61" s="411"/>
      <c r="F61" s="411"/>
      <c r="G61" s="411"/>
      <c r="H61" s="105">
        <v>0</v>
      </c>
    </row>
    <row r="62" spans="1:8" ht="15" x14ac:dyDescent="0.25">
      <c r="A62" s="393"/>
      <c r="B62" s="410"/>
      <c r="C62" s="411"/>
      <c r="D62" s="411"/>
      <c r="E62" s="411"/>
      <c r="F62" s="411"/>
      <c r="G62" s="411"/>
      <c r="H62" s="105">
        <v>0</v>
      </c>
    </row>
    <row r="63" spans="1:8" ht="15" x14ac:dyDescent="0.25">
      <c r="A63" s="393"/>
      <c r="B63" s="397"/>
      <c r="C63" s="398"/>
      <c r="D63" s="398"/>
      <c r="E63" s="396"/>
      <c r="F63" s="395"/>
      <c r="G63" s="396"/>
      <c r="H63" s="105">
        <v>0</v>
      </c>
    </row>
    <row r="64" spans="1:8" ht="15.75" thickBot="1" x14ac:dyDescent="0.3">
      <c r="A64" s="393"/>
      <c r="B64" s="399"/>
      <c r="C64" s="400"/>
      <c r="D64" s="400"/>
      <c r="E64" s="401"/>
      <c r="F64" s="404"/>
      <c r="G64" s="401"/>
      <c r="H64" s="106">
        <v>0</v>
      </c>
    </row>
    <row r="65" spans="1:8" ht="16.5" thickTop="1" thickBot="1" x14ac:dyDescent="0.3">
      <c r="A65" s="394"/>
      <c r="B65" s="402" t="s">
        <v>148</v>
      </c>
      <c r="C65" s="403"/>
      <c r="D65" s="403"/>
      <c r="E65" s="403"/>
      <c r="F65" s="405" t="s">
        <v>150</v>
      </c>
      <c r="G65" s="406"/>
      <c r="H65" s="137">
        <f>SUM(H57:H64)</f>
        <v>0</v>
      </c>
    </row>
    <row r="66" spans="1:8" ht="15.75" thickBot="1" x14ac:dyDescent="0.3">
      <c r="A66" s="392" t="s">
        <v>152</v>
      </c>
      <c r="B66" s="494" t="s">
        <v>180</v>
      </c>
      <c r="C66" s="495"/>
      <c r="D66" s="495"/>
      <c r="E66" s="495"/>
      <c r="F66" s="442" t="s">
        <v>156</v>
      </c>
      <c r="G66" s="442"/>
      <c r="H66" s="140" t="s">
        <v>154</v>
      </c>
    </row>
    <row r="67" spans="1:8" ht="15" x14ac:dyDescent="0.25">
      <c r="A67" s="393"/>
      <c r="B67" s="407"/>
      <c r="C67" s="408"/>
      <c r="D67" s="408"/>
      <c r="E67" s="408"/>
      <c r="F67" s="409"/>
      <c r="G67" s="409"/>
      <c r="H67" s="207">
        <v>0</v>
      </c>
    </row>
    <row r="68" spans="1:8" ht="15" x14ac:dyDescent="0.25">
      <c r="A68" s="393"/>
      <c r="B68" s="425"/>
      <c r="C68" s="426"/>
      <c r="D68" s="426"/>
      <c r="E68" s="427"/>
      <c r="F68" s="428"/>
      <c r="G68" s="429"/>
      <c r="H68" s="105">
        <v>0</v>
      </c>
    </row>
    <row r="69" spans="1:8" ht="15" x14ac:dyDescent="0.25">
      <c r="A69" s="393"/>
      <c r="B69" s="425"/>
      <c r="C69" s="426"/>
      <c r="D69" s="426"/>
      <c r="E69" s="427"/>
      <c r="F69" s="428"/>
      <c r="G69" s="429"/>
      <c r="H69" s="105">
        <v>0</v>
      </c>
    </row>
    <row r="70" spans="1:8" ht="15" x14ac:dyDescent="0.25">
      <c r="A70" s="393"/>
      <c r="B70" s="208"/>
      <c r="C70" s="209"/>
      <c r="D70" s="209"/>
      <c r="E70" s="210"/>
      <c r="F70" s="211"/>
      <c r="G70" s="212"/>
      <c r="H70" s="105">
        <v>0</v>
      </c>
    </row>
    <row r="71" spans="1:8" ht="15" x14ac:dyDescent="0.25">
      <c r="A71" s="393"/>
      <c r="B71" s="425"/>
      <c r="C71" s="426"/>
      <c r="D71" s="426"/>
      <c r="E71" s="427"/>
      <c r="F71" s="428"/>
      <c r="G71" s="429"/>
      <c r="H71" s="105">
        <v>0</v>
      </c>
    </row>
    <row r="72" spans="1:8" ht="15" x14ac:dyDescent="0.25">
      <c r="A72" s="393"/>
      <c r="B72" s="425"/>
      <c r="C72" s="426"/>
      <c r="D72" s="426"/>
      <c r="E72" s="427"/>
      <c r="F72" s="428"/>
      <c r="G72" s="429"/>
      <c r="H72" s="105">
        <v>0</v>
      </c>
    </row>
    <row r="73" spans="1:8" ht="15" x14ac:dyDescent="0.25">
      <c r="A73" s="393"/>
      <c r="B73" s="425"/>
      <c r="C73" s="426"/>
      <c r="D73" s="426"/>
      <c r="E73" s="427"/>
      <c r="F73" s="428"/>
      <c r="G73" s="429"/>
      <c r="H73" s="105">
        <v>0</v>
      </c>
    </row>
    <row r="74" spans="1:8" ht="15.75" thickBot="1" x14ac:dyDescent="0.3">
      <c r="A74" s="393"/>
      <c r="B74" s="435"/>
      <c r="C74" s="436"/>
      <c r="D74" s="436"/>
      <c r="E74" s="436"/>
      <c r="F74" s="436"/>
      <c r="G74" s="436"/>
      <c r="H74" s="106">
        <v>0</v>
      </c>
    </row>
    <row r="75" spans="1:8" ht="16.5" thickTop="1" thickBot="1" x14ac:dyDescent="0.3">
      <c r="A75" s="394"/>
      <c r="B75" s="437" t="s">
        <v>149</v>
      </c>
      <c r="C75" s="438"/>
      <c r="D75" s="438"/>
      <c r="E75" s="439"/>
      <c r="F75" s="517" t="s">
        <v>153</v>
      </c>
      <c r="G75" s="517"/>
      <c r="H75" s="137">
        <f>SUM(H67:H74)</f>
        <v>0</v>
      </c>
    </row>
    <row r="76" spans="1:8" ht="15.75" thickBot="1" x14ac:dyDescent="0.3">
      <c r="A76" s="139" t="s">
        <v>35</v>
      </c>
      <c r="B76" s="402" t="s">
        <v>147</v>
      </c>
      <c r="C76" s="403"/>
      <c r="D76" s="403"/>
      <c r="E76" s="403"/>
      <c r="F76" s="403"/>
      <c r="G76" s="99" t="s">
        <v>128</v>
      </c>
      <c r="H76" s="103">
        <f>H65+H75</f>
        <v>0</v>
      </c>
    </row>
    <row r="77" spans="1:8" ht="15.75" thickBot="1" x14ac:dyDescent="0.3">
      <c r="A77" s="414"/>
      <c r="B77" s="415"/>
      <c r="C77" s="415"/>
      <c r="D77" s="415"/>
      <c r="E77" s="415"/>
      <c r="F77" s="415"/>
      <c r="G77" s="415"/>
      <c r="H77" s="416"/>
    </row>
    <row r="78" spans="1:8" ht="18.75" thickBot="1" x14ac:dyDescent="0.3">
      <c r="A78" s="142" t="s">
        <v>37</v>
      </c>
      <c r="B78" s="432" t="s">
        <v>173</v>
      </c>
      <c r="C78" s="433"/>
      <c r="D78" s="433"/>
      <c r="E78" s="433"/>
      <c r="F78" s="433"/>
      <c r="G78" s="433"/>
      <c r="H78" s="434"/>
    </row>
    <row r="79" spans="1:8" ht="15.75" thickBot="1" x14ac:dyDescent="0.3">
      <c r="A79" s="392" t="s">
        <v>160</v>
      </c>
      <c r="B79" s="430" t="s">
        <v>129</v>
      </c>
      <c r="C79" s="431"/>
      <c r="D79" s="431"/>
      <c r="E79" s="431"/>
      <c r="F79" s="515" t="s">
        <v>83</v>
      </c>
      <c r="G79" s="515"/>
      <c r="H79" s="143" t="s">
        <v>36</v>
      </c>
    </row>
    <row r="80" spans="1:8" ht="15.75" thickTop="1" x14ac:dyDescent="0.25">
      <c r="A80" s="393"/>
      <c r="B80" s="423"/>
      <c r="C80" s="424"/>
      <c r="D80" s="424"/>
      <c r="E80" s="424"/>
      <c r="F80" s="424"/>
      <c r="G80" s="424"/>
      <c r="H80" s="141">
        <v>0</v>
      </c>
    </row>
    <row r="81" spans="1:8" ht="15" x14ac:dyDescent="0.25">
      <c r="A81" s="393"/>
      <c r="B81" s="410"/>
      <c r="C81" s="411"/>
      <c r="D81" s="411"/>
      <c r="E81" s="411"/>
      <c r="F81" s="411"/>
      <c r="G81" s="411"/>
      <c r="H81" s="110">
        <v>0</v>
      </c>
    </row>
    <row r="82" spans="1:8" ht="15" x14ac:dyDescent="0.25">
      <c r="A82" s="393"/>
      <c r="B82" s="410"/>
      <c r="C82" s="411"/>
      <c r="D82" s="411"/>
      <c r="E82" s="411"/>
      <c r="F82" s="411"/>
      <c r="G82" s="411"/>
      <c r="H82" s="110">
        <v>0</v>
      </c>
    </row>
    <row r="83" spans="1:8" ht="15" x14ac:dyDescent="0.25">
      <c r="A83" s="393"/>
      <c r="B83" s="410"/>
      <c r="C83" s="411"/>
      <c r="D83" s="411"/>
      <c r="E83" s="411"/>
      <c r="F83" s="411"/>
      <c r="G83" s="411"/>
      <c r="H83" s="110">
        <v>0</v>
      </c>
    </row>
    <row r="84" spans="1:8" ht="15" x14ac:dyDescent="0.25">
      <c r="A84" s="393"/>
      <c r="B84" s="410"/>
      <c r="C84" s="411"/>
      <c r="D84" s="411"/>
      <c r="E84" s="411"/>
      <c r="F84" s="411"/>
      <c r="G84" s="411"/>
      <c r="H84" s="110">
        <v>0</v>
      </c>
    </row>
    <row r="85" spans="1:8" ht="15" x14ac:dyDescent="0.25">
      <c r="A85" s="393"/>
      <c r="B85" s="410"/>
      <c r="C85" s="411"/>
      <c r="D85" s="411"/>
      <c r="E85" s="411"/>
      <c r="F85" s="411"/>
      <c r="G85" s="411"/>
      <c r="H85" s="110">
        <v>0</v>
      </c>
    </row>
    <row r="86" spans="1:8" ht="15" x14ac:dyDescent="0.25">
      <c r="A86" s="393"/>
      <c r="B86" s="412"/>
      <c r="C86" s="413"/>
      <c r="D86" s="413"/>
      <c r="E86" s="413"/>
      <c r="F86" s="411"/>
      <c r="G86" s="411"/>
      <c r="H86" s="110">
        <v>0</v>
      </c>
    </row>
    <row r="87" spans="1:8" ht="15.75" thickBot="1" x14ac:dyDescent="0.3">
      <c r="A87" s="393"/>
      <c r="B87" s="505"/>
      <c r="C87" s="506"/>
      <c r="D87" s="506"/>
      <c r="E87" s="506"/>
      <c r="F87" s="506"/>
      <c r="G87" s="506"/>
      <c r="H87" s="111">
        <v>0</v>
      </c>
    </row>
    <row r="88" spans="1:8" ht="16.5" thickTop="1" thickBot="1" x14ac:dyDescent="0.3">
      <c r="A88" s="394"/>
      <c r="B88" s="512" t="s">
        <v>38</v>
      </c>
      <c r="C88" s="513"/>
      <c r="D88" s="513"/>
      <c r="E88" s="513"/>
      <c r="F88" s="516" t="s">
        <v>155</v>
      </c>
      <c r="G88" s="516"/>
      <c r="H88" s="144">
        <f>SUM(H80:H87)</f>
        <v>0</v>
      </c>
    </row>
    <row r="89" spans="1:8" ht="15" x14ac:dyDescent="0.25">
      <c r="A89" s="392" t="s">
        <v>161</v>
      </c>
      <c r="B89" s="419" t="s">
        <v>157</v>
      </c>
      <c r="C89" s="420"/>
      <c r="D89" s="420"/>
      <c r="E89" s="420"/>
      <c r="F89" s="448" t="s">
        <v>182</v>
      </c>
      <c r="G89" s="448"/>
      <c r="H89" s="145" t="s">
        <v>183</v>
      </c>
    </row>
    <row r="90" spans="1:8" ht="15" x14ac:dyDescent="0.25">
      <c r="A90" s="393"/>
      <c r="B90" s="511"/>
      <c r="C90" s="449"/>
      <c r="D90" s="449"/>
      <c r="E90" s="449"/>
      <c r="F90" s="449"/>
      <c r="G90" s="449"/>
      <c r="H90" s="110">
        <v>0</v>
      </c>
    </row>
    <row r="91" spans="1:8" ht="15" x14ac:dyDescent="0.25">
      <c r="A91" s="393"/>
      <c r="B91" s="467"/>
      <c r="C91" s="468"/>
      <c r="D91" s="468"/>
      <c r="E91" s="418"/>
      <c r="F91" s="417"/>
      <c r="G91" s="418"/>
      <c r="H91" s="213">
        <v>0</v>
      </c>
    </row>
    <row r="92" spans="1:8" ht="15" x14ac:dyDescent="0.25">
      <c r="A92" s="393"/>
      <c r="B92" s="467"/>
      <c r="C92" s="468"/>
      <c r="D92" s="468"/>
      <c r="E92" s="418"/>
      <c r="F92" s="417"/>
      <c r="G92" s="418"/>
      <c r="H92" s="213">
        <v>0</v>
      </c>
    </row>
    <row r="93" spans="1:8" ht="15" x14ac:dyDescent="0.25">
      <c r="A93" s="393"/>
      <c r="B93" s="467"/>
      <c r="C93" s="468"/>
      <c r="D93" s="468"/>
      <c r="E93" s="418"/>
      <c r="F93" s="417"/>
      <c r="G93" s="418"/>
      <c r="H93" s="213">
        <v>0</v>
      </c>
    </row>
    <row r="94" spans="1:8" ht="15" x14ac:dyDescent="0.25">
      <c r="A94" s="393"/>
      <c r="B94" s="467"/>
      <c r="C94" s="468"/>
      <c r="D94" s="468"/>
      <c r="E94" s="418"/>
      <c r="F94" s="417"/>
      <c r="G94" s="418"/>
      <c r="H94" s="213">
        <v>0</v>
      </c>
    </row>
    <row r="95" spans="1:8" ht="15" x14ac:dyDescent="0.25">
      <c r="A95" s="393"/>
      <c r="B95" s="467"/>
      <c r="C95" s="468"/>
      <c r="D95" s="468"/>
      <c r="E95" s="418"/>
      <c r="F95" s="417"/>
      <c r="G95" s="418"/>
      <c r="H95" s="213">
        <v>0</v>
      </c>
    </row>
    <row r="96" spans="1:8" ht="15" x14ac:dyDescent="0.25">
      <c r="A96" s="393"/>
      <c r="B96" s="467"/>
      <c r="C96" s="468"/>
      <c r="D96" s="468"/>
      <c r="E96" s="418"/>
      <c r="F96" s="417"/>
      <c r="G96" s="418"/>
      <c r="H96" s="213">
        <v>0</v>
      </c>
    </row>
    <row r="97" spans="1:8" ht="15.75" thickBot="1" x14ac:dyDescent="0.3">
      <c r="A97" s="393"/>
      <c r="B97" s="435"/>
      <c r="C97" s="436"/>
      <c r="D97" s="436"/>
      <c r="E97" s="436"/>
      <c r="F97" s="436"/>
      <c r="G97" s="436"/>
      <c r="H97" s="111">
        <v>0</v>
      </c>
    </row>
    <row r="98" spans="1:8" ht="16.5" thickTop="1" thickBot="1" x14ac:dyDescent="0.3">
      <c r="A98" s="394"/>
      <c r="B98" s="512" t="s">
        <v>158</v>
      </c>
      <c r="C98" s="513"/>
      <c r="D98" s="513"/>
      <c r="E98" s="513"/>
      <c r="F98" s="466" t="s">
        <v>159</v>
      </c>
      <c r="G98" s="439"/>
      <c r="H98" s="144">
        <f>SUM(H90:H97)</f>
        <v>0</v>
      </c>
    </row>
    <row r="99" spans="1:8" ht="15.75" thickBot="1" x14ac:dyDescent="0.3">
      <c r="A99" s="414"/>
      <c r="B99" s="415"/>
      <c r="C99" s="415"/>
      <c r="D99" s="415"/>
      <c r="E99" s="415"/>
      <c r="F99" s="415"/>
      <c r="G99" s="415"/>
      <c r="H99" s="416"/>
    </row>
    <row r="100" spans="1:8" ht="15.75" customHeight="1" thickBot="1" x14ac:dyDescent="0.3">
      <c r="A100" s="392"/>
      <c r="B100" s="463" t="s">
        <v>222</v>
      </c>
      <c r="C100" s="464"/>
      <c r="D100" s="464"/>
      <c r="E100" s="464"/>
      <c r="F100" s="464"/>
      <c r="G100" s="464"/>
      <c r="H100" s="465"/>
    </row>
    <row r="101" spans="1:8" ht="15.75" customHeight="1" thickBot="1" x14ac:dyDescent="0.3">
      <c r="A101" s="393"/>
      <c r="B101" s="344"/>
      <c r="C101" s="345"/>
      <c r="D101" s="345"/>
      <c r="E101" s="345"/>
      <c r="F101" s="345"/>
      <c r="G101" s="345"/>
      <c r="H101" s="346"/>
    </row>
    <row r="102" spans="1:8" ht="15.75" customHeight="1" thickBot="1" x14ac:dyDescent="0.3">
      <c r="A102" s="450"/>
      <c r="B102" s="374" t="s">
        <v>197</v>
      </c>
      <c r="C102" s="375"/>
      <c r="D102" s="375"/>
      <c r="E102" s="375"/>
      <c r="F102" s="241" t="s">
        <v>198</v>
      </c>
      <c r="G102" s="242" t="s">
        <v>205</v>
      </c>
      <c r="H102" s="214" t="s">
        <v>206</v>
      </c>
    </row>
    <row r="103" spans="1:8" ht="15.75" customHeight="1" thickTop="1" x14ac:dyDescent="0.25">
      <c r="A103" s="450"/>
      <c r="B103" s="358" t="s">
        <v>199</v>
      </c>
      <c r="C103" s="359"/>
      <c r="D103" s="359"/>
      <c r="E103" s="217" t="s">
        <v>215</v>
      </c>
      <c r="F103" s="217" t="s">
        <v>200</v>
      </c>
      <c r="G103" s="218">
        <f>H39</f>
        <v>0</v>
      </c>
      <c r="H103" s="228">
        <f>IF(G103&gt;0,G103/$G$108,0)</f>
        <v>0</v>
      </c>
    </row>
    <row r="104" spans="1:8" ht="15.75" customHeight="1" x14ac:dyDescent="0.25">
      <c r="A104" s="450"/>
      <c r="B104" s="360" t="s">
        <v>34</v>
      </c>
      <c r="C104" s="361"/>
      <c r="D104" s="361"/>
      <c r="E104" s="215" t="s">
        <v>216</v>
      </c>
      <c r="F104" s="215" t="s">
        <v>201</v>
      </c>
      <c r="G104" s="216">
        <f>H53</f>
        <v>0</v>
      </c>
      <c r="H104" s="229">
        <f t="shared" ref="H104:H107" si="2">IF(G104&gt;0,G104/$G$108,0)</f>
        <v>0</v>
      </c>
    </row>
    <row r="105" spans="1:8" ht="15.75" customHeight="1" x14ac:dyDescent="0.25">
      <c r="A105" s="450"/>
      <c r="B105" s="360" t="s">
        <v>174</v>
      </c>
      <c r="C105" s="361"/>
      <c r="D105" s="361"/>
      <c r="E105" s="215" t="s">
        <v>208</v>
      </c>
      <c r="F105" s="215" t="s">
        <v>202</v>
      </c>
      <c r="G105" s="216">
        <f>H65</f>
        <v>0</v>
      </c>
      <c r="H105" s="229">
        <f t="shared" si="2"/>
        <v>0</v>
      </c>
    </row>
    <row r="106" spans="1:8" ht="15.75" customHeight="1" x14ac:dyDescent="0.25">
      <c r="A106" s="450"/>
      <c r="B106" s="360" t="s">
        <v>174</v>
      </c>
      <c r="C106" s="361"/>
      <c r="D106" s="361"/>
      <c r="E106" s="215" t="s">
        <v>209</v>
      </c>
      <c r="F106" s="215" t="s">
        <v>203</v>
      </c>
      <c r="G106" s="216">
        <f>H75</f>
        <v>0</v>
      </c>
      <c r="H106" s="229">
        <f t="shared" si="2"/>
        <v>0</v>
      </c>
    </row>
    <row r="107" spans="1:8" ht="15.75" customHeight="1" thickBot="1" x14ac:dyDescent="0.3">
      <c r="A107" s="450"/>
      <c r="B107" s="378" t="s">
        <v>173</v>
      </c>
      <c r="C107" s="379"/>
      <c r="D107" s="379"/>
      <c r="E107" s="219" t="s">
        <v>210</v>
      </c>
      <c r="F107" s="219" t="s">
        <v>204</v>
      </c>
      <c r="G107" s="220">
        <f>H88</f>
        <v>0</v>
      </c>
      <c r="H107" s="230">
        <f t="shared" si="2"/>
        <v>0</v>
      </c>
    </row>
    <row r="108" spans="1:8" ht="15.75" customHeight="1" thickTop="1" thickBot="1" x14ac:dyDescent="0.3">
      <c r="A108" s="450"/>
      <c r="B108" s="354" t="s">
        <v>207</v>
      </c>
      <c r="C108" s="355"/>
      <c r="D108" s="355"/>
      <c r="E108" s="355"/>
      <c r="F108" s="238" t="s">
        <v>217</v>
      </c>
      <c r="G108" s="233">
        <f>SUM(G103:G107)</f>
        <v>0</v>
      </c>
      <c r="H108" s="234"/>
    </row>
    <row r="109" spans="1:8" ht="15.75" customHeight="1" thickBot="1" x14ac:dyDescent="0.3">
      <c r="A109" s="450"/>
      <c r="B109" s="366"/>
      <c r="C109" s="367"/>
      <c r="D109" s="367"/>
      <c r="E109" s="367"/>
      <c r="F109" s="367"/>
      <c r="G109" s="367"/>
      <c r="H109" s="368"/>
    </row>
    <row r="110" spans="1:8" ht="15.75" customHeight="1" x14ac:dyDescent="0.25">
      <c r="A110" s="450"/>
      <c r="B110" s="376" t="s">
        <v>174</v>
      </c>
      <c r="C110" s="377"/>
      <c r="D110" s="377"/>
      <c r="E110" s="235" t="s">
        <v>209</v>
      </c>
      <c r="F110" s="235" t="s">
        <v>203</v>
      </c>
      <c r="G110" s="236">
        <f>H75*-1</f>
        <v>0</v>
      </c>
      <c r="H110" s="237">
        <f>IF(G110&lt;0,G110/$G$112,0)</f>
        <v>0</v>
      </c>
    </row>
    <row r="111" spans="1:8" ht="15.75" customHeight="1" thickBot="1" x14ac:dyDescent="0.3">
      <c r="A111" s="450"/>
      <c r="B111" s="378" t="s">
        <v>173</v>
      </c>
      <c r="C111" s="379"/>
      <c r="D111" s="379"/>
      <c r="E111" s="219" t="s">
        <v>211</v>
      </c>
      <c r="F111" s="219" t="s">
        <v>212</v>
      </c>
      <c r="G111" s="220">
        <f>H98*-1</f>
        <v>0</v>
      </c>
      <c r="H111" s="231">
        <f>IF(G111&lt;0,G111/$G$112,0)</f>
        <v>0</v>
      </c>
    </row>
    <row r="112" spans="1:8" ht="15.75" customHeight="1" thickTop="1" thickBot="1" x14ac:dyDescent="0.3">
      <c r="A112" s="450"/>
      <c r="B112" s="354" t="s">
        <v>213</v>
      </c>
      <c r="C112" s="355"/>
      <c r="D112" s="355"/>
      <c r="E112" s="355"/>
      <c r="F112" s="232" t="s">
        <v>218</v>
      </c>
      <c r="G112" s="233">
        <f>G110+G111</f>
        <v>0</v>
      </c>
      <c r="H112" s="234"/>
    </row>
    <row r="113" spans="1:8" ht="15.75" customHeight="1" x14ac:dyDescent="0.25">
      <c r="A113" s="450"/>
      <c r="B113" s="369"/>
      <c r="C113" s="370"/>
      <c r="D113" s="370"/>
      <c r="E113" s="370"/>
      <c r="F113" s="370"/>
      <c r="G113" s="370"/>
      <c r="H113" s="371"/>
    </row>
    <row r="114" spans="1:8" ht="14.45" customHeight="1" x14ac:dyDescent="0.25">
      <c r="A114" s="450"/>
      <c r="B114" s="372" t="s">
        <v>225</v>
      </c>
      <c r="C114" s="373"/>
      <c r="D114" s="373"/>
      <c r="E114" s="373"/>
      <c r="F114" s="221" t="s">
        <v>219</v>
      </c>
      <c r="G114" s="222">
        <f>G108</f>
        <v>0</v>
      </c>
      <c r="H114" s="356" t="s">
        <v>214</v>
      </c>
    </row>
    <row r="115" spans="1:8" ht="15.75" thickBot="1" x14ac:dyDescent="0.3">
      <c r="A115" s="450"/>
      <c r="B115" s="362" t="s">
        <v>224</v>
      </c>
      <c r="C115" s="363"/>
      <c r="D115" s="363"/>
      <c r="E115" s="363"/>
      <c r="F115" s="223" t="s">
        <v>220</v>
      </c>
      <c r="G115" s="224">
        <f>G112</f>
        <v>0</v>
      </c>
      <c r="H115" s="357"/>
    </row>
    <row r="116" spans="1:8" ht="16.5" thickTop="1" thickBot="1" x14ac:dyDescent="0.3">
      <c r="A116" s="450"/>
      <c r="B116" s="364" t="s">
        <v>223</v>
      </c>
      <c r="C116" s="365"/>
      <c r="D116" s="365"/>
      <c r="E116" s="365"/>
      <c r="F116" s="225" t="s">
        <v>221</v>
      </c>
      <c r="G116" s="226">
        <f>G114+G115</f>
        <v>0</v>
      </c>
      <c r="H116" s="227">
        <f>IF(G115&lt;0,G116/G114,0)</f>
        <v>0</v>
      </c>
    </row>
    <row r="117" spans="1:8" ht="15.75" thickBot="1" x14ac:dyDescent="0.3">
      <c r="A117" s="393"/>
      <c r="B117" s="344"/>
      <c r="C117" s="345"/>
      <c r="D117" s="345"/>
      <c r="E117" s="345"/>
      <c r="F117" s="345"/>
      <c r="G117" s="345"/>
      <c r="H117" s="346"/>
    </row>
    <row r="118" spans="1:8" ht="15.75" thickBot="1" x14ac:dyDescent="0.3">
      <c r="A118" s="393"/>
      <c r="B118" s="352" t="s">
        <v>162</v>
      </c>
      <c r="C118" s="353"/>
      <c r="D118" s="353"/>
      <c r="E118" s="353"/>
      <c r="F118" s="353"/>
      <c r="G118" s="353"/>
      <c r="H118" s="204">
        <v>1</v>
      </c>
    </row>
    <row r="119" spans="1:8" ht="15.75" thickBot="1" x14ac:dyDescent="0.3">
      <c r="A119" s="393"/>
      <c r="B119" s="344"/>
      <c r="C119" s="345"/>
      <c r="D119" s="345"/>
      <c r="E119" s="345"/>
      <c r="F119" s="345"/>
      <c r="G119" s="345"/>
      <c r="H119" s="346"/>
    </row>
    <row r="120" spans="1:8" ht="15.75" thickBot="1" x14ac:dyDescent="0.3">
      <c r="A120" s="393"/>
      <c r="B120" s="350" t="s">
        <v>190</v>
      </c>
      <c r="C120" s="351"/>
      <c r="D120" s="351"/>
      <c r="E120" s="351"/>
      <c r="F120" s="351"/>
      <c r="G120" s="239">
        <f>(G108*IF(H116=0,100%,H116)*H118)</f>
        <v>0</v>
      </c>
      <c r="H120" s="240"/>
    </row>
    <row r="121" spans="1:8" ht="15" x14ac:dyDescent="0.25">
      <c r="A121" s="393"/>
      <c r="B121" s="9"/>
      <c r="C121" s="9"/>
      <c r="D121" s="14"/>
      <c r="E121" s="14"/>
      <c r="F121" s="446" t="str">
        <f>'Werkblad rekenen'!F9</f>
        <v>Geen invoer</v>
      </c>
      <c r="G121" s="446"/>
      <c r="H121" s="447"/>
    </row>
    <row r="122" spans="1:8" ht="24.75" customHeight="1" thickBot="1" x14ac:dyDescent="0.3">
      <c r="A122" s="393"/>
      <c r="B122" s="17"/>
      <c r="C122" s="17"/>
      <c r="D122" s="18"/>
      <c r="E122" s="18"/>
      <c r="F122" s="518"/>
      <c r="G122" s="518"/>
      <c r="H122" s="519"/>
    </row>
    <row r="123" spans="1:8" ht="24.75" customHeight="1" x14ac:dyDescent="0.25">
      <c r="A123" s="393"/>
      <c r="B123" s="9"/>
      <c r="C123" s="9"/>
      <c r="D123" s="14"/>
      <c r="E123" s="380" t="s">
        <v>226</v>
      </c>
      <c r="F123" s="381"/>
      <c r="G123" s="381"/>
      <c r="H123" s="382"/>
    </row>
    <row r="124" spans="1:8" ht="15" x14ac:dyDescent="0.25">
      <c r="A124" s="393"/>
      <c r="B124" s="9" t="str">
        <f>_xlfn.CONCAT("Totale kosten  ",C3,": ")</f>
        <v xml:space="preserve">Totale kosten  0: </v>
      </c>
      <c r="C124" s="12"/>
      <c r="D124" s="20">
        <f>G114</f>
        <v>0</v>
      </c>
      <c r="E124" s="383"/>
      <c r="F124" s="384"/>
      <c r="G124" s="384"/>
      <c r="H124" s="385"/>
    </row>
    <row r="125" spans="1:8" ht="15.75" thickBot="1" x14ac:dyDescent="0.3">
      <c r="A125" s="393"/>
      <c r="B125" s="17" t="str">
        <f>_xlfn.CONCAT("Totale gevraagde subsidie  ",C3,": ")</f>
        <v xml:space="preserve">Totale gevraagde subsidie  0: </v>
      </c>
      <c r="C125" s="17"/>
      <c r="D125" s="19">
        <f>G120</f>
        <v>0</v>
      </c>
      <c r="E125" s="386"/>
      <c r="F125" s="387"/>
      <c r="G125" s="387"/>
      <c r="H125" s="388"/>
    </row>
    <row r="126" spans="1:8" ht="15.75" thickBot="1" x14ac:dyDescent="0.3">
      <c r="A126" s="394"/>
      <c r="B126" s="21"/>
      <c r="C126" s="21"/>
      <c r="D126" s="21"/>
      <c r="E126" s="11"/>
      <c r="F126" s="13"/>
      <c r="G126" s="22"/>
      <c r="H126" s="112"/>
    </row>
    <row r="127" spans="1:8" ht="15.75" thickBot="1" x14ac:dyDescent="0.3">
      <c r="A127" s="389"/>
      <c r="B127" s="390"/>
      <c r="C127" s="390"/>
      <c r="D127" s="390"/>
      <c r="E127" s="390"/>
      <c r="F127" s="390"/>
      <c r="G127" s="390"/>
      <c r="H127" s="391"/>
    </row>
    <row r="128" spans="1:8" ht="15.75" thickBot="1" x14ac:dyDescent="0.3">
      <c r="A128" s="451" t="s">
        <v>130</v>
      </c>
      <c r="B128" s="443" t="s">
        <v>39</v>
      </c>
      <c r="C128" s="444"/>
      <c r="D128" s="444"/>
      <c r="E128" s="444"/>
      <c r="F128" s="444"/>
      <c r="G128" s="444"/>
      <c r="H128" s="445"/>
    </row>
    <row r="129" spans="1:8" ht="15.75" thickTop="1" x14ac:dyDescent="0.25">
      <c r="A129" s="452"/>
      <c r="B129" s="454"/>
      <c r="C129" s="455"/>
      <c r="D129" s="455"/>
      <c r="E129" s="455"/>
      <c r="F129" s="455"/>
      <c r="G129" s="455"/>
      <c r="H129" s="456"/>
    </row>
    <row r="130" spans="1:8" ht="15" x14ac:dyDescent="0.25">
      <c r="A130" s="452"/>
      <c r="B130" s="457"/>
      <c r="C130" s="458"/>
      <c r="D130" s="458"/>
      <c r="E130" s="458"/>
      <c r="F130" s="458"/>
      <c r="G130" s="458"/>
      <c r="H130" s="459"/>
    </row>
    <row r="131" spans="1:8" ht="15" x14ac:dyDescent="0.25">
      <c r="A131" s="452"/>
      <c r="B131" s="457"/>
      <c r="C131" s="458"/>
      <c r="D131" s="458"/>
      <c r="E131" s="458"/>
      <c r="F131" s="458"/>
      <c r="G131" s="458"/>
      <c r="H131" s="459"/>
    </row>
    <row r="132" spans="1:8" ht="15" x14ac:dyDescent="0.25">
      <c r="A132" s="452"/>
      <c r="B132" s="457"/>
      <c r="C132" s="458"/>
      <c r="D132" s="458"/>
      <c r="E132" s="458"/>
      <c r="F132" s="458"/>
      <c r="G132" s="458"/>
      <c r="H132" s="459"/>
    </row>
    <row r="133" spans="1:8" ht="15" x14ac:dyDescent="0.25">
      <c r="A133" s="452"/>
      <c r="B133" s="457"/>
      <c r="C133" s="458"/>
      <c r="D133" s="458"/>
      <c r="E133" s="458"/>
      <c r="F133" s="458"/>
      <c r="G133" s="458"/>
      <c r="H133" s="459"/>
    </row>
    <row r="134" spans="1:8" ht="15" x14ac:dyDescent="0.25">
      <c r="A134" s="452"/>
      <c r="B134" s="457"/>
      <c r="C134" s="458"/>
      <c r="D134" s="458"/>
      <c r="E134" s="458"/>
      <c r="F134" s="458"/>
      <c r="G134" s="458"/>
      <c r="H134" s="459"/>
    </row>
    <row r="135" spans="1:8" ht="15" x14ac:dyDescent="0.25">
      <c r="A135" s="452"/>
      <c r="B135" s="457"/>
      <c r="C135" s="458"/>
      <c r="D135" s="458"/>
      <c r="E135" s="458"/>
      <c r="F135" s="458"/>
      <c r="G135" s="458"/>
      <c r="H135" s="459"/>
    </row>
    <row r="136" spans="1:8" ht="15" x14ac:dyDescent="0.25">
      <c r="A136" s="452"/>
      <c r="B136" s="457"/>
      <c r="C136" s="458"/>
      <c r="D136" s="458"/>
      <c r="E136" s="458"/>
      <c r="F136" s="458"/>
      <c r="G136" s="458"/>
      <c r="H136" s="459"/>
    </row>
    <row r="137" spans="1:8" ht="15" x14ac:dyDescent="0.25">
      <c r="A137" s="452"/>
      <c r="B137" s="457"/>
      <c r="C137" s="458"/>
      <c r="D137" s="458"/>
      <c r="E137" s="458"/>
      <c r="F137" s="458"/>
      <c r="G137" s="458"/>
      <c r="H137" s="459"/>
    </row>
    <row r="138" spans="1:8" ht="15" x14ac:dyDescent="0.25">
      <c r="A138" s="452"/>
      <c r="B138" s="457"/>
      <c r="C138" s="458"/>
      <c r="D138" s="458"/>
      <c r="E138" s="458"/>
      <c r="F138" s="458"/>
      <c r="G138" s="458"/>
      <c r="H138" s="459"/>
    </row>
    <row r="139" spans="1:8" ht="15" x14ac:dyDescent="0.25">
      <c r="A139" s="452"/>
      <c r="B139" s="457"/>
      <c r="C139" s="458"/>
      <c r="D139" s="458"/>
      <c r="E139" s="458"/>
      <c r="F139" s="458"/>
      <c r="G139" s="458"/>
      <c r="H139" s="459"/>
    </row>
    <row r="140" spans="1:8" ht="15.75" thickBot="1" x14ac:dyDescent="0.3">
      <c r="A140" s="453"/>
      <c r="B140" s="460"/>
      <c r="C140" s="461"/>
      <c r="D140" s="461"/>
      <c r="E140" s="461"/>
      <c r="F140" s="461"/>
      <c r="G140" s="461"/>
      <c r="H140" s="462"/>
    </row>
    <row r="141" spans="1:8" ht="15.75" thickBot="1" x14ac:dyDescent="0.3">
      <c r="A141" s="347"/>
      <c r="B141" s="348"/>
      <c r="C141" s="348"/>
      <c r="D141" s="348"/>
      <c r="E141" s="348"/>
      <c r="F141" s="348"/>
      <c r="G141" s="348"/>
      <c r="H141" s="349"/>
    </row>
    <row r="142" spans="1:8" ht="15" hidden="1" x14ac:dyDescent="0.25">
      <c r="B142" s="5"/>
      <c r="C142" s="5"/>
      <c r="D142" s="6"/>
      <c r="E142" s="6"/>
      <c r="F142" s="6"/>
      <c r="G142" s="6"/>
      <c r="H142" s="6"/>
    </row>
    <row r="143" spans="1:8" ht="15" hidden="1" x14ac:dyDescent="0.25">
      <c r="B143" s="5"/>
      <c r="C143" s="5"/>
      <c r="D143" s="6"/>
      <c r="E143" s="6"/>
      <c r="F143" s="6"/>
      <c r="G143" s="6"/>
      <c r="H143" s="6"/>
    </row>
    <row r="144" spans="1:8" ht="15" hidden="1" x14ac:dyDescent="0.25">
      <c r="B144" s="5"/>
      <c r="C144" s="5"/>
      <c r="D144" s="6"/>
      <c r="E144" s="6"/>
      <c r="F144" s="6"/>
      <c r="G144" s="6"/>
      <c r="H144" s="6"/>
    </row>
    <row r="145" spans="2:8" ht="15" hidden="1" x14ac:dyDescent="0.25">
      <c r="B145" s="5"/>
      <c r="C145" s="5"/>
      <c r="D145" s="6"/>
      <c r="E145" s="6"/>
      <c r="F145" s="6"/>
      <c r="G145" s="6"/>
      <c r="H145" s="6"/>
    </row>
    <row r="146" spans="2:8" ht="15" hidden="1" x14ac:dyDescent="0.25">
      <c r="B146" s="5"/>
      <c r="C146" s="5"/>
      <c r="D146" s="6"/>
      <c r="E146" s="6"/>
      <c r="F146" s="6"/>
      <c r="G146" s="6"/>
      <c r="H146" s="6"/>
    </row>
    <row r="147" spans="2:8" ht="15" hidden="1" x14ac:dyDescent="0.25">
      <c r="B147" s="5"/>
      <c r="C147" s="5"/>
      <c r="D147" s="6"/>
      <c r="E147" s="6"/>
      <c r="F147" s="6"/>
      <c r="G147" s="6"/>
      <c r="H147" s="6"/>
    </row>
    <row r="148" spans="2:8" ht="15" hidden="1" x14ac:dyDescent="0.25">
      <c r="B148" s="5"/>
      <c r="C148" s="5"/>
      <c r="D148" s="6"/>
      <c r="E148" s="6"/>
      <c r="F148" s="6"/>
      <c r="G148" s="6"/>
      <c r="H148" s="6"/>
    </row>
    <row r="149" spans="2:8" ht="15" hidden="1" x14ac:dyDescent="0.25">
      <c r="B149" s="5"/>
      <c r="C149" s="5"/>
      <c r="D149" s="6"/>
      <c r="E149" s="6"/>
      <c r="F149" s="6"/>
      <c r="G149" s="6"/>
      <c r="H149" s="6"/>
    </row>
    <row r="150" spans="2:8" ht="15" hidden="1" x14ac:dyDescent="0.25">
      <c r="B150" s="5"/>
      <c r="C150" s="5"/>
      <c r="D150" s="6"/>
      <c r="E150" s="6"/>
      <c r="F150" s="6"/>
      <c r="G150" s="6"/>
      <c r="H150" s="6"/>
    </row>
    <row r="151" spans="2:8" ht="15" hidden="1" x14ac:dyDescent="0.25">
      <c r="B151" s="5"/>
      <c r="C151" s="5"/>
      <c r="D151" s="6"/>
      <c r="E151" s="6"/>
      <c r="F151" s="6"/>
      <c r="G151" s="6"/>
      <c r="H151" s="6"/>
    </row>
    <row r="152" spans="2:8" ht="15" x14ac:dyDescent="0.25"/>
    <row r="153" spans="2:8" ht="15" x14ac:dyDescent="0.25"/>
    <row r="154" spans="2:8" ht="15" x14ac:dyDescent="0.25"/>
    <row r="155" spans="2:8" ht="15" x14ac:dyDescent="0.25"/>
    <row r="156" spans="2:8" ht="15" x14ac:dyDescent="0.25"/>
  </sheetData>
  <sheetProtection algorithmName="SHA-512" hashValue="OLP9Gnr38x3WmKAB6k+zbntYbUmefxnbnKPBRZi2BmNmOFblheZJ5UbZJgI8BfhIvtT3aoqdfYQqXIWBKWFCIw==" saltValue="Ol0Aq/1JuMgJL6DLpv5FUA==" spinCount="100000" sheet="1" objects="1" scenarios="1"/>
  <mergeCells count="171">
    <mergeCell ref="B22:D22"/>
    <mergeCell ref="B23:D23"/>
    <mergeCell ref="B24:D24"/>
    <mergeCell ref="B25:D25"/>
    <mergeCell ref="B26:D26"/>
    <mergeCell ref="B27:D27"/>
    <mergeCell ref="B28:D28"/>
    <mergeCell ref="B29:D29"/>
    <mergeCell ref="B30:D30"/>
    <mergeCell ref="B118:G118"/>
    <mergeCell ref="B119:H119"/>
    <mergeCell ref="B120:F120"/>
    <mergeCell ref="F121:H122"/>
    <mergeCell ref="A127:H127"/>
    <mergeCell ref="A128:A140"/>
    <mergeCell ref="B128:H128"/>
    <mergeCell ref="B129:H140"/>
    <mergeCell ref="A141:H141"/>
    <mergeCell ref="E123:H125"/>
    <mergeCell ref="F97:G97"/>
    <mergeCell ref="B98:E98"/>
    <mergeCell ref="F98:G98"/>
    <mergeCell ref="A99:H99"/>
    <mergeCell ref="A100:A126"/>
    <mergeCell ref="B100:H100"/>
    <mergeCell ref="B101:H101"/>
    <mergeCell ref="B102:E102"/>
    <mergeCell ref="B103:D103"/>
    <mergeCell ref="B104:D104"/>
    <mergeCell ref="B105:D105"/>
    <mergeCell ref="B106:D106"/>
    <mergeCell ref="B107:D107"/>
    <mergeCell ref="B108:E108"/>
    <mergeCell ref="B109:H109"/>
    <mergeCell ref="B110:D110"/>
    <mergeCell ref="B111:D111"/>
    <mergeCell ref="B112:E112"/>
    <mergeCell ref="B113:H113"/>
    <mergeCell ref="B114:E114"/>
    <mergeCell ref="H114:H115"/>
    <mergeCell ref="B115:E115"/>
    <mergeCell ref="B116:E116"/>
    <mergeCell ref="B117:H117"/>
    <mergeCell ref="B86:E86"/>
    <mergeCell ref="F86:G86"/>
    <mergeCell ref="B87:E87"/>
    <mergeCell ref="F87:G87"/>
    <mergeCell ref="B88:E88"/>
    <mergeCell ref="F88:G88"/>
    <mergeCell ref="A89:A98"/>
    <mergeCell ref="B89:E89"/>
    <mergeCell ref="F89:G89"/>
    <mergeCell ref="B90:E90"/>
    <mergeCell ref="F90:G90"/>
    <mergeCell ref="B91:E91"/>
    <mergeCell ref="F91:G91"/>
    <mergeCell ref="B92:E92"/>
    <mergeCell ref="F92:G92"/>
    <mergeCell ref="B93:E93"/>
    <mergeCell ref="F93:G93"/>
    <mergeCell ref="B94:E94"/>
    <mergeCell ref="F94:G94"/>
    <mergeCell ref="B95:E95"/>
    <mergeCell ref="F95:G95"/>
    <mergeCell ref="B96:E96"/>
    <mergeCell ref="F96:G96"/>
    <mergeCell ref="B97:E97"/>
    <mergeCell ref="F81:G81"/>
    <mergeCell ref="B82:E82"/>
    <mergeCell ref="F82:G82"/>
    <mergeCell ref="B83:E83"/>
    <mergeCell ref="F83:G83"/>
    <mergeCell ref="B84:E84"/>
    <mergeCell ref="F84:G84"/>
    <mergeCell ref="B85:E85"/>
    <mergeCell ref="F85:G85"/>
    <mergeCell ref="A54:H54"/>
    <mergeCell ref="B55:H55"/>
    <mergeCell ref="A56:A65"/>
    <mergeCell ref="B59:E59"/>
    <mergeCell ref="F59:G59"/>
    <mergeCell ref="B60:E60"/>
    <mergeCell ref="F60:G60"/>
    <mergeCell ref="B61:E61"/>
    <mergeCell ref="F61:G61"/>
    <mergeCell ref="F65:G65"/>
    <mergeCell ref="A7:A39"/>
    <mergeCell ref="B31:D31"/>
    <mergeCell ref="B32:D32"/>
    <mergeCell ref="B33:D33"/>
    <mergeCell ref="B37:G37"/>
    <mergeCell ref="A41:A53"/>
    <mergeCell ref="B41:H41"/>
    <mergeCell ref="B42:C42"/>
    <mergeCell ref="B43:D43"/>
    <mergeCell ref="B44:D44"/>
    <mergeCell ref="B45:D45"/>
    <mergeCell ref="B46:D46"/>
    <mergeCell ref="B47:D47"/>
    <mergeCell ref="B48:D48"/>
    <mergeCell ref="B49:D49"/>
    <mergeCell ref="B50:D50"/>
    <mergeCell ref="B51:D51"/>
    <mergeCell ref="B52:D52"/>
    <mergeCell ref="B21:D21"/>
    <mergeCell ref="B34:D34"/>
    <mergeCell ref="B35:D35"/>
    <mergeCell ref="B36:D36"/>
    <mergeCell ref="B7:E7"/>
    <mergeCell ref="B8:E8"/>
    <mergeCell ref="B78:H78"/>
    <mergeCell ref="F79:G79"/>
    <mergeCell ref="B75:E75"/>
    <mergeCell ref="F75:G75"/>
    <mergeCell ref="A66:A75"/>
    <mergeCell ref="B76:F76"/>
    <mergeCell ref="A79:A88"/>
    <mergeCell ref="B79:E79"/>
    <mergeCell ref="B80:E80"/>
    <mergeCell ref="F80:G80"/>
    <mergeCell ref="B81:E81"/>
    <mergeCell ref="F69:G69"/>
    <mergeCell ref="B72:E72"/>
    <mergeCell ref="A77:H77"/>
    <mergeCell ref="F72:G72"/>
    <mergeCell ref="B73:E73"/>
    <mergeCell ref="F73:G73"/>
    <mergeCell ref="B74:E74"/>
    <mergeCell ref="F74:G74"/>
    <mergeCell ref="B66:E66"/>
    <mergeCell ref="F66:G66"/>
    <mergeCell ref="B67:E67"/>
    <mergeCell ref="F67:G67"/>
    <mergeCell ref="B68:E68"/>
    <mergeCell ref="F68:G68"/>
    <mergeCell ref="B69:E69"/>
    <mergeCell ref="B71:E71"/>
    <mergeCell ref="F71:G71"/>
    <mergeCell ref="B64:E64"/>
    <mergeCell ref="F64:G64"/>
    <mergeCell ref="B65:E65"/>
    <mergeCell ref="B56:E56"/>
    <mergeCell ref="F56:G56"/>
    <mergeCell ref="B63:E63"/>
    <mergeCell ref="F63:G63"/>
    <mergeCell ref="B57:E57"/>
    <mergeCell ref="F57:G57"/>
    <mergeCell ref="B58:E58"/>
    <mergeCell ref="F58:G58"/>
    <mergeCell ref="B62:E62"/>
    <mergeCell ref="F62:G62"/>
    <mergeCell ref="A1:H1"/>
    <mergeCell ref="A2:A5"/>
    <mergeCell ref="C2:E2"/>
    <mergeCell ref="F2:H4"/>
    <mergeCell ref="C3:E3"/>
    <mergeCell ref="C4:E4"/>
    <mergeCell ref="C5:E5"/>
    <mergeCell ref="F5:H5"/>
    <mergeCell ref="A6:H6"/>
    <mergeCell ref="B19:D19"/>
    <mergeCell ref="B20:D20"/>
    <mergeCell ref="B9:E9"/>
    <mergeCell ref="B10:E10"/>
    <mergeCell ref="B11:E11"/>
    <mergeCell ref="B13:H13"/>
    <mergeCell ref="B14:E14"/>
    <mergeCell ref="F14:H14"/>
    <mergeCell ref="B16:D16"/>
    <mergeCell ref="B17:D17"/>
    <mergeCell ref="B18:D18"/>
  </mergeCells>
  <conditionalFormatting sqref="B13">
    <cfRule type="cellIs" dxfId="23" priority="3" stopIfTrue="1" operator="equal">
      <formula>"Kies eerst uw systematiek voor de berekening van de subsidiabele kosten"</formula>
    </cfRule>
  </conditionalFormatting>
  <conditionalFormatting sqref="C4:E5">
    <cfRule type="containsText" dxfId="22" priority="1" operator="containsText" text="[maak keuze]">
      <formula>NOT(ISERROR(SEARCH("[maak keuze]",C4)))</formula>
    </cfRule>
  </conditionalFormatting>
  <conditionalFormatting sqref="G38">
    <cfRule type="cellIs" dxfId="18" priority="2" stopIfTrue="1" operator="equal">
      <formula>"Opslag algemene kosten (50%)"</formula>
    </cfRule>
  </conditionalFormatting>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containsText" priority="4" operator="containsText" id="{A51AABE0-1CFF-49EA-BAA0-46A506DF7B40}">
            <xm:f>NOT(ISERROR(SEARCH('Werkblad rekenen'!$B$16,F121)))</xm:f>
            <xm:f>'Werkblad rekenen'!$B$16</xm:f>
            <x14:dxf>
              <font>
                <color auto="1"/>
              </font>
            </x14:dxf>
          </x14:cfRule>
          <x14:cfRule type="containsText" priority="5" operator="containsText" id="{98EF1267-EAA5-4BD6-9301-BE136631D48A}">
            <xm:f>NOT(ISERROR(SEARCH('Werkblad rekenen'!$B$15,F121)))</xm:f>
            <xm:f>'Werkblad rekenen'!$B$15</xm:f>
            <x14:dxf>
              <font>
                <color rgb="FFFF0000"/>
              </font>
            </x14:dxf>
          </x14:cfRule>
          <x14:cfRule type="containsText" priority="6" operator="containsText" id="{837B702D-80B8-4E8F-8CE3-280FCC526F68}">
            <xm:f>NOT(ISERROR(SEARCH('Werkblad rekenen'!$B$14,F121)))</xm:f>
            <xm:f>'Werkblad rekenen'!$B$14</xm:f>
            <x14:dxf>
              <font>
                <color rgb="FF00B050"/>
              </font>
            </x14:dxf>
          </x14:cfRule>
          <xm:sqref>F121:H122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ErrorMessage="1" errorTitle="Onjuiste invoer" error="Maak een keuze tussen de integrale kostensystematiek, de loonkosten plus vaste opslag-systematiek of de vaste uurtarief-systematiek." xr:uid="{F8846180-191C-43E8-91BE-EC36687F5C4B}">
          <x14:formula1>
            <xm:f>'Werkblad menu'!$A$1:$A$5</xm:f>
          </x14:formula1>
          <xm:sqref>F14:F15 G15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FEAAB-C4CF-41C7-AEB3-CEE6C0FA2BA7}">
  <sheetPr>
    <tabColor rgb="FFFFFF99"/>
  </sheetPr>
  <dimension ref="A1:J156"/>
  <sheetViews>
    <sheetView showGridLines="0" workbookViewId="0">
      <selection activeCell="B7" sqref="B7:E7"/>
    </sheetView>
  </sheetViews>
  <sheetFormatPr defaultColWidth="0" defaultRowHeight="0" customHeight="1" zeroHeight="1" x14ac:dyDescent="0.25"/>
  <cols>
    <col min="1" max="1" width="4.140625" style="1" customWidth="1"/>
    <col min="2" max="2" width="27.5703125" style="2" customWidth="1"/>
    <col min="3" max="3" width="35" style="2" customWidth="1"/>
    <col min="4" max="4" width="14.85546875" style="3" customWidth="1"/>
    <col min="5" max="5" width="33.140625" style="3" bestFit="1" customWidth="1"/>
    <col min="6" max="6" width="17.5703125" style="3" customWidth="1"/>
    <col min="7" max="7" width="34.85546875" style="3" customWidth="1"/>
    <col min="8" max="8" width="32.28515625" style="3" customWidth="1"/>
    <col min="9" max="9" width="2.28515625" style="4" customWidth="1"/>
    <col min="10" max="10" width="9.140625" style="4" customWidth="1"/>
    <col min="11" max="16384" width="9.140625" style="4" hidden="1"/>
  </cols>
  <sheetData>
    <row r="1" spans="1:8" ht="18.75" thickBot="1" x14ac:dyDescent="0.3">
      <c r="A1" s="496" t="s">
        <v>137</v>
      </c>
      <c r="B1" s="497"/>
      <c r="C1" s="497"/>
      <c r="D1" s="497"/>
      <c r="E1" s="497"/>
      <c r="F1" s="497"/>
      <c r="G1" s="497"/>
      <c r="H1" s="498"/>
    </row>
    <row r="2" spans="1:8" ht="15" customHeight="1" x14ac:dyDescent="0.25">
      <c r="A2" s="499" t="s">
        <v>126</v>
      </c>
      <c r="B2" s="102" t="str">
        <f>'Stap 1 Basisgegevens begroting'!B8</f>
        <v>Onderzoekstitel:</v>
      </c>
      <c r="C2" s="469">
        <f>'Stap 1 Basisgegevens begroting'!C8</f>
        <v>0</v>
      </c>
      <c r="D2" s="469"/>
      <c r="E2" s="469"/>
      <c r="F2" s="478" t="s">
        <v>61</v>
      </c>
      <c r="G2" s="479"/>
      <c r="H2" s="480"/>
    </row>
    <row r="3" spans="1:8" ht="15" x14ac:dyDescent="0.25">
      <c r="A3" s="500"/>
      <c r="B3" s="100" t="s">
        <v>46</v>
      </c>
      <c r="C3" s="470">
        <f>'Stap 1 Basisgegevens begroting'!C20</f>
        <v>0</v>
      </c>
      <c r="D3" s="470"/>
      <c r="E3" s="471"/>
      <c r="F3" s="478"/>
      <c r="G3" s="479"/>
      <c r="H3" s="480"/>
    </row>
    <row r="4" spans="1:8" ht="15.75" thickBot="1" x14ac:dyDescent="0.3">
      <c r="A4" s="500"/>
      <c r="B4" s="100" t="s">
        <v>29</v>
      </c>
      <c r="C4" s="470" t="str">
        <f>'Stap 1 Basisgegevens begroting'!E20</f>
        <v>[maak keuze]</v>
      </c>
      <c r="D4" s="470"/>
      <c r="E4" s="471"/>
      <c r="F4" s="478"/>
      <c r="G4" s="479"/>
      <c r="H4" s="480"/>
    </row>
    <row r="5" spans="1:8" ht="15" customHeight="1" thickBot="1" x14ac:dyDescent="0.3">
      <c r="A5" s="501"/>
      <c r="B5" s="101" t="s">
        <v>95</v>
      </c>
      <c r="C5" s="472" t="str">
        <f>'Stap 1 Basisgegevens begroting'!D20</f>
        <v>[maak keuze]</v>
      </c>
      <c r="D5" s="472"/>
      <c r="E5" s="472"/>
      <c r="F5" s="481" t="s">
        <v>146</v>
      </c>
      <c r="G5" s="482"/>
      <c r="H5" s="483"/>
    </row>
    <row r="6" spans="1:8" ht="15" customHeight="1" thickBot="1" x14ac:dyDescent="0.3">
      <c r="A6" s="347"/>
      <c r="B6" s="348"/>
      <c r="C6" s="348"/>
      <c r="D6" s="348"/>
      <c r="E6" s="348"/>
      <c r="F6" s="348"/>
      <c r="G6" s="348"/>
      <c r="H6" s="349"/>
    </row>
    <row r="7" spans="1:8" ht="15" customHeight="1" x14ac:dyDescent="0.25">
      <c r="A7" s="393" t="s">
        <v>19</v>
      </c>
      <c r="B7" s="488" t="s">
        <v>196</v>
      </c>
      <c r="C7" s="489"/>
      <c r="D7" s="489"/>
      <c r="E7" s="489"/>
      <c r="F7" s="129" t="s">
        <v>30</v>
      </c>
      <c r="G7" s="129" t="s">
        <v>120</v>
      </c>
      <c r="H7" s="113"/>
    </row>
    <row r="8" spans="1:8" ht="15" customHeight="1" x14ac:dyDescent="0.25">
      <c r="A8" s="393"/>
      <c r="B8" s="490" t="s">
        <v>79</v>
      </c>
      <c r="C8" s="491"/>
      <c r="D8" s="491"/>
      <c r="E8" s="491"/>
      <c r="F8" s="130" t="s">
        <v>112</v>
      </c>
      <c r="G8" s="131">
        <v>60</v>
      </c>
      <c r="H8" s="113"/>
    </row>
    <row r="9" spans="1:8" ht="15" customHeight="1" x14ac:dyDescent="0.25">
      <c r="A9" s="393"/>
      <c r="B9" s="490" t="s">
        <v>80</v>
      </c>
      <c r="C9" s="491"/>
      <c r="D9" s="491"/>
      <c r="E9" s="491"/>
      <c r="F9" s="130" t="s">
        <v>113</v>
      </c>
      <c r="G9" s="131">
        <v>95</v>
      </c>
      <c r="H9" s="114"/>
    </row>
    <row r="10" spans="1:8" ht="15" customHeight="1" x14ac:dyDescent="0.25">
      <c r="A10" s="393"/>
      <c r="B10" s="490" t="s">
        <v>81</v>
      </c>
      <c r="C10" s="491"/>
      <c r="D10" s="491"/>
      <c r="E10" s="491"/>
      <c r="F10" s="130" t="s">
        <v>114</v>
      </c>
      <c r="G10" s="131">
        <v>150</v>
      </c>
      <c r="H10" s="114"/>
    </row>
    <row r="11" spans="1:8" ht="15" customHeight="1" thickBot="1" x14ac:dyDescent="0.3">
      <c r="A11" s="393"/>
      <c r="B11" s="492" t="s">
        <v>144</v>
      </c>
      <c r="C11" s="493"/>
      <c r="D11" s="493"/>
      <c r="E11" s="493"/>
      <c r="F11" s="132" t="s">
        <v>115</v>
      </c>
      <c r="G11" s="133">
        <v>160</v>
      </c>
      <c r="H11" s="114"/>
    </row>
    <row r="12" spans="1:8" ht="15" customHeight="1" thickBot="1" x14ac:dyDescent="0.3">
      <c r="A12" s="393"/>
      <c r="B12" s="117"/>
      <c r="C12" s="118"/>
      <c r="D12" s="119"/>
      <c r="E12" s="119"/>
      <c r="F12" s="119"/>
      <c r="G12" s="119"/>
      <c r="H12" s="120"/>
    </row>
    <row r="13" spans="1:8" ht="18.75" thickBot="1" x14ac:dyDescent="0.3">
      <c r="A13" s="393"/>
      <c r="B13" s="475" t="str">
        <f>IF(F14="[maak keuze]","Kies eerst uw systematiek voor de berekening van de subsidiabele kosten",(IF(F14="Directe loonkosten plus vaste opslag-systematiek (50%)","Directe loonkosten",(IF(F14="integrale kostensystematiek","Directe en indirecte kosten op basis van integraal tarief","Directe en indirecte kosten op basis van vast tarief regeling of WUR")))))</f>
        <v>Directe en indirecte kosten op basis van vast tarief regeling of WUR</v>
      </c>
      <c r="C13" s="476"/>
      <c r="D13" s="476"/>
      <c r="E13" s="476"/>
      <c r="F13" s="476"/>
      <c r="G13" s="476"/>
      <c r="H13" s="477"/>
    </row>
    <row r="14" spans="1:8" ht="33" customHeight="1" thickBot="1" x14ac:dyDescent="0.3">
      <c r="A14" s="393"/>
      <c r="B14" s="484" t="s">
        <v>185</v>
      </c>
      <c r="C14" s="484"/>
      <c r="D14" s="484"/>
      <c r="E14" s="484"/>
      <c r="F14" s="485" t="s">
        <v>85</v>
      </c>
      <c r="G14" s="486"/>
      <c r="H14" s="487"/>
    </row>
    <row r="15" spans="1:8" ht="15" customHeight="1" thickBot="1" x14ac:dyDescent="0.3">
      <c r="A15" s="393"/>
      <c r="B15" s="66"/>
      <c r="C15" s="66"/>
      <c r="D15" s="66"/>
      <c r="E15" s="66"/>
      <c r="F15" s="67"/>
      <c r="G15" s="67"/>
      <c r="H15" s="83"/>
    </row>
    <row r="16" spans="1:8" ht="15.75" thickBot="1" x14ac:dyDescent="0.3">
      <c r="A16" s="393"/>
      <c r="B16" s="431" t="s">
        <v>145</v>
      </c>
      <c r="C16" s="431"/>
      <c r="D16" s="510"/>
      <c r="E16" s="86" t="s">
        <v>82</v>
      </c>
      <c r="F16" s="87" t="s">
        <v>31</v>
      </c>
      <c r="G16" s="86" t="s">
        <v>32</v>
      </c>
      <c r="H16" s="88" t="s">
        <v>33</v>
      </c>
    </row>
    <row r="17" spans="1:8" ht="15.75" thickTop="1" x14ac:dyDescent="0.25">
      <c r="A17" s="393"/>
      <c r="B17" s="508"/>
      <c r="C17" s="508"/>
      <c r="D17" s="509"/>
      <c r="E17" s="84"/>
      <c r="F17" s="69"/>
      <c r="G17" s="71"/>
      <c r="H17" s="205">
        <f>F17*G17</f>
        <v>0</v>
      </c>
    </row>
    <row r="18" spans="1:8" ht="15" x14ac:dyDescent="0.25">
      <c r="A18" s="393"/>
      <c r="B18" s="398"/>
      <c r="C18" s="398"/>
      <c r="D18" s="396"/>
      <c r="E18" s="70"/>
      <c r="F18" s="69"/>
      <c r="G18" s="71"/>
      <c r="H18" s="85">
        <f t="shared" ref="H18:H36" si="0">F18*G18</f>
        <v>0</v>
      </c>
    </row>
    <row r="19" spans="1:8" ht="15" x14ac:dyDescent="0.25">
      <c r="A19" s="393"/>
      <c r="B19" s="398"/>
      <c r="C19" s="398"/>
      <c r="D19" s="396"/>
      <c r="E19" s="70"/>
      <c r="F19" s="69"/>
      <c r="G19" s="71"/>
      <c r="H19" s="85">
        <f t="shared" si="0"/>
        <v>0</v>
      </c>
    </row>
    <row r="20" spans="1:8" ht="15" x14ac:dyDescent="0.25">
      <c r="A20" s="393"/>
      <c r="B20" s="398"/>
      <c r="C20" s="398"/>
      <c r="D20" s="396"/>
      <c r="E20" s="70"/>
      <c r="F20" s="69"/>
      <c r="G20" s="71"/>
      <c r="H20" s="85">
        <f t="shared" si="0"/>
        <v>0</v>
      </c>
    </row>
    <row r="21" spans="1:8" ht="15" x14ac:dyDescent="0.25">
      <c r="A21" s="393"/>
      <c r="B21" s="398"/>
      <c r="C21" s="398"/>
      <c r="D21" s="396"/>
      <c r="E21" s="70"/>
      <c r="F21" s="69"/>
      <c r="G21" s="71"/>
      <c r="H21" s="85">
        <f t="shared" si="0"/>
        <v>0</v>
      </c>
    </row>
    <row r="22" spans="1:8" ht="15" x14ac:dyDescent="0.25">
      <c r="A22" s="393"/>
      <c r="B22" s="397"/>
      <c r="C22" s="398"/>
      <c r="D22" s="396"/>
      <c r="E22" s="70"/>
      <c r="F22" s="69"/>
      <c r="G22" s="71"/>
      <c r="H22" s="85">
        <f t="shared" si="0"/>
        <v>0</v>
      </c>
    </row>
    <row r="23" spans="1:8" ht="15" x14ac:dyDescent="0.25">
      <c r="A23" s="393"/>
      <c r="B23" s="397"/>
      <c r="C23" s="398"/>
      <c r="D23" s="396"/>
      <c r="E23" s="70"/>
      <c r="F23" s="69"/>
      <c r="G23" s="71"/>
      <c r="H23" s="85">
        <f t="shared" si="0"/>
        <v>0</v>
      </c>
    </row>
    <row r="24" spans="1:8" ht="15" x14ac:dyDescent="0.25">
      <c r="A24" s="393"/>
      <c r="B24" s="397"/>
      <c r="C24" s="398"/>
      <c r="D24" s="396"/>
      <c r="E24" s="70"/>
      <c r="F24" s="69"/>
      <c r="G24" s="71"/>
      <c r="H24" s="85">
        <f t="shared" si="0"/>
        <v>0</v>
      </c>
    </row>
    <row r="25" spans="1:8" ht="15" x14ac:dyDescent="0.25">
      <c r="A25" s="393"/>
      <c r="B25" s="397"/>
      <c r="C25" s="398"/>
      <c r="D25" s="396"/>
      <c r="E25" s="70"/>
      <c r="F25" s="69"/>
      <c r="G25" s="71"/>
      <c r="H25" s="85">
        <f t="shared" si="0"/>
        <v>0</v>
      </c>
    </row>
    <row r="26" spans="1:8" ht="15" x14ac:dyDescent="0.25">
      <c r="A26" s="393"/>
      <c r="B26" s="397"/>
      <c r="C26" s="398"/>
      <c r="D26" s="396"/>
      <c r="E26" s="70"/>
      <c r="F26" s="69"/>
      <c r="G26" s="71"/>
      <c r="H26" s="85">
        <f t="shared" si="0"/>
        <v>0</v>
      </c>
    </row>
    <row r="27" spans="1:8" ht="15" x14ac:dyDescent="0.25">
      <c r="A27" s="393"/>
      <c r="B27" s="397"/>
      <c r="C27" s="398"/>
      <c r="D27" s="396"/>
      <c r="E27" s="70"/>
      <c r="F27" s="69"/>
      <c r="G27" s="71"/>
      <c r="H27" s="85">
        <f t="shared" si="0"/>
        <v>0</v>
      </c>
    </row>
    <row r="28" spans="1:8" ht="15" x14ac:dyDescent="0.25">
      <c r="A28" s="393"/>
      <c r="B28" s="397"/>
      <c r="C28" s="398"/>
      <c r="D28" s="396"/>
      <c r="E28" s="70"/>
      <c r="F28" s="69"/>
      <c r="G28" s="71"/>
      <c r="H28" s="85">
        <f t="shared" si="0"/>
        <v>0</v>
      </c>
    </row>
    <row r="29" spans="1:8" ht="15" x14ac:dyDescent="0.25">
      <c r="A29" s="393"/>
      <c r="B29" s="397"/>
      <c r="C29" s="398"/>
      <c r="D29" s="396"/>
      <c r="E29" s="70"/>
      <c r="F29" s="69"/>
      <c r="G29" s="71"/>
      <c r="H29" s="85">
        <f t="shared" si="0"/>
        <v>0</v>
      </c>
    </row>
    <row r="30" spans="1:8" ht="15" x14ac:dyDescent="0.25">
      <c r="A30" s="393"/>
      <c r="B30" s="397"/>
      <c r="C30" s="398"/>
      <c r="D30" s="396"/>
      <c r="E30" s="70"/>
      <c r="F30" s="69"/>
      <c r="G30" s="71"/>
      <c r="H30" s="85">
        <f t="shared" si="0"/>
        <v>0</v>
      </c>
    </row>
    <row r="31" spans="1:8" ht="15" x14ac:dyDescent="0.25">
      <c r="A31" s="393"/>
      <c r="B31" s="398"/>
      <c r="C31" s="398"/>
      <c r="D31" s="396"/>
      <c r="E31" s="70"/>
      <c r="F31" s="69"/>
      <c r="G31" s="71"/>
      <c r="H31" s="85">
        <f t="shared" si="0"/>
        <v>0</v>
      </c>
    </row>
    <row r="32" spans="1:8" ht="15" x14ac:dyDescent="0.25">
      <c r="A32" s="393"/>
      <c r="B32" s="398"/>
      <c r="C32" s="398"/>
      <c r="D32" s="396"/>
      <c r="E32" s="70"/>
      <c r="F32" s="69"/>
      <c r="G32" s="71"/>
      <c r="H32" s="85">
        <f t="shared" si="0"/>
        <v>0</v>
      </c>
    </row>
    <row r="33" spans="1:8" ht="15" x14ac:dyDescent="0.25">
      <c r="A33" s="393"/>
      <c r="B33" s="398"/>
      <c r="C33" s="398"/>
      <c r="D33" s="396"/>
      <c r="E33" s="70"/>
      <c r="F33" s="69"/>
      <c r="G33" s="71"/>
      <c r="H33" s="85">
        <f t="shared" si="0"/>
        <v>0</v>
      </c>
    </row>
    <row r="34" spans="1:8" ht="15" x14ac:dyDescent="0.25">
      <c r="A34" s="393"/>
      <c r="B34" s="398"/>
      <c r="C34" s="398"/>
      <c r="D34" s="396"/>
      <c r="E34" s="70"/>
      <c r="F34" s="69"/>
      <c r="G34" s="71"/>
      <c r="H34" s="85">
        <f t="shared" si="0"/>
        <v>0</v>
      </c>
    </row>
    <row r="35" spans="1:8" ht="15" x14ac:dyDescent="0.25">
      <c r="A35" s="393"/>
      <c r="B35" s="398"/>
      <c r="C35" s="398"/>
      <c r="D35" s="396"/>
      <c r="E35" s="70"/>
      <c r="F35" s="69"/>
      <c r="G35" s="71"/>
      <c r="H35" s="85">
        <f t="shared" si="0"/>
        <v>0</v>
      </c>
    </row>
    <row r="36" spans="1:8" ht="15.75" thickBot="1" x14ac:dyDescent="0.3">
      <c r="A36" s="393"/>
      <c r="B36" s="400"/>
      <c r="C36" s="400"/>
      <c r="D36" s="401"/>
      <c r="E36" s="74"/>
      <c r="F36" s="73"/>
      <c r="G36" s="75"/>
      <c r="H36" s="206">
        <f t="shared" si="0"/>
        <v>0</v>
      </c>
    </row>
    <row r="37" spans="1:8" ht="16.5" thickTop="1" thickBot="1" x14ac:dyDescent="0.3">
      <c r="A37" s="393"/>
      <c r="B37" s="421" t="s">
        <v>189</v>
      </c>
      <c r="C37" s="421"/>
      <c r="D37" s="421"/>
      <c r="E37" s="421"/>
      <c r="F37" s="421"/>
      <c r="G37" s="422"/>
      <c r="H37" s="72">
        <f>SUM(H17:H36)</f>
        <v>0</v>
      </c>
    </row>
    <row r="38" spans="1:8" ht="15.75" thickBot="1" x14ac:dyDescent="0.3">
      <c r="A38" s="393"/>
      <c r="B38" s="77"/>
      <c r="C38" s="77"/>
      <c r="D38" s="78"/>
      <c r="E38" s="78"/>
      <c r="F38" s="79"/>
      <c r="G38" s="80" t="str">
        <f>IF(F14="Directe loonkosten plus vaste opslag-systematiek (50%)","Opslag algemene kosten (50%)","Geen opslag")</f>
        <v>Geen opslag</v>
      </c>
      <c r="H38" s="81" t="str">
        <f>IF($F14="vaste uurtarief-systematiek",0,(IF($F14="integrale kostensystematiek",0,(IF($F14="Directe loonkosten plus vaste opslag-systematiek (50%)",H37*0.5,"0")))))</f>
        <v>0</v>
      </c>
    </row>
    <row r="39" spans="1:8" ht="15.75" thickBot="1" x14ac:dyDescent="0.3">
      <c r="A39" s="394"/>
      <c r="B39" s="10"/>
      <c r="C39" s="10"/>
      <c r="D39" s="11"/>
      <c r="E39" s="11"/>
      <c r="F39" s="76"/>
      <c r="G39" s="99" t="s">
        <v>189</v>
      </c>
      <c r="H39" s="82">
        <f>H37+H38</f>
        <v>0</v>
      </c>
    </row>
    <row r="40" spans="1:8" ht="15.75" thickBot="1" x14ac:dyDescent="0.3">
      <c r="A40" s="115"/>
      <c r="B40" s="107"/>
      <c r="C40" s="107"/>
      <c r="D40" s="107"/>
      <c r="E40" s="107"/>
      <c r="F40" s="108"/>
      <c r="G40" s="109"/>
      <c r="H40" s="116"/>
    </row>
    <row r="41" spans="1:8" ht="18" x14ac:dyDescent="0.25">
      <c r="A41" s="392" t="s">
        <v>20</v>
      </c>
      <c r="B41" s="502" t="s">
        <v>34</v>
      </c>
      <c r="C41" s="503"/>
      <c r="D41" s="503"/>
      <c r="E41" s="503"/>
      <c r="F41" s="503"/>
      <c r="G41" s="503"/>
      <c r="H41" s="504"/>
    </row>
    <row r="42" spans="1:8" ht="15.75" thickBot="1" x14ac:dyDescent="0.3">
      <c r="A42" s="393"/>
      <c r="B42" s="473" t="s">
        <v>140</v>
      </c>
      <c r="C42" s="474"/>
      <c r="D42" s="91"/>
      <c r="E42" s="90" t="s">
        <v>123</v>
      </c>
      <c r="F42" s="92" t="s">
        <v>124</v>
      </c>
      <c r="G42" s="90" t="s">
        <v>125</v>
      </c>
      <c r="H42" s="93" t="s">
        <v>122</v>
      </c>
    </row>
    <row r="43" spans="1:8" ht="15.75" thickTop="1" x14ac:dyDescent="0.25">
      <c r="A43" s="393"/>
      <c r="B43" s="507"/>
      <c r="C43" s="508"/>
      <c r="D43" s="509"/>
      <c r="E43" s="95"/>
      <c r="F43" s="96"/>
      <c r="G43" s="71"/>
      <c r="H43" s="205">
        <f>E43*F43*G43</f>
        <v>0</v>
      </c>
    </row>
    <row r="44" spans="1:8" ht="15" x14ac:dyDescent="0.25">
      <c r="A44" s="393"/>
      <c r="B44" s="410"/>
      <c r="C44" s="411"/>
      <c r="D44" s="411"/>
      <c r="E44" s="95"/>
      <c r="F44" s="96"/>
      <c r="G44" s="71"/>
      <c r="H44" s="85">
        <f t="shared" ref="H44:H52" si="1">E44*F44*G44</f>
        <v>0</v>
      </c>
    </row>
    <row r="45" spans="1:8" ht="15" x14ac:dyDescent="0.25">
      <c r="A45" s="393"/>
      <c r="B45" s="410"/>
      <c r="C45" s="411"/>
      <c r="D45" s="411"/>
      <c r="E45" s="95"/>
      <c r="F45" s="96"/>
      <c r="G45" s="71"/>
      <c r="H45" s="85">
        <f t="shared" si="1"/>
        <v>0</v>
      </c>
    </row>
    <row r="46" spans="1:8" ht="15" x14ac:dyDescent="0.25">
      <c r="A46" s="393"/>
      <c r="B46" s="410"/>
      <c r="C46" s="411"/>
      <c r="D46" s="411"/>
      <c r="E46" s="95"/>
      <c r="F46" s="96"/>
      <c r="G46" s="71"/>
      <c r="H46" s="85">
        <f t="shared" si="1"/>
        <v>0</v>
      </c>
    </row>
    <row r="47" spans="1:8" ht="15" x14ac:dyDescent="0.25">
      <c r="A47" s="393"/>
      <c r="B47" s="410"/>
      <c r="C47" s="411"/>
      <c r="D47" s="411"/>
      <c r="E47" s="95"/>
      <c r="F47" s="96"/>
      <c r="G47" s="71"/>
      <c r="H47" s="85">
        <f t="shared" si="1"/>
        <v>0</v>
      </c>
    </row>
    <row r="48" spans="1:8" ht="15" x14ac:dyDescent="0.25">
      <c r="A48" s="393"/>
      <c r="B48" s="397"/>
      <c r="C48" s="398"/>
      <c r="D48" s="396"/>
      <c r="E48" s="95"/>
      <c r="F48" s="96"/>
      <c r="G48" s="71"/>
      <c r="H48" s="85">
        <f t="shared" si="1"/>
        <v>0</v>
      </c>
    </row>
    <row r="49" spans="1:8" ht="15" x14ac:dyDescent="0.25">
      <c r="A49" s="393"/>
      <c r="B49" s="397"/>
      <c r="C49" s="398"/>
      <c r="D49" s="396"/>
      <c r="E49" s="95"/>
      <c r="F49" s="96"/>
      <c r="G49" s="71"/>
      <c r="H49" s="85">
        <f t="shared" si="1"/>
        <v>0</v>
      </c>
    </row>
    <row r="50" spans="1:8" ht="15" x14ac:dyDescent="0.25">
      <c r="A50" s="393"/>
      <c r="B50" s="410"/>
      <c r="C50" s="411"/>
      <c r="D50" s="411"/>
      <c r="E50" s="95"/>
      <c r="F50" s="96"/>
      <c r="G50" s="71"/>
      <c r="H50" s="85">
        <f t="shared" si="1"/>
        <v>0</v>
      </c>
    </row>
    <row r="51" spans="1:8" ht="15" x14ac:dyDescent="0.25">
      <c r="A51" s="393"/>
      <c r="B51" s="410"/>
      <c r="C51" s="411"/>
      <c r="D51" s="411"/>
      <c r="E51" s="95"/>
      <c r="F51" s="96"/>
      <c r="G51" s="71"/>
      <c r="H51" s="85">
        <f t="shared" si="1"/>
        <v>0</v>
      </c>
    </row>
    <row r="52" spans="1:8" ht="15.75" thickBot="1" x14ac:dyDescent="0.3">
      <c r="A52" s="393"/>
      <c r="B52" s="505"/>
      <c r="C52" s="506"/>
      <c r="D52" s="506"/>
      <c r="E52" s="97"/>
      <c r="F52" s="98"/>
      <c r="G52" s="75"/>
      <c r="H52" s="206">
        <f t="shared" si="1"/>
        <v>0</v>
      </c>
    </row>
    <row r="53" spans="1:8" ht="16.5" thickTop="1" thickBot="1" x14ac:dyDescent="0.3">
      <c r="A53" s="394"/>
      <c r="B53" s="89"/>
      <c r="C53" s="15"/>
      <c r="D53" s="94"/>
      <c r="E53" s="16"/>
      <c r="F53" s="16"/>
      <c r="G53" s="99" t="s">
        <v>184</v>
      </c>
      <c r="H53" s="103">
        <f>SUM(H43:H52)</f>
        <v>0</v>
      </c>
    </row>
    <row r="54" spans="1:8" ht="15.75" thickBot="1" x14ac:dyDescent="0.3">
      <c r="A54" s="414"/>
      <c r="B54" s="415"/>
      <c r="C54" s="415"/>
      <c r="D54" s="415"/>
      <c r="E54" s="415"/>
      <c r="F54" s="415"/>
      <c r="G54" s="415"/>
      <c r="H54" s="416"/>
    </row>
    <row r="55" spans="1:8" ht="18.75" thickBot="1" x14ac:dyDescent="0.3">
      <c r="A55" s="138" t="s">
        <v>35</v>
      </c>
      <c r="B55" s="432" t="s">
        <v>174</v>
      </c>
      <c r="C55" s="433"/>
      <c r="D55" s="433"/>
      <c r="E55" s="433"/>
      <c r="F55" s="433"/>
      <c r="G55" s="433"/>
      <c r="H55" s="434"/>
    </row>
    <row r="56" spans="1:8" ht="15.75" thickBot="1" x14ac:dyDescent="0.3">
      <c r="A56" s="392" t="s">
        <v>151</v>
      </c>
      <c r="B56" s="440" t="s">
        <v>127</v>
      </c>
      <c r="C56" s="441"/>
      <c r="D56" s="441"/>
      <c r="E56" s="441"/>
      <c r="F56" s="514" t="s">
        <v>83</v>
      </c>
      <c r="G56" s="514"/>
      <c r="H56" s="7" t="s">
        <v>36</v>
      </c>
    </row>
    <row r="57" spans="1:8" ht="15.75" thickTop="1" x14ac:dyDescent="0.25">
      <c r="A57" s="393"/>
      <c r="B57" s="423"/>
      <c r="C57" s="424"/>
      <c r="D57" s="424"/>
      <c r="E57" s="424"/>
      <c r="F57" s="424"/>
      <c r="G57" s="424"/>
      <c r="H57" s="104">
        <v>0</v>
      </c>
    </row>
    <row r="58" spans="1:8" ht="15" x14ac:dyDescent="0.25">
      <c r="A58" s="393"/>
      <c r="B58" s="410"/>
      <c r="C58" s="411"/>
      <c r="D58" s="411"/>
      <c r="E58" s="411"/>
      <c r="F58" s="411"/>
      <c r="G58" s="411"/>
      <c r="H58" s="105">
        <v>0</v>
      </c>
    </row>
    <row r="59" spans="1:8" ht="15" x14ac:dyDescent="0.25">
      <c r="A59" s="393"/>
      <c r="B59" s="410"/>
      <c r="C59" s="411"/>
      <c r="D59" s="411"/>
      <c r="E59" s="411"/>
      <c r="F59" s="411"/>
      <c r="G59" s="411"/>
      <c r="H59" s="105">
        <v>0</v>
      </c>
    </row>
    <row r="60" spans="1:8" ht="15" x14ac:dyDescent="0.25">
      <c r="A60" s="393"/>
      <c r="B60" s="397"/>
      <c r="C60" s="398"/>
      <c r="D60" s="398"/>
      <c r="E60" s="396"/>
      <c r="F60" s="395"/>
      <c r="G60" s="396"/>
      <c r="H60" s="105">
        <v>0</v>
      </c>
    </row>
    <row r="61" spans="1:8" ht="15" x14ac:dyDescent="0.25">
      <c r="A61" s="393"/>
      <c r="B61" s="410"/>
      <c r="C61" s="411"/>
      <c r="D61" s="411"/>
      <c r="E61" s="411"/>
      <c r="F61" s="411"/>
      <c r="G61" s="411"/>
      <c r="H61" s="105">
        <v>0</v>
      </c>
    </row>
    <row r="62" spans="1:8" ht="15" x14ac:dyDescent="0.25">
      <c r="A62" s="393"/>
      <c r="B62" s="410"/>
      <c r="C62" s="411"/>
      <c r="D62" s="411"/>
      <c r="E62" s="411"/>
      <c r="F62" s="411"/>
      <c r="G62" s="411"/>
      <c r="H62" s="105">
        <v>0</v>
      </c>
    </row>
    <row r="63" spans="1:8" ht="15" x14ac:dyDescent="0.25">
      <c r="A63" s="393"/>
      <c r="B63" s="397"/>
      <c r="C63" s="398"/>
      <c r="D63" s="398"/>
      <c r="E63" s="396"/>
      <c r="F63" s="395"/>
      <c r="G63" s="396"/>
      <c r="H63" s="105">
        <v>0</v>
      </c>
    </row>
    <row r="64" spans="1:8" ht="15.75" thickBot="1" x14ac:dyDescent="0.3">
      <c r="A64" s="393"/>
      <c r="B64" s="399"/>
      <c r="C64" s="400"/>
      <c r="D64" s="400"/>
      <c r="E64" s="401"/>
      <c r="F64" s="404"/>
      <c r="G64" s="401"/>
      <c r="H64" s="106">
        <v>0</v>
      </c>
    </row>
    <row r="65" spans="1:8" ht="16.5" thickTop="1" thickBot="1" x14ac:dyDescent="0.3">
      <c r="A65" s="394"/>
      <c r="B65" s="402" t="s">
        <v>148</v>
      </c>
      <c r="C65" s="403"/>
      <c r="D65" s="403"/>
      <c r="E65" s="403"/>
      <c r="F65" s="405" t="s">
        <v>150</v>
      </c>
      <c r="G65" s="406"/>
      <c r="H65" s="137">
        <f>SUM(H57:H64)</f>
        <v>0</v>
      </c>
    </row>
    <row r="66" spans="1:8" ht="15.75" thickBot="1" x14ac:dyDescent="0.3">
      <c r="A66" s="392" t="s">
        <v>152</v>
      </c>
      <c r="B66" s="494" t="s">
        <v>180</v>
      </c>
      <c r="C66" s="495"/>
      <c r="D66" s="495"/>
      <c r="E66" s="495"/>
      <c r="F66" s="442" t="s">
        <v>156</v>
      </c>
      <c r="G66" s="442"/>
      <c r="H66" s="140" t="s">
        <v>154</v>
      </c>
    </row>
    <row r="67" spans="1:8" ht="15" x14ac:dyDescent="0.25">
      <c r="A67" s="393"/>
      <c r="B67" s="407"/>
      <c r="C67" s="408"/>
      <c r="D67" s="408"/>
      <c r="E67" s="408"/>
      <c r="F67" s="409"/>
      <c r="G67" s="409"/>
      <c r="H67" s="207">
        <v>0</v>
      </c>
    </row>
    <row r="68" spans="1:8" ht="15" x14ac:dyDescent="0.25">
      <c r="A68" s="393"/>
      <c r="B68" s="425"/>
      <c r="C68" s="426"/>
      <c r="D68" s="426"/>
      <c r="E68" s="427"/>
      <c r="F68" s="428"/>
      <c r="G68" s="429"/>
      <c r="H68" s="105">
        <v>0</v>
      </c>
    </row>
    <row r="69" spans="1:8" ht="15" x14ac:dyDescent="0.25">
      <c r="A69" s="393"/>
      <c r="B69" s="425"/>
      <c r="C69" s="426"/>
      <c r="D69" s="426"/>
      <c r="E69" s="427"/>
      <c r="F69" s="428"/>
      <c r="G69" s="429"/>
      <c r="H69" s="105">
        <v>0</v>
      </c>
    </row>
    <row r="70" spans="1:8" ht="15" x14ac:dyDescent="0.25">
      <c r="A70" s="393"/>
      <c r="B70" s="208"/>
      <c r="C70" s="209"/>
      <c r="D70" s="209"/>
      <c r="E70" s="210"/>
      <c r="F70" s="211"/>
      <c r="G70" s="212"/>
      <c r="H70" s="105">
        <v>0</v>
      </c>
    </row>
    <row r="71" spans="1:8" ht="15" x14ac:dyDescent="0.25">
      <c r="A71" s="393"/>
      <c r="B71" s="425"/>
      <c r="C71" s="426"/>
      <c r="D71" s="426"/>
      <c r="E71" s="427"/>
      <c r="F71" s="428"/>
      <c r="G71" s="429"/>
      <c r="H71" s="105">
        <v>0</v>
      </c>
    </row>
    <row r="72" spans="1:8" ht="15" x14ac:dyDescent="0.25">
      <c r="A72" s="393"/>
      <c r="B72" s="425"/>
      <c r="C72" s="426"/>
      <c r="D72" s="426"/>
      <c r="E72" s="427"/>
      <c r="F72" s="428"/>
      <c r="G72" s="429"/>
      <c r="H72" s="105">
        <v>0</v>
      </c>
    </row>
    <row r="73" spans="1:8" ht="15" x14ac:dyDescent="0.25">
      <c r="A73" s="393"/>
      <c r="B73" s="425"/>
      <c r="C73" s="426"/>
      <c r="D73" s="426"/>
      <c r="E73" s="427"/>
      <c r="F73" s="428"/>
      <c r="G73" s="429"/>
      <c r="H73" s="105">
        <v>0</v>
      </c>
    </row>
    <row r="74" spans="1:8" ht="15.75" thickBot="1" x14ac:dyDescent="0.3">
      <c r="A74" s="393"/>
      <c r="B74" s="435"/>
      <c r="C74" s="436"/>
      <c r="D74" s="436"/>
      <c r="E74" s="436"/>
      <c r="F74" s="436"/>
      <c r="G74" s="436"/>
      <c r="H74" s="106">
        <v>0</v>
      </c>
    </row>
    <row r="75" spans="1:8" ht="16.5" thickTop="1" thickBot="1" x14ac:dyDescent="0.3">
      <c r="A75" s="394"/>
      <c r="B75" s="437" t="s">
        <v>149</v>
      </c>
      <c r="C75" s="438"/>
      <c r="D75" s="438"/>
      <c r="E75" s="439"/>
      <c r="F75" s="517" t="s">
        <v>153</v>
      </c>
      <c r="G75" s="517"/>
      <c r="H75" s="137">
        <f>SUM(H67:H74)</f>
        <v>0</v>
      </c>
    </row>
    <row r="76" spans="1:8" ht="15.75" thickBot="1" x14ac:dyDescent="0.3">
      <c r="A76" s="139" t="s">
        <v>35</v>
      </c>
      <c r="B76" s="402" t="s">
        <v>147</v>
      </c>
      <c r="C76" s="403"/>
      <c r="D76" s="403"/>
      <c r="E76" s="403"/>
      <c r="F76" s="403"/>
      <c r="G76" s="99" t="s">
        <v>128</v>
      </c>
      <c r="H76" s="103">
        <f>H65+H75</f>
        <v>0</v>
      </c>
    </row>
    <row r="77" spans="1:8" ht="15.75" thickBot="1" x14ac:dyDescent="0.3">
      <c r="A77" s="414"/>
      <c r="B77" s="415"/>
      <c r="C77" s="415"/>
      <c r="D77" s="415"/>
      <c r="E77" s="415"/>
      <c r="F77" s="415"/>
      <c r="G77" s="415"/>
      <c r="H77" s="416"/>
    </row>
    <row r="78" spans="1:8" ht="18.75" thickBot="1" x14ac:dyDescent="0.3">
      <c r="A78" s="142" t="s">
        <v>37</v>
      </c>
      <c r="B78" s="432" t="s">
        <v>173</v>
      </c>
      <c r="C78" s="433"/>
      <c r="D78" s="433"/>
      <c r="E78" s="433"/>
      <c r="F78" s="433"/>
      <c r="G78" s="433"/>
      <c r="H78" s="434"/>
    </row>
    <row r="79" spans="1:8" ht="15.75" thickBot="1" x14ac:dyDescent="0.3">
      <c r="A79" s="392" t="s">
        <v>160</v>
      </c>
      <c r="B79" s="430" t="s">
        <v>129</v>
      </c>
      <c r="C79" s="431"/>
      <c r="D79" s="431"/>
      <c r="E79" s="431"/>
      <c r="F79" s="515" t="s">
        <v>83</v>
      </c>
      <c r="G79" s="515"/>
      <c r="H79" s="143" t="s">
        <v>36</v>
      </c>
    </row>
    <row r="80" spans="1:8" ht="15.75" thickTop="1" x14ac:dyDescent="0.25">
      <c r="A80" s="393"/>
      <c r="B80" s="423"/>
      <c r="C80" s="424"/>
      <c r="D80" s="424"/>
      <c r="E80" s="424"/>
      <c r="F80" s="424"/>
      <c r="G80" s="424"/>
      <c r="H80" s="141">
        <v>0</v>
      </c>
    </row>
    <row r="81" spans="1:8" ht="15" x14ac:dyDescent="0.25">
      <c r="A81" s="393"/>
      <c r="B81" s="410"/>
      <c r="C81" s="411"/>
      <c r="D81" s="411"/>
      <c r="E81" s="411"/>
      <c r="F81" s="411"/>
      <c r="G81" s="411"/>
      <c r="H81" s="110">
        <v>0</v>
      </c>
    </row>
    <row r="82" spans="1:8" ht="15" x14ac:dyDescent="0.25">
      <c r="A82" s="393"/>
      <c r="B82" s="410"/>
      <c r="C82" s="411"/>
      <c r="D82" s="411"/>
      <c r="E82" s="411"/>
      <c r="F82" s="411"/>
      <c r="G82" s="411"/>
      <c r="H82" s="110">
        <v>0</v>
      </c>
    </row>
    <row r="83" spans="1:8" ht="15" x14ac:dyDescent="0.25">
      <c r="A83" s="393"/>
      <c r="B83" s="410"/>
      <c r="C83" s="411"/>
      <c r="D83" s="411"/>
      <c r="E83" s="411"/>
      <c r="F83" s="411"/>
      <c r="G83" s="411"/>
      <c r="H83" s="110">
        <v>0</v>
      </c>
    </row>
    <row r="84" spans="1:8" ht="15" x14ac:dyDescent="0.25">
      <c r="A84" s="393"/>
      <c r="B84" s="410"/>
      <c r="C84" s="411"/>
      <c r="D84" s="411"/>
      <c r="E84" s="411"/>
      <c r="F84" s="411"/>
      <c r="G84" s="411"/>
      <c r="H84" s="110">
        <v>0</v>
      </c>
    </row>
    <row r="85" spans="1:8" ht="15" x14ac:dyDescent="0.25">
      <c r="A85" s="393"/>
      <c r="B85" s="410"/>
      <c r="C85" s="411"/>
      <c r="D85" s="411"/>
      <c r="E85" s="411"/>
      <c r="F85" s="411"/>
      <c r="G85" s="411"/>
      <c r="H85" s="110">
        <v>0</v>
      </c>
    </row>
    <row r="86" spans="1:8" ht="15" x14ac:dyDescent="0.25">
      <c r="A86" s="393"/>
      <c r="B86" s="412"/>
      <c r="C86" s="413"/>
      <c r="D86" s="413"/>
      <c r="E86" s="413"/>
      <c r="F86" s="411"/>
      <c r="G86" s="411"/>
      <c r="H86" s="110">
        <v>0</v>
      </c>
    </row>
    <row r="87" spans="1:8" ht="15.75" thickBot="1" x14ac:dyDescent="0.3">
      <c r="A87" s="393"/>
      <c r="B87" s="505"/>
      <c r="C87" s="506"/>
      <c r="D87" s="506"/>
      <c r="E87" s="506"/>
      <c r="F87" s="506"/>
      <c r="G87" s="506"/>
      <c r="H87" s="111">
        <v>0</v>
      </c>
    </row>
    <row r="88" spans="1:8" ht="16.5" thickTop="1" thickBot="1" x14ac:dyDescent="0.3">
      <c r="A88" s="394"/>
      <c r="B88" s="512" t="s">
        <v>38</v>
      </c>
      <c r="C88" s="513"/>
      <c r="D88" s="513"/>
      <c r="E88" s="513"/>
      <c r="F88" s="516" t="s">
        <v>155</v>
      </c>
      <c r="G88" s="516"/>
      <c r="H88" s="144">
        <f>SUM(H80:H87)</f>
        <v>0</v>
      </c>
    </row>
    <row r="89" spans="1:8" ht="15" x14ac:dyDescent="0.25">
      <c r="A89" s="392" t="s">
        <v>161</v>
      </c>
      <c r="B89" s="419" t="s">
        <v>157</v>
      </c>
      <c r="C89" s="420"/>
      <c r="D89" s="420"/>
      <c r="E89" s="420"/>
      <c r="F89" s="448" t="s">
        <v>182</v>
      </c>
      <c r="G89" s="448"/>
      <c r="H89" s="145" t="s">
        <v>183</v>
      </c>
    </row>
    <row r="90" spans="1:8" ht="15" x14ac:dyDescent="0.25">
      <c r="A90" s="393"/>
      <c r="B90" s="511"/>
      <c r="C90" s="449"/>
      <c r="D90" s="449"/>
      <c r="E90" s="449"/>
      <c r="F90" s="449"/>
      <c r="G90" s="449"/>
      <c r="H90" s="110">
        <v>0</v>
      </c>
    </row>
    <row r="91" spans="1:8" ht="15" x14ac:dyDescent="0.25">
      <c r="A91" s="393"/>
      <c r="B91" s="467"/>
      <c r="C91" s="468"/>
      <c r="D91" s="468"/>
      <c r="E91" s="418"/>
      <c r="F91" s="417"/>
      <c r="G91" s="418"/>
      <c r="H91" s="213">
        <v>0</v>
      </c>
    </row>
    <row r="92" spans="1:8" ht="15" x14ac:dyDescent="0.25">
      <c r="A92" s="393"/>
      <c r="B92" s="467"/>
      <c r="C92" s="468"/>
      <c r="D92" s="468"/>
      <c r="E92" s="418"/>
      <c r="F92" s="417"/>
      <c r="G92" s="418"/>
      <c r="H92" s="213">
        <v>0</v>
      </c>
    </row>
    <row r="93" spans="1:8" ht="15" x14ac:dyDescent="0.25">
      <c r="A93" s="393"/>
      <c r="B93" s="467"/>
      <c r="C93" s="468"/>
      <c r="D93" s="468"/>
      <c r="E93" s="418"/>
      <c r="F93" s="417"/>
      <c r="G93" s="418"/>
      <c r="H93" s="213">
        <v>0</v>
      </c>
    </row>
    <row r="94" spans="1:8" ht="15" x14ac:dyDescent="0.25">
      <c r="A94" s="393"/>
      <c r="B94" s="467"/>
      <c r="C94" s="468"/>
      <c r="D94" s="468"/>
      <c r="E94" s="418"/>
      <c r="F94" s="417"/>
      <c r="G94" s="418"/>
      <c r="H94" s="213">
        <v>0</v>
      </c>
    </row>
    <row r="95" spans="1:8" ht="15" x14ac:dyDescent="0.25">
      <c r="A95" s="393"/>
      <c r="B95" s="467"/>
      <c r="C95" s="468"/>
      <c r="D95" s="468"/>
      <c r="E95" s="418"/>
      <c r="F95" s="417"/>
      <c r="G95" s="418"/>
      <c r="H95" s="213">
        <v>0</v>
      </c>
    </row>
    <row r="96" spans="1:8" ht="15" x14ac:dyDescent="0.25">
      <c r="A96" s="393"/>
      <c r="B96" s="467"/>
      <c r="C96" s="468"/>
      <c r="D96" s="468"/>
      <c r="E96" s="418"/>
      <c r="F96" s="417"/>
      <c r="G96" s="418"/>
      <c r="H96" s="213">
        <v>0</v>
      </c>
    </row>
    <row r="97" spans="1:8" ht="15.75" thickBot="1" x14ac:dyDescent="0.3">
      <c r="A97" s="393"/>
      <c r="B97" s="435"/>
      <c r="C97" s="436"/>
      <c r="D97" s="436"/>
      <c r="E97" s="436"/>
      <c r="F97" s="436"/>
      <c r="G97" s="436"/>
      <c r="H97" s="111">
        <v>0</v>
      </c>
    </row>
    <row r="98" spans="1:8" ht="16.5" thickTop="1" thickBot="1" x14ac:dyDescent="0.3">
      <c r="A98" s="394"/>
      <c r="B98" s="512" t="s">
        <v>158</v>
      </c>
      <c r="C98" s="513"/>
      <c r="D98" s="513"/>
      <c r="E98" s="513"/>
      <c r="F98" s="466" t="s">
        <v>159</v>
      </c>
      <c r="G98" s="439"/>
      <c r="H98" s="144">
        <f>SUM(H90:H97)</f>
        <v>0</v>
      </c>
    </row>
    <row r="99" spans="1:8" ht="15.75" thickBot="1" x14ac:dyDescent="0.3">
      <c r="A99" s="414"/>
      <c r="B99" s="415"/>
      <c r="C99" s="415"/>
      <c r="D99" s="415"/>
      <c r="E99" s="415"/>
      <c r="F99" s="415"/>
      <c r="G99" s="415"/>
      <c r="H99" s="416"/>
    </row>
    <row r="100" spans="1:8" ht="15.75" customHeight="1" thickBot="1" x14ac:dyDescent="0.3">
      <c r="A100" s="392"/>
      <c r="B100" s="463" t="s">
        <v>222</v>
      </c>
      <c r="C100" s="464"/>
      <c r="D100" s="464"/>
      <c r="E100" s="464"/>
      <c r="F100" s="464"/>
      <c r="G100" s="464"/>
      <c r="H100" s="465"/>
    </row>
    <row r="101" spans="1:8" ht="15.75" customHeight="1" thickBot="1" x14ac:dyDescent="0.3">
      <c r="A101" s="393"/>
      <c r="B101" s="344"/>
      <c r="C101" s="345"/>
      <c r="D101" s="345"/>
      <c r="E101" s="345"/>
      <c r="F101" s="345"/>
      <c r="G101" s="345"/>
      <c r="H101" s="346"/>
    </row>
    <row r="102" spans="1:8" ht="15.75" customHeight="1" thickBot="1" x14ac:dyDescent="0.3">
      <c r="A102" s="450"/>
      <c r="B102" s="374" t="s">
        <v>197</v>
      </c>
      <c r="C102" s="375"/>
      <c r="D102" s="375"/>
      <c r="E102" s="375"/>
      <c r="F102" s="241" t="s">
        <v>198</v>
      </c>
      <c r="G102" s="242" t="s">
        <v>205</v>
      </c>
      <c r="H102" s="214" t="s">
        <v>206</v>
      </c>
    </row>
    <row r="103" spans="1:8" ht="15.75" customHeight="1" thickTop="1" x14ac:dyDescent="0.25">
      <c r="A103" s="450"/>
      <c r="B103" s="358" t="s">
        <v>199</v>
      </c>
      <c r="C103" s="359"/>
      <c r="D103" s="359"/>
      <c r="E103" s="217" t="s">
        <v>215</v>
      </c>
      <c r="F103" s="217" t="s">
        <v>200</v>
      </c>
      <c r="G103" s="218">
        <f>H39</f>
        <v>0</v>
      </c>
      <c r="H103" s="228">
        <f>IF(G103&gt;0,G103/$G$108,0)</f>
        <v>0</v>
      </c>
    </row>
    <row r="104" spans="1:8" ht="15.75" customHeight="1" x14ac:dyDescent="0.25">
      <c r="A104" s="450"/>
      <c r="B104" s="360" t="s">
        <v>34</v>
      </c>
      <c r="C104" s="361"/>
      <c r="D104" s="361"/>
      <c r="E104" s="215" t="s">
        <v>216</v>
      </c>
      <c r="F104" s="215" t="s">
        <v>201</v>
      </c>
      <c r="G104" s="216">
        <f>H53</f>
        <v>0</v>
      </c>
      <c r="H104" s="229">
        <f t="shared" ref="H104:H107" si="2">IF(G104&gt;0,G104/$G$108,0)</f>
        <v>0</v>
      </c>
    </row>
    <row r="105" spans="1:8" ht="15.75" customHeight="1" x14ac:dyDescent="0.25">
      <c r="A105" s="450"/>
      <c r="B105" s="360" t="s">
        <v>174</v>
      </c>
      <c r="C105" s="361"/>
      <c r="D105" s="361"/>
      <c r="E105" s="215" t="s">
        <v>208</v>
      </c>
      <c r="F105" s="215" t="s">
        <v>202</v>
      </c>
      <c r="G105" s="216">
        <f>H65</f>
        <v>0</v>
      </c>
      <c r="H105" s="229">
        <f t="shared" si="2"/>
        <v>0</v>
      </c>
    </row>
    <row r="106" spans="1:8" ht="15.75" customHeight="1" x14ac:dyDescent="0.25">
      <c r="A106" s="450"/>
      <c r="B106" s="360" t="s">
        <v>174</v>
      </c>
      <c r="C106" s="361"/>
      <c r="D106" s="361"/>
      <c r="E106" s="215" t="s">
        <v>209</v>
      </c>
      <c r="F106" s="215" t="s">
        <v>203</v>
      </c>
      <c r="G106" s="216">
        <f>H75</f>
        <v>0</v>
      </c>
      <c r="H106" s="229">
        <f t="shared" si="2"/>
        <v>0</v>
      </c>
    </row>
    <row r="107" spans="1:8" ht="15.75" customHeight="1" thickBot="1" x14ac:dyDescent="0.3">
      <c r="A107" s="450"/>
      <c r="B107" s="378" t="s">
        <v>173</v>
      </c>
      <c r="C107" s="379"/>
      <c r="D107" s="379"/>
      <c r="E107" s="219" t="s">
        <v>210</v>
      </c>
      <c r="F107" s="219" t="s">
        <v>204</v>
      </c>
      <c r="G107" s="220">
        <f>H88</f>
        <v>0</v>
      </c>
      <c r="H107" s="230">
        <f t="shared" si="2"/>
        <v>0</v>
      </c>
    </row>
    <row r="108" spans="1:8" ht="15.75" customHeight="1" thickTop="1" thickBot="1" x14ac:dyDescent="0.3">
      <c r="A108" s="450"/>
      <c r="B108" s="354" t="s">
        <v>207</v>
      </c>
      <c r="C108" s="355"/>
      <c r="D108" s="355"/>
      <c r="E108" s="355"/>
      <c r="F108" s="238" t="s">
        <v>217</v>
      </c>
      <c r="G108" s="233">
        <f>SUM(G103:G107)</f>
        <v>0</v>
      </c>
      <c r="H108" s="234"/>
    </row>
    <row r="109" spans="1:8" ht="15.75" customHeight="1" thickBot="1" x14ac:dyDescent="0.3">
      <c r="A109" s="450"/>
      <c r="B109" s="366"/>
      <c r="C109" s="367"/>
      <c r="D109" s="367"/>
      <c r="E109" s="367"/>
      <c r="F109" s="367"/>
      <c r="G109" s="367"/>
      <c r="H109" s="368"/>
    </row>
    <row r="110" spans="1:8" ht="15.75" customHeight="1" x14ac:dyDescent="0.25">
      <c r="A110" s="450"/>
      <c r="B110" s="376" t="s">
        <v>174</v>
      </c>
      <c r="C110" s="377"/>
      <c r="D110" s="377"/>
      <c r="E110" s="235" t="s">
        <v>209</v>
      </c>
      <c r="F110" s="235" t="s">
        <v>203</v>
      </c>
      <c r="G110" s="236">
        <f>H75*-1</f>
        <v>0</v>
      </c>
      <c r="H110" s="237">
        <f>IF(G110&lt;0,G110/$G$112,0)</f>
        <v>0</v>
      </c>
    </row>
    <row r="111" spans="1:8" ht="15.75" customHeight="1" thickBot="1" x14ac:dyDescent="0.3">
      <c r="A111" s="450"/>
      <c r="B111" s="378" t="s">
        <v>173</v>
      </c>
      <c r="C111" s="379"/>
      <c r="D111" s="379"/>
      <c r="E111" s="219" t="s">
        <v>211</v>
      </c>
      <c r="F111" s="219" t="s">
        <v>212</v>
      </c>
      <c r="G111" s="220">
        <f>H98*-1</f>
        <v>0</v>
      </c>
      <c r="H111" s="231">
        <f>IF(G111&lt;0,G111/$G$112,0)</f>
        <v>0</v>
      </c>
    </row>
    <row r="112" spans="1:8" ht="15.75" customHeight="1" thickTop="1" thickBot="1" x14ac:dyDescent="0.3">
      <c r="A112" s="450"/>
      <c r="B112" s="354" t="s">
        <v>213</v>
      </c>
      <c r="C112" s="355"/>
      <c r="D112" s="355"/>
      <c r="E112" s="355"/>
      <c r="F112" s="232" t="s">
        <v>218</v>
      </c>
      <c r="G112" s="233">
        <f>G110+G111</f>
        <v>0</v>
      </c>
      <c r="H112" s="234"/>
    </row>
    <row r="113" spans="1:8" ht="15.75" customHeight="1" x14ac:dyDescent="0.25">
      <c r="A113" s="450"/>
      <c r="B113" s="369"/>
      <c r="C113" s="370"/>
      <c r="D113" s="370"/>
      <c r="E113" s="370"/>
      <c r="F113" s="370"/>
      <c r="G113" s="370"/>
      <c r="H113" s="371"/>
    </row>
    <row r="114" spans="1:8" ht="14.45" customHeight="1" x14ac:dyDescent="0.25">
      <c r="A114" s="450"/>
      <c r="B114" s="372" t="s">
        <v>225</v>
      </c>
      <c r="C114" s="373"/>
      <c r="D114" s="373"/>
      <c r="E114" s="373"/>
      <c r="F114" s="221" t="s">
        <v>219</v>
      </c>
      <c r="G114" s="222">
        <f>G108</f>
        <v>0</v>
      </c>
      <c r="H114" s="356" t="s">
        <v>214</v>
      </c>
    </row>
    <row r="115" spans="1:8" ht="15.75" thickBot="1" x14ac:dyDescent="0.3">
      <c r="A115" s="450"/>
      <c r="B115" s="362" t="s">
        <v>224</v>
      </c>
      <c r="C115" s="363"/>
      <c r="D115" s="363"/>
      <c r="E115" s="363"/>
      <c r="F115" s="223" t="s">
        <v>220</v>
      </c>
      <c r="G115" s="224">
        <f>G112</f>
        <v>0</v>
      </c>
      <c r="H115" s="357"/>
    </row>
    <row r="116" spans="1:8" ht="16.5" thickTop="1" thickBot="1" x14ac:dyDescent="0.3">
      <c r="A116" s="450"/>
      <c r="B116" s="364" t="s">
        <v>223</v>
      </c>
      <c r="C116" s="365"/>
      <c r="D116" s="365"/>
      <c r="E116" s="365"/>
      <c r="F116" s="225" t="s">
        <v>221</v>
      </c>
      <c r="G116" s="226">
        <f>G114+G115</f>
        <v>0</v>
      </c>
      <c r="H116" s="227">
        <f>IF(G115&lt;0,G116/G114,0)</f>
        <v>0</v>
      </c>
    </row>
    <row r="117" spans="1:8" ht="15.75" thickBot="1" x14ac:dyDescent="0.3">
      <c r="A117" s="393"/>
      <c r="B117" s="344"/>
      <c r="C117" s="345"/>
      <c r="D117" s="345"/>
      <c r="E117" s="345"/>
      <c r="F117" s="345"/>
      <c r="G117" s="345"/>
      <c r="H117" s="346"/>
    </row>
    <row r="118" spans="1:8" ht="15.75" thickBot="1" x14ac:dyDescent="0.3">
      <c r="A118" s="393"/>
      <c r="B118" s="352" t="s">
        <v>162</v>
      </c>
      <c r="C118" s="353"/>
      <c r="D118" s="353"/>
      <c r="E118" s="353"/>
      <c r="F118" s="353"/>
      <c r="G118" s="353"/>
      <c r="H118" s="204">
        <v>1</v>
      </c>
    </row>
    <row r="119" spans="1:8" ht="15.75" thickBot="1" x14ac:dyDescent="0.3">
      <c r="A119" s="393"/>
      <c r="B119" s="344"/>
      <c r="C119" s="345"/>
      <c r="D119" s="345"/>
      <c r="E119" s="345"/>
      <c r="F119" s="345"/>
      <c r="G119" s="345"/>
      <c r="H119" s="346"/>
    </row>
    <row r="120" spans="1:8" ht="15.75" thickBot="1" x14ac:dyDescent="0.3">
      <c r="A120" s="393"/>
      <c r="B120" s="350" t="s">
        <v>190</v>
      </c>
      <c r="C120" s="351"/>
      <c r="D120" s="351"/>
      <c r="E120" s="351"/>
      <c r="F120" s="351"/>
      <c r="G120" s="239">
        <f>(G108*IF(H116=0,100%,H116)*H118)</f>
        <v>0</v>
      </c>
      <c r="H120" s="240"/>
    </row>
    <row r="121" spans="1:8" ht="15" x14ac:dyDescent="0.25">
      <c r="A121" s="393"/>
      <c r="B121" s="9"/>
      <c r="C121" s="9"/>
      <c r="D121" s="14"/>
      <c r="E121" s="14"/>
      <c r="F121" s="446" t="str">
        <f>'Werkblad rekenen'!F10</f>
        <v>Geen invoer</v>
      </c>
      <c r="G121" s="446"/>
      <c r="H121" s="447"/>
    </row>
    <row r="122" spans="1:8" ht="24.75" customHeight="1" thickBot="1" x14ac:dyDescent="0.3">
      <c r="A122" s="393"/>
      <c r="B122" s="17"/>
      <c r="C122" s="17"/>
      <c r="D122" s="18"/>
      <c r="E122" s="18"/>
      <c r="F122" s="518"/>
      <c r="G122" s="518"/>
      <c r="H122" s="519"/>
    </row>
    <row r="123" spans="1:8" ht="24.75" customHeight="1" x14ac:dyDescent="0.25">
      <c r="A123" s="393"/>
      <c r="B123" s="9"/>
      <c r="C123" s="9"/>
      <c r="D123" s="14"/>
      <c r="E123" s="380" t="s">
        <v>226</v>
      </c>
      <c r="F123" s="381"/>
      <c r="G123" s="381"/>
      <c r="H123" s="382"/>
    </row>
    <row r="124" spans="1:8" ht="15" x14ac:dyDescent="0.25">
      <c r="A124" s="393"/>
      <c r="B124" s="9" t="str">
        <f>_xlfn.CONCAT("Totale kosten  ",C3,": ")</f>
        <v xml:space="preserve">Totale kosten  0: </v>
      </c>
      <c r="C124" s="12"/>
      <c r="D124" s="20">
        <f>G114</f>
        <v>0</v>
      </c>
      <c r="E124" s="383"/>
      <c r="F124" s="384"/>
      <c r="G124" s="384"/>
      <c r="H124" s="385"/>
    </row>
    <row r="125" spans="1:8" ht="15.75" thickBot="1" x14ac:dyDescent="0.3">
      <c r="A125" s="393"/>
      <c r="B125" s="17" t="str">
        <f>_xlfn.CONCAT("Totale gevraagde subsidie  ",C3,": ")</f>
        <v xml:space="preserve">Totale gevraagde subsidie  0: </v>
      </c>
      <c r="C125" s="17"/>
      <c r="D125" s="19">
        <f>G120</f>
        <v>0</v>
      </c>
      <c r="E125" s="386"/>
      <c r="F125" s="387"/>
      <c r="G125" s="387"/>
      <c r="H125" s="388"/>
    </row>
    <row r="126" spans="1:8" ht="15.75" thickBot="1" x14ac:dyDescent="0.3">
      <c r="A126" s="394"/>
      <c r="B126" s="21"/>
      <c r="C126" s="21"/>
      <c r="D126" s="21"/>
      <c r="E126" s="11"/>
      <c r="F126" s="13"/>
      <c r="G126" s="22"/>
      <c r="H126" s="112"/>
    </row>
    <row r="127" spans="1:8" ht="15.75" thickBot="1" x14ac:dyDescent="0.3">
      <c r="A127" s="389"/>
      <c r="B127" s="390"/>
      <c r="C127" s="390"/>
      <c r="D127" s="390"/>
      <c r="E127" s="390"/>
      <c r="F127" s="390"/>
      <c r="G127" s="390"/>
      <c r="H127" s="391"/>
    </row>
    <row r="128" spans="1:8" ht="15.75" thickBot="1" x14ac:dyDescent="0.3">
      <c r="A128" s="451" t="s">
        <v>130</v>
      </c>
      <c r="B128" s="443" t="s">
        <v>39</v>
      </c>
      <c r="C128" s="444"/>
      <c r="D128" s="444"/>
      <c r="E128" s="444"/>
      <c r="F128" s="444"/>
      <c r="G128" s="444"/>
      <c r="H128" s="445"/>
    </row>
    <row r="129" spans="1:8" ht="15.75" thickTop="1" x14ac:dyDescent="0.25">
      <c r="A129" s="452"/>
      <c r="B129" s="454"/>
      <c r="C129" s="455"/>
      <c r="D129" s="455"/>
      <c r="E129" s="455"/>
      <c r="F129" s="455"/>
      <c r="G129" s="455"/>
      <c r="H129" s="456"/>
    </row>
    <row r="130" spans="1:8" ht="15" x14ac:dyDescent="0.25">
      <c r="A130" s="452"/>
      <c r="B130" s="457"/>
      <c r="C130" s="458"/>
      <c r="D130" s="458"/>
      <c r="E130" s="458"/>
      <c r="F130" s="458"/>
      <c r="G130" s="458"/>
      <c r="H130" s="459"/>
    </row>
    <row r="131" spans="1:8" ht="15" x14ac:dyDescent="0.25">
      <c r="A131" s="452"/>
      <c r="B131" s="457"/>
      <c r="C131" s="458"/>
      <c r="D131" s="458"/>
      <c r="E131" s="458"/>
      <c r="F131" s="458"/>
      <c r="G131" s="458"/>
      <c r="H131" s="459"/>
    </row>
    <row r="132" spans="1:8" ht="15" x14ac:dyDescent="0.25">
      <c r="A132" s="452"/>
      <c r="B132" s="457"/>
      <c r="C132" s="458"/>
      <c r="D132" s="458"/>
      <c r="E132" s="458"/>
      <c r="F132" s="458"/>
      <c r="G132" s="458"/>
      <c r="H132" s="459"/>
    </row>
    <row r="133" spans="1:8" ht="15" x14ac:dyDescent="0.25">
      <c r="A133" s="452"/>
      <c r="B133" s="457"/>
      <c r="C133" s="458"/>
      <c r="D133" s="458"/>
      <c r="E133" s="458"/>
      <c r="F133" s="458"/>
      <c r="G133" s="458"/>
      <c r="H133" s="459"/>
    </row>
    <row r="134" spans="1:8" ht="15" x14ac:dyDescent="0.25">
      <c r="A134" s="452"/>
      <c r="B134" s="457"/>
      <c r="C134" s="458"/>
      <c r="D134" s="458"/>
      <c r="E134" s="458"/>
      <c r="F134" s="458"/>
      <c r="G134" s="458"/>
      <c r="H134" s="459"/>
    </row>
    <row r="135" spans="1:8" ht="15" x14ac:dyDescent="0.25">
      <c r="A135" s="452"/>
      <c r="B135" s="457"/>
      <c r="C135" s="458"/>
      <c r="D135" s="458"/>
      <c r="E135" s="458"/>
      <c r="F135" s="458"/>
      <c r="G135" s="458"/>
      <c r="H135" s="459"/>
    </row>
    <row r="136" spans="1:8" ht="15" x14ac:dyDescent="0.25">
      <c r="A136" s="452"/>
      <c r="B136" s="457"/>
      <c r="C136" s="458"/>
      <c r="D136" s="458"/>
      <c r="E136" s="458"/>
      <c r="F136" s="458"/>
      <c r="G136" s="458"/>
      <c r="H136" s="459"/>
    </row>
    <row r="137" spans="1:8" ht="15" x14ac:dyDescent="0.25">
      <c r="A137" s="452"/>
      <c r="B137" s="457"/>
      <c r="C137" s="458"/>
      <c r="D137" s="458"/>
      <c r="E137" s="458"/>
      <c r="F137" s="458"/>
      <c r="G137" s="458"/>
      <c r="H137" s="459"/>
    </row>
    <row r="138" spans="1:8" ht="15" x14ac:dyDescent="0.25">
      <c r="A138" s="452"/>
      <c r="B138" s="457"/>
      <c r="C138" s="458"/>
      <c r="D138" s="458"/>
      <c r="E138" s="458"/>
      <c r="F138" s="458"/>
      <c r="G138" s="458"/>
      <c r="H138" s="459"/>
    </row>
    <row r="139" spans="1:8" ht="15" x14ac:dyDescent="0.25">
      <c r="A139" s="452"/>
      <c r="B139" s="457"/>
      <c r="C139" s="458"/>
      <c r="D139" s="458"/>
      <c r="E139" s="458"/>
      <c r="F139" s="458"/>
      <c r="G139" s="458"/>
      <c r="H139" s="459"/>
    </row>
    <row r="140" spans="1:8" ht="15.75" thickBot="1" x14ac:dyDescent="0.3">
      <c r="A140" s="453"/>
      <c r="B140" s="460"/>
      <c r="C140" s="461"/>
      <c r="D140" s="461"/>
      <c r="E140" s="461"/>
      <c r="F140" s="461"/>
      <c r="G140" s="461"/>
      <c r="H140" s="462"/>
    </row>
    <row r="141" spans="1:8" ht="15.75" thickBot="1" x14ac:dyDescent="0.3">
      <c r="A141" s="347"/>
      <c r="B141" s="348"/>
      <c r="C141" s="348"/>
      <c r="D141" s="348"/>
      <c r="E141" s="348"/>
      <c r="F141" s="348"/>
      <c r="G141" s="348"/>
      <c r="H141" s="349"/>
    </row>
    <row r="142" spans="1:8" ht="15" hidden="1" x14ac:dyDescent="0.25">
      <c r="B142" s="5"/>
      <c r="C142" s="5"/>
      <c r="D142" s="6"/>
      <c r="E142" s="6"/>
      <c r="F142" s="6"/>
      <c r="G142" s="6"/>
      <c r="H142" s="6"/>
    </row>
    <row r="143" spans="1:8" ht="15" hidden="1" x14ac:dyDescent="0.25">
      <c r="B143" s="5"/>
      <c r="C143" s="5"/>
      <c r="D143" s="6"/>
      <c r="E143" s="6"/>
      <c r="F143" s="6"/>
      <c r="G143" s="6"/>
      <c r="H143" s="6"/>
    </row>
    <row r="144" spans="1:8" ht="15" hidden="1" x14ac:dyDescent="0.25">
      <c r="B144" s="5"/>
      <c r="C144" s="5"/>
      <c r="D144" s="6"/>
      <c r="E144" s="6"/>
      <c r="F144" s="6"/>
      <c r="G144" s="6"/>
      <c r="H144" s="6"/>
    </row>
    <row r="145" spans="2:8" ht="15" hidden="1" x14ac:dyDescent="0.25">
      <c r="B145" s="5"/>
      <c r="C145" s="5"/>
      <c r="D145" s="6"/>
      <c r="E145" s="6"/>
      <c r="F145" s="6"/>
      <c r="G145" s="6"/>
      <c r="H145" s="6"/>
    </row>
    <row r="146" spans="2:8" ht="15" hidden="1" x14ac:dyDescent="0.25">
      <c r="B146" s="5"/>
      <c r="C146" s="5"/>
      <c r="D146" s="6"/>
      <c r="E146" s="6"/>
      <c r="F146" s="6"/>
      <c r="G146" s="6"/>
      <c r="H146" s="6"/>
    </row>
    <row r="147" spans="2:8" ht="15" hidden="1" x14ac:dyDescent="0.25">
      <c r="B147" s="5"/>
      <c r="C147" s="5"/>
      <c r="D147" s="6"/>
      <c r="E147" s="6"/>
      <c r="F147" s="6"/>
      <c r="G147" s="6"/>
      <c r="H147" s="6"/>
    </row>
    <row r="148" spans="2:8" ht="15" hidden="1" x14ac:dyDescent="0.25">
      <c r="B148" s="5"/>
      <c r="C148" s="5"/>
      <c r="D148" s="6"/>
      <c r="E148" s="6"/>
      <c r="F148" s="6"/>
      <c r="G148" s="6"/>
      <c r="H148" s="6"/>
    </row>
    <row r="149" spans="2:8" ht="15" hidden="1" x14ac:dyDescent="0.25">
      <c r="B149" s="5"/>
      <c r="C149" s="5"/>
      <c r="D149" s="6"/>
      <c r="E149" s="6"/>
      <c r="F149" s="6"/>
      <c r="G149" s="6"/>
      <c r="H149" s="6"/>
    </row>
    <row r="150" spans="2:8" ht="15" hidden="1" x14ac:dyDescent="0.25">
      <c r="B150" s="5"/>
      <c r="C150" s="5"/>
      <c r="D150" s="6"/>
      <c r="E150" s="6"/>
      <c r="F150" s="6"/>
      <c r="G150" s="6"/>
      <c r="H150" s="6"/>
    </row>
    <row r="151" spans="2:8" ht="15" hidden="1" x14ac:dyDescent="0.25">
      <c r="B151" s="5"/>
      <c r="C151" s="5"/>
      <c r="D151" s="6"/>
      <c r="E151" s="6"/>
      <c r="F151" s="6"/>
      <c r="G151" s="6"/>
      <c r="H151" s="6"/>
    </row>
    <row r="152" spans="2:8" ht="15" x14ac:dyDescent="0.25"/>
    <row r="153" spans="2:8" ht="15" x14ac:dyDescent="0.25"/>
    <row r="154" spans="2:8" ht="15" x14ac:dyDescent="0.25"/>
    <row r="155" spans="2:8" ht="15" x14ac:dyDescent="0.25"/>
    <row r="156" spans="2:8" ht="15" x14ac:dyDescent="0.25"/>
  </sheetData>
  <sheetProtection algorithmName="SHA-512" hashValue="kLnT3Bto7Xy8QtwCda3FA5Yj0/TwU4u+rlZjGTfjdskc9OmIECClT5Cyoq3zeqa6uJY9CrMyr01MoTWHpkHPig==" saltValue="yW6EJgqaGmByaSf7ot5+4w==" spinCount="100000" sheet="1" objects="1" scenarios="1"/>
  <mergeCells count="171">
    <mergeCell ref="B22:D22"/>
    <mergeCell ref="B23:D23"/>
    <mergeCell ref="B24:D24"/>
    <mergeCell ref="B25:D25"/>
    <mergeCell ref="B26:D26"/>
    <mergeCell ref="B27:D27"/>
    <mergeCell ref="B28:D28"/>
    <mergeCell ref="B29:D29"/>
    <mergeCell ref="B30:D30"/>
    <mergeCell ref="B118:G118"/>
    <mergeCell ref="B119:H119"/>
    <mergeCell ref="B120:F120"/>
    <mergeCell ref="F121:H122"/>
    <mergeCell ref="A127:H127"/>
    <mergeCell ref="A128:A140"/>
    <mergeCell ref="B128:H128"/>
    <mergeCell ref="B129:H140"/>
    <mergeCell ref="A141:H141"/>
    <mergeCell ref="E123:H125"/>
    <mergeCell ref="F97:G97"/>
    <mergeCell ref="B98:E98"/>
    <mergeCell ref="F98:G98"/>
    <mergeCell ref="A99:H99"/>
    <mergeCell ref="A100:A126"/>
    <mergeCell ref="B100:H100"/>
    <mergeCell ref="B101:H101"/>
    <mergeCell ref="B102:E102"/>
    <mergeCell ref="B103:D103"/>
    <mergeCell ref="B104:D104"/>
    <mergeCell ref="B105:D105"/>
    <mergeCell ref="B106:D106"/>
    <mergeCell ref="B107:D107"/>
    <mergeCell ref="B108:E108"/>
    <mergeCell ref="B109:H109"/>
    <mergeCell ref="B110:D110"/>
    <mergeCell ref="B111:D111"/>
    <mergeCell ref="B112:E112"/>
    <mergeCell ref="B113:H113"/>
    <mergeCell ref="B114:E114"/>
    <mergeCell ref="H114:H115"/>
    <mergeCell ref="B115:E115"/>
    <mergeCell ref="B116:E116"/>
    <mergeCell ref="B117:H117"/>
    <mergeCell ref="B86:E86"/>
    <mergeCell ref="F86:G86"/>
    <mergeCell ref="B87:E87"/>
    <mergeCell ref="F87:G87"/>
    <mergeCell ref="B88:E88"/>
    <mergeCell ref="F88:G88"/>
    <mergeCell ref="A89:A98"/>
    <mergeCell ref="B89:E89"/>
    <mergeCell ref="F89:G89"/>
    <mergeCell ref="B90:E90"/>
    <mergeCell ref="F90:G90"/>
    <mergeCell ref="B91:E91"/>
    <mergeCell ref="F91:G91"/>
    <mergeCell ref="B92:E92"/>
    <mergeCell ref="F92:G92"/>
    <mergeCell ref="B93:E93"/>
    <mergeCell ref="F93:G93"/>
    <mergeCell ref="B94:E94"/>
    <mergeCell ref="F94:G94"/>
    <mergeCell ref="B95:E95"/>
    <mergeCell ref="F95:G95"/>
    <mergeCell ref="B96:E96"/>
    <mergeCell ref="F96:G96"/>
    <mergeCell ref="B97:E97"/>
    <mergeCell ref="F81:G81"/>
    <mergeCell ref="B82:E82"/>
    <mergeCell ref="F82:G82"/>
    <mergeCell ref="B83:E83"/>
    <mergeCell ref="F83:G83"/>
    <mergeCell ref="B84:E84"/>
    <mergeCell ref="F84:G84"/>
    <mergeCell ref="B85:E85"/>
    <mergeCell ref="F85:G85"/>
    <mergeCell ref="A54:H54"/>
    <mergeCell ref="B55:H55"/>
    <mergeCell ref="A56:A65"/>
    <mergeCell ref="B59:E59"/>
    <mergeCell ref="F59:G59"/>
    <mergeCell ref="B60:E60"/>
    <mergeCell ref="F60:G60"/>
    <mergeCell ref="B61:E61"/>
    <mergeCell ref="F61:G61"/>
    <mergeCell ref="F65:G65"/>
    <mergeCell ref="A7:A39"/>
    <mergeCell ref="B31:D31"/>
    <mergeCell ref="B32:D32"/>
    <mergeCell ref="B33:D33"/>
    <mergeCell ref="B37:G37"/>
    <mergeCell ref="A41:A53"/>
    <mergeCell ref="B41:H41"/>
    <mergeCell ref="B42:C42"/>
    <mergeCell ref="B43:D43"/>
    <mergeCell ref="B44:D44"/>
    <mergeCell ref="B45:D45"/>
    <mergeCell ref="B46:D46"/>
    <mergeCell ref="B47:D47"/>
    <mergeCell ref="B48:D48"/>
    <mergeCell ref="B49:D49"/>
    <mergeCell ref="B50:D50"/>
    <mergeCell ref="B51:D51"/>
    <mergeCell ref="B52:D52"/>
    <mergeCell ref="B21:D21"/>
    <mergeCell ref="B34:D34"/>
    <mergeCell ref="B35:D35"/>
    <mergeCell ref="B36:D36"/>
    <mergeCell ref="B7:E7"/>
    <mergeCell ref="B8:E8"/>
    <mergeCell ref="B78:H78"/>
    <mergeCell ref="F79:G79"/>
    <mergeCell ref="B75:E75"/>
    <mergeCell ref="F75:G75"/>
    <mergeCell ref="A66:A75"/>
    <mergeCell ref="B76:F76"/>
    <mergeCell ref="A79:A88"/>
    <mergeCell ref="B79:E79"/>
    <mergeCell ref="B80:E80"/>
    <mergeCell ref="F80:G80"/>
    <mergeCell ref="B81:E81"/>
    <mergeCell ref="F69:G69"/>
    <mergeCell ref="B72:E72"/>
    <mergeCell ref="A77:H77"/>
    <mergeCell ref="F72:G72"/>
    <mergeCell ref="B73:E73"/>
    <mergeCell ref="F73:G73"/>
    <mergeCell ref="B74:E74"/>
    <mergeCell ref="F74:G74"/>
    <mergeCell ref="B66:E66"/>
    <mergeCell ref="F66:G66"/>
    <mergeCell ref="B67:E67"/>
    <mergeCell ref="F67:G67"/>
    <mergeCell ref="B68:E68"/>
    <mergeCell ref="F68:G68"/>
    <mergeCell ref="B69:E69"/>
    <mergeCell ref="B71:E71"/>
    <mergeCell ref="F71:G71"/>
    <mergeCell ref="B64:E64"/>
    <mergeCell ref="F64:G64"/>
    <mergeCell ref="B65:E65"/>
    <mergeCell ref="B56:E56"/>
    <mergeCell ref="F56:G56"/>
    <mergeCell ref="B63:E63"/>
    <mergeCell ref="F63:G63"/>
    <mergeCell ref="B57:E57"/>
    <mergeCell ref="F57:G57"/>
    <mergeCell ref="B58:E58"/>
    <mergeCell ref="F58:G58"/>
    <mergeCell ref="B62:E62"/>
    <mergeCell ref="F62:G62"/>
    <mergeCell ref="A1:H1"/>
    <mergeCell ref="A2:A5"/>
    <mergeCell ref="C2:E2"/>
    <mergeCell ref="F2:H4"/>
    <mergeCell ref="C3:E3"/>
    <mergeCell ref="C4:E4"/>
    <mergeCell ref="C5:E5"/>
    <mergeCell ref="F5:H5"/>
    <mergeCell ref="A6:H6"/>
    <mergeCell ref="B19:D19"/>
    <mergeCell ref="B20:D20"/>
    <mergeCell ref="B9:E9"/>
    <mergeCell ref="B10:E10"/>
    <mergeCell ref="B11:E11"/>
    <mergeCell ref="B13:H13"/>
    <mergeCell ref="B14:E14"/>
    <mergeCell ref="F14:H14"/>
    <mergeCell ref="B16:D16"/>
    <mergeCell ref="B17:D17"/>
    <mergeCell ref="B18:D18"/>
  </mergeCells>
  <conditionalFormatting sqref="B13">
    <cfRule type="cellIs" dxfId="17" priority="3" stopIfTrue="1" operator="equal">
      <formula>"Kies eerst uw systematiek voor de berekening van de subsidiabele kosten"</formula>
    </cfRule>
  </conditionalFormatting>
  <conditionalFormatting sqref="C4:E5">
    <cfRule type="containsText" dxfId="16" priority="1" operator="containsText" text="[maak keuze]">
      <formula>NOT(ISERROR(SEARCH("[maak keuze]",C4)))</formula>
    </cfRule>
  </conditionalFormatting>
  <conditionalFormatting sqref="G38">
    <cfRule type="cellIs" dxfId="12" priority="2" stopIfTrue="1" operator="equal">
      <formula>"Opslag algemene kosten (50%)"</formula>
    </cfRule>
  </conditionalFormatting>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containsText" priority="4" operator="containsText" id="{B158A0CD-F2CF-48ED-84E3-33545748D7B9}">
            <xm:f>NOT(ISERROR(SEARCH('Werkblad rekenen'!$B$16,F121)))</xm:f>
            <xm:f>'Werkblad rekenen'!$B$16</xm:f>
            <x14:dxf>
              <font>
                <color auto="1"/>
              </font>
            </x14:dxf>
          </x14:cfRule>
          <x14:cfRule type="containsText" priority="5" operator="containsText" id="{10BD1C18-5461-4615-9AA6-C093AEE6E298}">
            <xm:f>NOT(ISERROR(SEARCH('Werkblad rekenen'!$B$15,F121)))</xm:f>
            <xm:f>'Werkblad rekenen'!$B$15</xm:f>
            <x14:dxf>
              <font>
                <color rgb="FFFF0000"/>
              </font>
            </x14:dxf>
          </x14:cfRule>
          <x14:cfRule type="containsText" priority="6" operator="containsText" id="{BBA4911F-CD47-48BA-9D2A-FB62E614D8AD}">
            <xm:f>NOT(ISERROR(SEARCH('Werkblad rekenen'!$B$14,F121)))</xm:f>
            <xm:f>'Werkblad rekenen'!$B$14</xm:f>
            <x14:dxf>
              <font>
                <color rgb="FF00B050"/>
              </font>
            </x14:dxf>
          </x14:cfRule>
          <xm:sqref>F121:H122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ErrorMessage="1" errorTitle="Onjuiste invoer" error="Maak een keuze tussen de integrale kostensystematiek, de loonkosten plus vaste opslag-systematiek of de vaste uurtarief-systematiek." xr:uid="{AAB4CE69-98FD-4EF4-9CD0-B67E282F9081}">
          <x14:formula1>
            <xm:f>'Werkblad menu'!$A$1:$A$5</xm:f>
          </x14:formula1>
          <xm:sqref>F14:F15 G15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E5C65-5130-4755-8E30-1BD62922CD2F}">
  <sheetPr>
    <tabColor rgb="FFFFFF99"/>
  </sheetPr>
  <dimension ref="A1:J156"/>
  <sheetViews>
    <sheetView showGridLines="0" workbookViewId="0">
      <selection activeCell="B10" sqref="B10:E10"/>
    </sheetView>
  </sheetViews>
  <sheetFormatPr defaultColWidth="0" defaultRowHeight="0" customHeight="1" zeroHeight="1" x14ac:dyDescent="0.25"/>
  <cols>
    <col min="1" max="1" width="4.140625" style="1" customWidth="1"/>
    <col min="2" max="2" width="27.5703125" style="2" customWidth="1"/>
    <col min="3" max="3" width="35" style="2" customWidth="1"/>
    <col min="4" max="4" width="14.85546875" style="3" customWidth="1"/>
    <col min="5" max="5" width="33.140625" style="3" bestFit="1" customWidth="1"/>
    <col min="6" max="6" width="17.5703125" style="3" customWidth="1"/>
    <col min="7" max="7" width="34.85546875" style="3" customWidth="1"/>
    <col min="8" max="8" width="32.28515625" style="3" customWidth="1"/>
    <col min="9" max="9" width="2.28515625" style="4" customWidth="1"/>
    <col min="10" max="10" width="9.140625" style="4" customWidth="1"/>
    <col min="11" max="16384" width="9.140625" style="4" hidden="1"/>
  </cols>
  <sheetData>
    <row r="1" spans="1:8" ht="18.75" thickBot="1" x14ac:dyDescent="0.3">
      <c r="A1" s="496" t="s">
        <v>138</v>
      </c>
      <c r="B1" s="497"/>
      <c r="C1" s="497"/>
      <c r="D1" s="497"/>
      <c r="E1" s="497"/>
      <c r="F1" s="497"/>
      <c r="G1" s="497"/>
      <c r="H1" s="498"/>
    </row>
    <row r="2" spans="1:8" ht="15" customHeight="1" x14ac:dyDescent="0.25">
      <c r="A2" s="499" t="s">
        <v>126</v>
      </c>
      <c r="B2" s="102" t="str">
        <f>'Stap 1 Basisgegevens begroting'!B8</f>
        <v>Onderzoekstitel:</v>
      </c>
      <c r="C2" s="469">
        <f>'Stap 1 Basisgegevens begroting'!C8</f>
        <v>0</v>
      </c>
      <c r="D2" s="469"/>
      <c r="E2" s="469"/>
      <c r="F2" s="478" t="s">
        <v>61</v>
      </c>
      <c r="G2" s="479"/>
      <c r="H2" s="480"/>
    </row>
    <row r="3" spans="1:8" ht="15" x14ac:dyDescent="0.25">
      <c r="A3" s="500"/>
      <c r="B3" s="100" t="s">
        <v>47</v>
      </c>
      <c r="C3" s="470">
        <f>'Stap 1 Basisgegevens begroting'!C21</f>
        <v>0</v>
      </c>
      <c r="D3" s="470"/>
      <c r="E3" s="471"/>
      <c r="F3" s="478"/>
      <c r="G3" s="479"/>
      <c r="H3" s="480"/>
    </row>
    <row r="4" spans="1:8" ht="15.75" thickBot="1" x14ac:dyDescent="0.3">
      <c r="A4" s="500"/>
      <c r="B4" s="100" t="s">
        <v>29</v>
      </c>
      <c r="C4" s="470" t="str">
        <f>'Stap 1 Basisgegevens begroting'!E21</f>
        <v>[maak keuze]</v>
      </c>
      <c r="D4" s="470"/>
      <c r="E4" s="471"/>
      <c r="F4" s="478"/>
      <c r="G4" s="479"/>
      <c r="H4" s="480"/>
    </row>
    <row r="5" spans="1:8" ht="15" customHeight="1" thickBot="1" x14ac:dyDescent="0.3">
      <c r="A5" s="501"/>
      <c r="B5" s="101" t="s">
        <v>95</v>
      </c>
      <c r="C5" s="472" t="str">
        <f>'Stap 1 Basisgegevens begroting'!D21</f>
        <v>[maak keuze]</v>
      </c>
      <c r="D5" s="472"/>
      <c r="E5" s="472"/>
      <c r="F5" s="481" t="s">
        <v>146</v>
      </c>
      <c r="G5" s="482"/>
      <c r="H5" s="483"/>
    </row>
    <row r="6" spans="1:8" ht="15" customHeight="1" thickBot="1" x14ac:dyDescent="0.3">
      <c r="A6" s="347"/>
      <c r="B6" s="348"/>
      <c r="C6" s="348"/>
      <c r="D6" s="348"/>
      <c r="E6" s="348"/>
      <c r="F6" s="348"/>
      <c r="G6" s="348"/>
      <c r="H6" s="349"/>
    </row>
    <row r="7" spans="1:8" ht="15" customHeight="1" x14ac:dyDescent="0.25">
      <c r="A7" s="393" t="s">
        <v>19</v>
      </c>
      <c r="B7" s="488" t="s">
        <v>196</v>
      </c>
      <c r="C7" s="489"/>
      <c r="D7" s="489"/>
      <c r="E7" s="489"/>
      <c r="F7" s="129" t="s">
        <v>30</v>
      </c>
      <c r="G7" s="129" t="s">
        <v>120</v>
      </c>
      <c r="H7" s="113"/>
    </row>
    <row r="8" spans="1:8" ht="15" customHeight="1" x14ac:dyDescent="0.25">
      <c r="A8" s="393"/>
      <c r="B8" s="490" t="s">
        <v>79</v>
      </c>
      <c r="C8" s="491"/>
      <c r="D8" s="491"/>
      <c r="E8" s="491"/>
      <c r="F8" s="130" t="s">
        <v>112</v>
      </c>
      <c r="G8" s="131">
        <v>60</v>
      </c>
      <c r="H8" s="113"/>
    </row>
    <row r="9" spans="1:8" ht="15" customHeight="1" x14ac:dyDescent="0.25">
      <c r="A9" s="393"/>
      <c r="B9" s="490" t="s">
        <v>80</v>
      </c>
      <c r="C9" s="491"/>
      <c r="D9" s="491"/>
      <c r="E9" s="491"/>
      <c r="F9" s="130" t="s">
        <v>113</v>
      </c>
      <c r="G9" s="131">
        <v>95</v>
      </c>
      <c r="H9" s="114"/>
    </row>
    <row r="10" spans="1:8" ht="15" customHeight="1" x14ac:dyDescent="0.25">
      <c r="A10" s="393"/>
      <c r="B10" s="490" t="s">
        <v>81</v>
      </c>
      <c r="C10" s="491"/>
      <c r="D10" s="491"/>
      <c r="E10" s="491"/>
      <c r="F10" s="130" t="s">
        <v>114</v>
      </c>
      <c r="G10" s="131">
        <v>150</v>
      </c>
      <c r="H10" s="114"/>
    </row>
    <row r="11" spans="1:8" ht="15" customHeight="1" thickBot="1" x14ac:dyDescent="0.3">
      <c r="A11" s="393"/>
      <c r="B11" s="492" t="s">
        <v>144</v>
      </c>
      <c r="C11" s="493"/>
      <c r="D11" s="493"/>
      <c r="E11" s="493"/>
      <c r="F11" s="132" t="s">
        <v>115</v>
      </c>
      <c r="G11" s="133">
        <v>160</v>
      </c>
      <c r="H11" s="114"/>
    </row>
    <row r="12" spans="1:8" ht="15" customHeight="1" thickBot="1" x14ac:dyDescent="0.3">
      <c r="A12" s="393"/>
      <c r="B12" s="117"/>
      <c r="C12" s="118"/>
      <c r="D12" s="119"/>
      <c r="E12" s="119"/>
      <c r="F12" s="119"/>
      <c r="G12" s="119"/>
      <c r="H12" s="120"/>
    </row>
    <row r="13" spans="1:8" ht="18.75" thickBot="1" x14ac:dyDescent="0.3">
      <c r="A13" s="393"/>
      <c r="B13" s="475" t="str">
        <f>IF(F14="[maak keuze]","Kies eerst uw systematiek voor de berekening van de subsidiabele kosten",(IF(F14="Directe loonkosten plus vaste opslag-systematiek (50%)","Directe loonkosten",(IF(F14="integrale kostensystematiek","Directe en indirecte kosten op basis van integraal tarief","Directe en indirecte kosten op basis van vast tarief regeling of WUR")))))</f>
        <v>Directe en indirecte kosten op basis van vast tarief regeling of WUR</v>
      </c>
      <c r="C13" s="476"/>
      <c r="D13" s="476"/>
      <c r="E13" s="476"/>
      <c r="F13" s="476"/>
      <c r="G13" s="476"/>
      <c r="H13" s="477"/>
    </row>
    <row r="14" spans="1:8" ht="33" customHeight="1" thickBot="1" x14ac:dyDescent="0.3">
      <c r="A14" s="393"/>
      <c r="B14" s="484" t="s">
        <v>185</v>
      </c>
      <c r="C14" s="484"/>
      <c r="D14" s="484"/>
      <c r="E14" s="484"/>
      <c r="F14" s="485" t="s">
        <v>85</v>
      </c>
      <c r="G14" s="486"/>
      <c r="H14" s="487"/>
    </row>
    <row r="15" spans="1:8" ht="15" customHeight="1" thickBot="1" x14ac:dyDescent="0.3">
      <c r="A15" s="393"/>
      <c r="B15" s="66"/>
      <c r="C15" s="66"/>
      <c r="D15" s="66"/>
      <c r="E15" s="66"/>
      <c r="F15" s="67"/>
      <c r="G15" s="67"/>
      <c r="H15" s="83"/>
    </row>
    <row r="16" spans="1:8" ht="15.75" thickBot="1" x14ac:dyDescent="0.3">
      <c r="A16" s="393"/>
      <c r="B16" s="431" t="s">
        <v>145</v>
      </c>
      <c r="C16" s="431"/>
      <c r="D16" s="510"/>
      <c r="E16" s="86" t="s">
        <v>82</v>
      </c>
      <c r="F16" s="87" t="s">
        <v>31</v>
      </c>
      <c r="G16" s="86" t="s">
        <v>32</v>
      </c>
      <c r="H16" s="88" t="s">
        <v>33</v>
      </c>
    </row>
    <row r="17" spans="1:8" ht="15.75" thickTop="1" x14ac:dyDescent="0.25">
      <c r="A17" s="393"/>
      <c r="B17" s="508"/>
      <c r="C17" s="508"/>
      <c r="D17" s="509"/>
      <c r="E17" s="84"/>
      <c r="F17" s="69"/>
      <c r="G17" s="71"/>
      <c r="H17" s="205">
        <f>F17*G17</f>
        <v>0</v>
      </c>
    </row>
    <row r="18" spans="1:8" ht="15" x14ac:dyDescent="0.25">
      <c r="A18" s="393"/>
      <c r="B18" s="398"/>
      <c r="C18" s="398"/>
      <c r="D18" s="396"/>
      <c r="E18" s="70"/>
      <c r="F18" s="69"/>
      <c r="G18" s="71"/>
      <c r="H18" s="85">
        <f t="shared" ref="H18:H36" si="0">F18*G18</f>
        <v>0</v>
      </c>
    </row>
    <row r="19" spans="1:8" ht="15" x14ac:dyDescent="0.25">
      <c r="A19" s="393"/>
      <c r="B19" s="398"/>
      <c r="C19" s="398"/>
      <c r="D19" s="396"/>
      <c r="E19" s="70"/>
      <c r="F19" s="69"/>
      <c r="G19" s="71"/>
      <c r="H19" s="85">
        <f t="shared" si="0"/>
        <v>0</v>
      </c>
    </row>
    <row r="20" spans="1:8" ht="15" x14ac:dyDescent="0.25">
      <c r="A20" s="393"/>
      <c r="B20" s="398"/>
      <c r="C20" s="398"/>
      <c r="D20" s="396"/>
      <c r="E20" s="70"/>
      <c r="F20" s="69"/>
      <c r="G20" s="71"/>
      <c r="H20" s="85">
        <f t="shared" si="0"/>
        <v>0</v>
      </c>
    </row>
    <row r="21" spans="1:8" ht="15" x14ac:dyDescent="0.25">
      <c r="A21" s="393"/>
      <c r="B21" s="398"/>
      <c r="C21" s="398"/>
      <c r="D21" s="396"/>
      <c r="E21" s="70"/>
      <c r="F21" s="69"/>
      <c r="G21" s="71"/>
      <c r="H21" s="85">
        <f t="shared" si="0"/>
        <v>0</v>
      </c>
    </row>
    <row r="22" spans="1:8" ht="15" x14ac:dyDescent="0.25">
      <c r="A22" s="393"/>
      <c r="B22" s="397"/>
      <c r="C22" s="398"/>
      <c r="D22" s="396"/>
      <c r="E22" s="70"/>
      <c r="F22" s="69"/>
      <c r="G22" s="71"/>
      <c r="H22" s="85">
        <f t="shared" si="0"/>
        <v>0</v>
      </c>
    </row>
    <row r="23" spans="1:8" ht="15" x14ac:dyDescent="0.25">
      <c r="A23" s="393"/>
      <c r="B23" s="397"/>
      <c r="C23" s="398"/>
      <c r="D23" s="396"/>
      <c r="E23" s="70"/>
      <c r="F23" s="69"/>
      <c r="G23" s="71"/>
      <c r="H23" s="85">
        <f t="shared" si="0"/>
        <v>0</v>
      </c>
    </row>
    <row r="24" spans="1:8" ht="15" x14ac:dyDescent="0.25">
      <c r="A24" s="393"/>
      <c r="B24" s="397"/>
      <c r="C24" s="398"/>
      <c r="D24" s="396"/>
      <c r="E24" s="70"/>
      <c r="F24" s="69"/>
      <c r="G24" s="71"/>
      <c r="H24" s="85">
        <f t="shared" si="0"/>
        <v>0</v>
      </c>
    </row>
    <row r="25" spans="1:8" ht="15" x14ac:dyDescent="0.25">
      <c r="A25" s="393"/>
      <c r="B25" s="397"/>
      <c r="C25" s="398"/>
      <c r="D25" s="396"/>
      <c r="E25" s="70"/>
      <c r="F25" s="69"/>
      <c r="G25" s="71"/>
      <c r="H25" s="85">
        <f t="shared" si="0"/>
        <v>0</v>
      </c>
    </row>
    <row r="26" spans="1:8" ht="15" x14ac:dyDescent="0.25">
      <c r="A26" s="393"/>
      <c r="B26" s="397"/>
      <c r="C26" s="398"/>
      <c r="D26" s="396"/>
      <c r="E26" s="70"/>
      <c r="F26" s="69"/>
      <c r="G26" s="71"/>
      <c r="H26" s="85">
        <f t="shared" si="0"/>
        <v>0</v>
      </c>
    </row>
    <row r="27" spans="1:8" ht="15" x14ac:dyDescent="0.25">
      <c r="A27" s="393"/>
      <c r="B27" s="397"/>
      <c r="C27" s="398"/>
      <c r="D27" s="396"/>
      <c r="E27" s="70"/>
      <c r="F27" s="69"/>
      <c r="G27" s="71"/>
      <c r="H27" s="85">
        <f t="shared" si="0"/>
        <v>0</v>
      </c>
    </row>
    <row r="28" spans="1:8" ht="15" x14ac:dyDescent="0.25">
      <c r="A28" s="393"/>
      <c r="B28" s="397"/>
      <c r="C28" s="398"/>
      <c r="D28" s="396"/>
      <c r="E28" s="70"/>
      <c r="F28" s="69"/>
      <c r="G28" s="71"/>
      <c r="H28" s="85">
        <f t="shared" si="0"/>
        <v>0</v>
      </c>
    </row>
    <row r="29" spans="1:8" ht="15" x14ac:dyDescent="0.25">
      <c r="A29" s="393"/>
      <c r="B29" s="397"/>
      <c r="C29" s="398"/>
      <c r="D29" s="396"/>
      <c r="E29" s="70"/>
      <c r="F29" s="69"/>
      <c r="G29" s="71"/>
      <c r="H29" s="85">
        <f t="shared" si="0"/>
        <v>0</v>
      </c>
    </row>
    <row r="30" spans="1:8" ht="15" x14ac:dyDescent="0.25">
      <c r="A30" s="393"/>
      <c r="B30" s="397"/>
      <c r="C30" s="398"/>
      <c r="D30" s="396"/>
      <c r="E30" s="70"/>
      <c r="F30" s="69"/>
      <c r="G30" s="71"/>
      <c r="H30" s="85">
        <f t="shared" si="0"/>
        <v>0</v>
      </c>
    </row>
    <row r="31" spans="1:8" ht="15" x14ac:dyDescent="0.25">
      <c r="A31" s="393"/>
      <c r="B31" s="398"/>
      <c r="C31" s="398"/>
      <c r="D31" s="396"/>
      <c r="E31" s="70"/>
      <c r="F31" s="69"/>
      <c r="G31" s="71"/>
      <c r="H31" s="85">
        <f t="shared" si="0"/>
        <v>0</v>
      </c>
    </row>
    <row r="32" spans="1:8" ht="15" x14ac:dyDescent="0.25">
      <c r="A32" s="393"/>
      <c r="B32" s="398"/>
      <c r="C32" s="398"/>
      <c r="D32" s="396"/>
      <c r="E32" s="70"/>
      <c r="F32" s="69"/>
      <c r="G32" s="71"/>
      <c r="H32" s="85">
        <f t="shared" si="0"/>
        <v>0</v>
      </c>
    </row>
    <row r="33" spans="1:8" ht="15" x14ac:dyDescent="0.25">
      <c r="A33" s="393"/>
      <c r="B33" s="398"/>
      <c r="C33" s="398"/>
      <c r="D33" s="396"/>
      <c r="E33" s="70"/>
      <c r="F33" s="69"/>
      <c r="G33" s="71"/>
      <c r="H33" s="85">
        <f t="shared" si="0"/>
        <v>0</v>
      </c>
    </row>
    <row r="34" spans="1:8" ht="15" x14ac:dyDescent="0.25">
      <c r="A34" s="393"/>
      <c r="B34" s="398"/>
      <c r="C34" s="398"/>
      <c r="D34" s="396"/>
      <c r="E34" s="70"/>
      <c r="F34" s="69"/>
      <c r="G34" s="71"/>
      <c r="H34" s="85">
        <f t="shared" si="0"/>
        <v>0</v>
      </c>
    </row>
    <row r="35" spans="1:8" ht="15" x14ac:dyDescent="0.25">
      <c r="A35" s="393"/>
      <c r="B35" s="398"/>
      <c r="C35" s="398"/>
      <c r="D35" s="396"/>
      <c r="E35" s="70"/>
      <c r="F35" s="69"/>
      <c r="G35" s="71"/>
      <c r="H35" s="85">
        <f t="shared" si="0"/>
        <v>0</v>
      </c>
    </row>
    <row r="36" spans="1:8" ht="15.75" thickBot="1" x14ac:dyDescent="0.3">
      <c r="A36" s="393"/>
      <c r="B36" s="400"/>
      <c r="C36" s="400"/>
      <c r="D36" s="401"/>
      <c r="E36" s="74"/>
      <c r="F36" s="73"/>
      <c r="G36" s="75"/>
      <c r="H36" s="206">
        <f t="shared" si="0"/>
        <v>0</v>
      </c>
    </row>
    <row r="37" spans="1:8" ht="16.5" thickTop="1" thickBot="1" x14ac:dyDescent="0.3">
      <c r="A37" s="393"/>
      <c r="B37" s="421" t="s">
        <v>189</v>
      </c>
      <c r="C37" s="421"/>
      <c r="D37" s="421"/>
      <c r="E37" s="421"/>
      <c r="F37" s="421"/>
      <c r="G37" s="422"/>
      <c r="H37" s="72">
        <f>SUM(H17:H36)</f>
        <v>0</v>
      </c>
    </row>
    <row r="38" spans="1:8" ht="15.75" thickBot="1" x14ac:dyDescent="0.3">
      <c r="A38" s="393"/>
      <c r="B38" s="77"/>
      <c r="C38" s="77"/>
      <c r="D38" s="78"/>
      <c r="E38" s="78"/>
      <c r="F38" s="79"/>
      <c r="G38" s="80" t="str">
        <f>IF(F14="Directe loonkosten plus vaste opslag-systematiek (50%)","Opslag algemene kosten (50%)","Geen opslag")</f>
        <v>Geen opslag</v>
      </c>
      <c r="H38" s="81" t="str">
        <f>IF($F14="vaste uurtarief-systematiek",0,(IF($F14="integrale kostensystematiek",0,(IF($F14="Directe loonkosten plus vaste opslag-systematiek (50%)",H37*0.5,"0")))))</f>
        <v>0</v>
      </c>
    </row>
    <row r="39" spans="1:8" ht="15.75" thickBot="1" x14ac:dyDescent="0.3">
      <c r="A39" s="394"/>
      <c r="B39" s="10"/>
      <c r="C39" s="10"/>
      <c r="D39" s="11"/>
      <c r="E39" s="11"/>
      <c r="F39" s="76"/>
      <c r="G39" s="99" t="s">
        <v>189</v>
      </c>
      <c r="H39" s="82">
        <f>H37+H38</f>
        <v>0</v>
      </c>
    </row>
    <row r="40" spans="1:8" ht="15.75" thickBot="1" x14ac:dyDescent="0.3">
      <c r="A40" s="115"/>
      <c r="B40" s="107"/>
      <c r="C40" s="107"/>
      <c r="D40" s="107"/>
      <c r="E40" s="107"/>
      <c r="F40" s="108"/>
      <c r="G40" s="109"/>
      <c r="H40" s="116"/>
    </row>
    <row r="41" spans="1:8" ht="18" x14ac:dyDescent="0.25">
      <c r="A41" s="392" t="s">
        <v>20</v>
      </c>
      <c r="B41" s="502" t="s">
        <v>34</v>
      </c>
      <c r="C41" s="503"/>
      <c r="D41" s="503"/>
      <c r="E41" s="503"/>
      <c r="F41" s="503"/>
      <c r="G41" s="503"/>
      <c r="H41" s="504"/>
    </row>
    <row r="42" spans="1:8" ht="15.75" thickBot="1" x14ac:dyDescent="0.3">
      <c r="A42" s="393"/>
      <c r="B42" s="473" t="s">
        <v>140</v>
      </c>
      <c r="C42" s="474"/>
      <c r="D42" s="91"/>
      <c r="E42" s="90" t="s">
        <v>123</v>
      </c>
      <c r="F42" s="92" t="s">
        <v>124</v>
      </c>
      <c r="G42" s="90" t="s">
        <v>125</v>
      </c>
      <c r="H42" s="93" t="s">
        <v>122</v>
      </c>
    </row>
    <row r="43" spans="1:8" ht="15.75" thickTop="1" x14ac:dyDescent="0.25">
      <c r="A43" s="393"/>
      <c r="B43" s="507"/>
      <c r="C43" s="508"/>
      <c r="D43" s="509"/>
      <c r="E43" s="95"/>
      <c r="F43" s="96"/>
      <c r="G43" s="71"/>
      <c r="H43" s="205">
        <f>E43*F43*G43</f>
        <v>0</v>
      </c>
    </row>
    <row r="44" spans="1:8" ht="15" x14ac:dyDescent="0.25">
      <c r="A44" s="393"/>
      <c r="B44" s="410"/>
      <c r="C44" s="411"/>
      <c r="D44" s="411"/>
      <c r="E44" s="95"/>
      <c r="F44" s="96"/>
      <c r="G44" s="71"/>
      <c r="H44" s="85">
        <f t="shared" ref="H44:H52" si="1">E44*F44*G44</f>
        <v>0</v>
      </c>
    </row>
    <row r="45" spans="1:8" ht="15" x14ac:dyDescent="0.25">
      <c r="A45" s="393"/>
      <c r="B45" s="410"/>
      <c r="C45" s="411"/>
      <c r="D45" s="411"/>
      <c r="E45" s="95"/>
      <c r="F45" s="96"/>
      <c r="G45" s="71"/>
      <c r="H45" s="85">
        <f t="shared" si="1"/>
        <v>0</v>
      </c>
    </row>
    <row r="46" spans="1:8" ht="15" x14ac:dyDescent="0.25">
      <c r="A46" s="393"/>
      <c r="B46" s="410"/>
      <c r="C46" s="411"/>
      <c r="D46" s="411"/>
      <c r="E46" s="95"/>
      <c r="F46" s="96"/>
      <c r="G46" s="71"/>
      <c r="H46" s="85">
        <f t="shared" si="1"/>
        <v>0</v>
      </c>
    </row>
    <row r="47" spans="1:8" ht="15" x14ac:dyDescent="0.25">
      <c r="A47" s="393"/>
      <c r="B47" s="410"/>
      <c r="C47" s="411"/>
      <c r="D47" s="411"/>
      <c r="E47" s="95"/>
      <c r="F47" s="96"/>
      <c r="G47" s="71"/>
      <c r="H47" s="85">
        <f t="shared" si="1"/>
        <v>0</v>
      </c>
    </row>
    <row r="48" spans="1:8" ht="15" x14ac:dyDescent="0.25">
      <c r="A48" s="393"/>
      <c r="B48" s="397"/>
      <c r="C48" s="398"/>
      <c r="D48" s="396"/>
      <c r="E48" s="95"/>
      <c r="F48" s="96"/>
      <c r="G48" s="71"/>
      <c r="H48" s="85">
        <f t="shared" si="1"/>
        <v>0</v>
      </c>
    </row>
    <row r="49" spans="1:8" ht="15" x14ac:dyDescent="0.25">
      <c r="A49" s="393"/>
      <c r="B49" s="397"/>
      <c r="C49" s="398"/>
      <c r="D49" s="396"/>
      <c r="E49" s="95"/>
      <c r="F49" s="96"/>
      <c r="G49" s="71"/>
      <c r="H49" s="85">
        <f t="shared" si="1"/>
        <v>0</v>
      </c>
    </row>
    <row r="50" spans="1:8" ht="15" x14ac:dyDescent="0.25">
      <c r="A50" s="393"/>
      <c r="B50" s="410"/>
      <c r="C50" s="411"/>
      <c r="D50" s="411"/>
      <c r="E50" s="95"/>
      <c r="F50" s="96"/>
      <c r="G50" s="71"/>
      <c r="H50" s="85">
        <f t="shared" si="1"/>
        <v>0</v>
      </c>
    </row>
    <row r="51" spans="1:8" ht="15" x14ac:dyDescent="0.25">
      <c r="A51" s="393"/>
      <c r="B51" s="410"/>
      <c r="C51" s="411"/>
      <c r="D51" s="411"/>
      <c r="E51" s="95"/>
      <c r="F51" s="96"/>
      <c r="G51" s="71"/>
      <c r="H51" s="85">
        <f t="shared" si="1"/>
        <v>0</v>
      </c>
    </row>
    <row r="52" spans="1:8" ht="15.75" thickBot="1" x14ac:dyDescent="0.3">
      <c r="A52" s="393"/>
      <c r="B52" s="505"/>
      <c r="C52" s="506"/>
      <c r="D52" s="506"/>
      <c r="E52" s="97"/>
      <c r="F52" s="98"/>
      <c r="G52" s="75"/>
      <c r="H52" s="206">
        <f t="shared" si="1"/>
        <v>0</v>
      </c>
    </row>
    <row r="53" spans="1:8" ht="16.5" thickTop="1" thickBot="1" x14ac:dyDescent="0.3">
      <c r="A53" s="394"/>
      <c r="B53" s="89"/>
      <c r="C53" s="15"/>
      <c r="D53" s="94"/>
      <c r="E53" s="16"/>
      <c r="F53" s="16"/>
      <c r="G53" s="99" t="s">
        <v>184</v>
      </c>
      <c r="H53" s="103">
        <f>SUM(H43:H52)</f>
        <v>0</v>
      </c>
    </row>
    <row r="54" spans="1:8" ht="15.75" thickBot="1" x14ac:dyDescent="0.3">
      <c r="A54" s="414"/>
      <c r="B54" s="415"/>
      <c r="C54" s="415"/>
      <c r="D54" s="415"/>
      <c r="E54" s="415"/>
      <c r="F54" s="415"/>
      <c r="G54" s="415"/>
      <c r="H54" s="416"/>
    </row>
    <row r="55" spans="1:8" ht="18.75" thickBot="1" x14ac:dyDescent="0.3">
      <c r="A55" s="138" t="s">
        <v>35</v>
      </c>
      <c r="B55" s="432" t="s">
        <v>174</v>
      </c>
      <c r="C55" s="433"/>
      <c r="D55" s="433"/>
      <c r="E55" s="433"/>
      <c r="F55" s="433"/>
      <c r="G55" s="433"/>
      <c r="H55" s="434"/>
    </row>
    <row r="56" spans="1:8" ht="15.75" thickBot="1" x14ac:dyDescent="0.3">
      <c r="A56" s="392" t="s">
        <v>151</v>
      </c>
      <c r="B56" s="440" t="s">
        <v>127</v>
      </c>
      <c r="C56" s="441"/>
      <c r="D56" s="441"/>
      <c r="E56" s="441"/>
      <c r="F56" s="514" t="s">
        <v>83</v>
      </c>
      <c r="G56" s="514"/>
      <c r="H56" s="7" t="s">
        <v>36</v>
      </c>
    </row>
    <row r="57" spans="1:8" ht="15.75" thickTop="1" x14ac:dyDescent="0.25">
      <c r="A57" s="393"/>
      <c r="B57" s="423"/>
      <c r="C57" s="424"/>
      <c r="D57" s="424"/>
      <c r="E57" s="424"/>
      <c r="F57" s="424"/>
      <c r="G57" s="424"/>
      <c r="H57" s="104">
        <v>0</v>
      </c>
    </row>
    <row r="58" spans="1:8" ht="15" x14ac:dyDescent="0.25">
      <c r="A58" s="393"/>
      <c r="B58" s="410"/>
      <c r="C58" s="411"/>
      <c r="D58" s="411"/>
      <c r="E58" s="411"/>
      <c r="F58" s="411"/>
      <c r="G58" s="411"/>
      <c r="H58" s="105">
        <v>0</v>
      </c>
    </row>
    <row r="59" spans="1:8" ht="15" x14ac:dyDescent="0.25">
      <c r="A59" s="393"/>
      <c r="B59" s="410"/>
      <c r="C59" s="411"/>
      <c r="D59" s="411"/>
      <c r="E59" s="411"/>
      <c r="F59" s="411"/>
      <c r="G59" s="411"/>
      <c r="H59" s="105">
        <v>0</v>
      </c>
    </row>
    <row r="60" spans="1:8" ht="15" x14ac:dyDescent="0.25">
      <c r="A60" s="393"/>
      <c r="B60" s="397"/>
      <c r="C60" s="398"/>
      <c r="D60" s="398"/>
      <c r="E60" s="396"/>
      <c r="F60" s="395"/>
      <c r="G60" s="396"/>
      <c r="H60" s="105">
        <v>0</v>
      </c>
    </row>
    <row r="61" spans="1:8" ht="15" x14ac:dyDescent="0.25">
      <c r="A61" s="393"/>
      <c r="B61" s="410"/>
      <c r="C61" s="411"/>
      <c r="D61" s="411"/>
      <c r="E61" s="411"/>
      <c r="F61" s="411"/>
      <c r="G61" s="411"/>
      <c r="H61" s="105">
        <v>0</v>
      </c>
    </row>
    <row r="62" spans="1:8" ht="15" x14ac:dyDescent="0.25">
      <c r="A62" s="393"/>
      <c r="B62" s="410"/>
      <c r="C62" s="411"/>
      <c r="D62" s="411"/>
      <c r="E62" s="411"/>
      <c r="F62" s="411"/>
      <c r="G62" s="411"/>
      <c r="H62" s="105">
        <v>0</v>
      </c>
    </row>
    <row r="63" spans="1:8" ht="15" x14ac:dyDescent="0.25">
      <c r="A63" s="393"/>
      <c r="B63" s="397"/>
      <c r="C63" s="398"/>
      <c r="D63" s="398"/>
      <c r="E63" s="396"/>
      <c r="F63" s="395"/>
      <c r="G63" s="396"/>
      <c r="H63" s="105">
        <v>0</v>
      </c>
    </row>
    <row r="64" spans="1:8" ht="15.75" thickBot="1" x14ac:dyDescent="0.3">
      <c r="A64" s="393"/>
      <c r="B64" s="399"/>
      <c r="C64" s="400"/>
      <c r="D64" s="400"/>
      <c r="E64" s="401"/>
      <c r="F64" s="404"/>
      <c r="G64" s="401"/>
      <c r="H64" s="106">
        <v>0</v>
      </c>
    </row>
    <row r="65" spans="1:8" ht="16.5" thickTop="1" thickBot="1" x14ac:dyDescent="0.3">
      <c r="A65" s="394"/>
      <c r="B65" s="402" t="s">
        <v>148</v>
      </c>
      <c r="C65" s="403"/>
      <c r="D65" s="403"/>
      <c r="E65" s="403"/>
      <c r="F65" s="405" t="s">
        <v>150</v>
      </c>
      <c r="G65" s="406"/>
      <c r="H65" s="137">
        <f>SUM(H57:H64)</f>
        <v>0</v>
      </c>
    </row>
    <row r="66" spans="1:8" ht="15.75" thickBot="1" x14ac:dyDescent="0.3">
      <c r="A66" s="392" t="s">
        <v>152</v>
      </c>
      <c r="B66" s="494" t="s">
        <v>180</v>
      </c>
      <c r="C66" s="495"/>
      <c r="D66" s="495"/>
      <c r="E66" s="495"/>
      <c r="F66" s="442" t="s">
        <v>156</v>
      </c>
      <c r="G66" s="442"/>
      <c r="H66" s="140" t="s">
        <v>154</v>
      </c>
    </row>
    <row r="67" spans="1:8" ht="15" x14ac:dyDescent="0.25">
      <c r="A67" s="393"/>
      <c r="B67" s="407"/>
      <c r="C67" s="408"/>
      <c r="D67" s="408"/>
      <c r="E67" s="408"/>
      <c r="F67" s="409"/>
      <c r="G67" s="409"/>
      <c r="H67" s="207">
        <v>0</v>
      </c>
    </row>
    <row r="68" spans="1:8" ht="15" x14ac:dyDescent="0.25">
      <c r="A68" s="393"/>
      <c r="B68" s="425"/>
      <c r="C68" s="426"/>
      <c r="D68" s="426"/>
      <c r="E68" s="427"/>
      <c r="F68" s="428"/>
      <c r="G68" s="429"/>
      <c r="H68" s="105">
        <v>0</v>
      </c>
    </row>
    <row r="69" spans="1:8" ht="15" x14ac:dyDescent="0.25">
      <c r="A69" s="393"/>
      <c r="B69" s="425"/>
      <c r="C69" s="426"/>
      <c r="D69" s="426"/>
      <c r="E69" s="427"/>
      <c r="F69" s="428"/>
      <c r="G69" s="429"/>
      <c r="H69" s="105">
        <v>0</v>
      </c>
    </row>
    <row r="70" spans="1:8" ht="15" x14ac:dyDescent="0.25">
      <c r="A70" s="393"/>
      <c r="B70" s="208"/>
      <c r="C70" s="209"/>
      <c r="D70" s="209"/>
      <c r="E70" s="210"/>
      <c r="F70" s="211"/>
      <c r="G70" s="212"/>
      <c r="H70" s="105">
        <v>0</v>
      </c>
    </row>
    <row r="71" spans="1:8" ht="15" x14ac:dyDescent="0.25">
      <c r="A71" s="393"/>
      <c r="B71" s="425"/>
      <c r="C71" s="426"/>
      <c r="D71" s="426"/>
      <c r="E71" s="427"/>
      <c r="F71" s="428"/>
      <c r="G71" s="429"/>
      <c r="H71" s="105">
        <v>0</v>
      </c>
    </row>
    <row r="72" spans="1:8" ht="15" x14ac:dyDescent="0.25">
      <c r="A72" s="393"/>
      <c r="B72" s="425"/>
      <c r="C72" s="426"/>
      <c r="D72" s="426"/>
      <c r="E72" s="427"/>
      <c r="F72" s="428"/>
      <c r="G72" s="429"/>
      <c r="H72" s="105">
        <v>0</v>
      </c>
    </row>
    <row r="73" spans="1:8" ht="15" x14ac:dyDescent="0.25">
      <c r="A73" s="393"/>
      <c r="B73" s="425"/>
      <c r="C73" s="426"/>
      <c r="D73" s="426"/>
      <c r="E73" s="427"/>
      <c r="F73" s="428"/>
      <c r="G73" s="429"/>
      <c r="H73" s="105">
        <v>0</v>
      </c>
    </row>
    <row r="74" spans="1:8" ht="15.75" thickBot="1" x14ac:dyDescent="0.3">
      <c r="A74" s="393"/>
      <c r="B74" s="435"/>
      <c r="C74" s="436"/>
      <c r="D74" s="436"/>
      <c r="E74" s="436"/>
      <c r="F74" s="436"/>
      <c r="G74" s="436"/>
      <c r="H74" s="106">
        <v>0</v>
      </c>
    </row>
    <row r="75" spans="1:8" ht="16.5" thickTop="1" thickBot="1" x14ac:dyDescent="0.3">
      <c r="A75" s="394"/>
      <c r="B75" s="437" t="s">
        <v>149</v>
      </c>
      <c r="C75" s="438"/>
      <c r="D75" s="438"/>
      <c r="E75" s="439"/>
      <c r="F75" s="517" t="s">
        <v>153</v>
      </c>
      <c r="G75" s="517"/>
      <c r="H75" s="137">
        <f>SUM(H67:H74)</f>
        <v>0</v>
      </c>
    </row>
    <row r="76" spans="1:8" ht="15.75" thickBot="1" x14ac:dyDescent="0.3">
      <c r="A76" s="139" t="s">
        <v>35</v>
      </c>
      <c r="B76" s="402" t="s">
        <v>147</v>
      </c>
      <c r="C76" s="403"/>
      <c r="D76" s="403"/>
      <c r="E76" s="403"/>
      <c r="F76" s="403"/>
      <c r="G76" s="99" t="s">
        <v>128</v>
      </c>
      <c r="H76" s="103">
        <f>H65+H75</f>
        <v>0</v>
      </c>
    </row>
    <row r="77" spans="1:8" ht="15.75" thickBot="1" x14ac:dyDescent="0.3">
      <c r="A77" s="414"/>
      <c r="B77" s="415"/>
      <c r="C77" s="415"/>
      <c r="D77" s="415"/>
      <c r="E77" s="415"/>
      <c r="F77" s="415"/>
      <c r="G77" s="415"/>
      <c r="H77" s="416"/>
    </row>
    <row r="78" spans="1:8" ht="18.75" thickBot="1" x14ac:dyDescent="0.3">
      <c r="A78" s="142" t="s">
        <v>37</v>
      </c>
      <c r="B78" s="432" t="s">
        <v>173</v>
      </c>
      <c r="C78" s="433"/>
      <c r="D78" s="433"/>
      <c r="E78" s="433"/>
      <c r="F78" s="433"/>
      <c r="G78" s="433"/>
      <c r="H78" s="434"/>
    </row>
    <row r="79" spans="1:8" ht="15.75" thickBot="1" x14ac:dyDescent="0.3">
      <c r="A79" s="392" t="s">
        <v>160</v>
      </c>
      <c r="B79" s="430" t="s">
        <v>129</v>
      </c>
      <c r="C79" s="431"/>
      <c r="D79" s="431"/>
      <c r="E79" s="431"/>
      <c r="F79" s="515" t="s">
        <v>83</v>
      </c>
      <c r="G79" s="515"/>
      <c r="H79" s="143" t="s">
        <v>36</v>
      </c>
    </row>
    <row r="80" spans="1:8" ht="15.75" thickTop="1" x14ac:dyDescent="0.25">
      <c r="A80" s="393"/>
      <c r="B80" s="423"/>
      <c r="C80" s="424"/>
      <c r="D80" s="424"/>
      <c r="E80" s="424"/>
      <c r="F80" s="424"/>
      <c r="G80" s="424"/>
      <c r="H80" s="141">
        <v>0</v>
      </c>
    </row>
    <row r="81" spans="1:8" ht="15" x14ac:dyDescent="0.25">
      <c r="A81" s="393"/>
      <c r="B81" s="410"/>
      <c r="C81" s="411"/>
      <c r="D81" s="411"/>
      <c r="E81" s="411"/>
      <c r="F81" s="411"/>
      <c r="G81" s="411"/>
      <c r="H81" s="110">
        <v>0</v>
      </c>
    </row>
    <row r="82" spans="1:8" ht="15" x14ac:dyDescent="0.25">
      <c r="A82" s="393"/>
      <c r="B82" s="410"/>
      <c r="C82" s="411"/>
      <c r="D82" s="411"/>
      <c r="E82" s="411"/>
      <c r="F82" s="411"/>
      <c r="G82" s="411"/>
      <c r="H82" s="110">
        <v>0</v>
      </c>
    </row>
    <row r="83" spans="1:8" ht="15" x14ac:dyDescent="0.25">
      <c r="A83" s="393"/>
      <c r="B83" s="410"/>
      <c r="C83" s="411"/>
      <c r="D83" s="411"/>
      <c r="E83" s="411"/>
      <c r="F83" s="411"/>
      <c r="G83" s="411"/>
      <c r="H83" s="110">
        <v>0</v>
      </c>
    </row>
    <row r="84" spans="1:8" ht="15" x14ac:dyDescent="0.25">
      <c r="A84" s="393"/>
      <c r="B84" s="410"/>
      <c r="C84" s="411"/>
      <c r="D84" s="411"/>
      <c r="E84" s="411"/>
      <c r="F84" s="411"/>
      <c r="G84" s="411"/>
      <c r="H84" s="110">
        <v>0</v>
      </c>
    </row>
    <row r="85" spans="1:8" ht="15" x14ac:dyDescent="0.25">
      <c r="A85" s="393"/>
      <c r="B85" s="410"/>
      <c r="C85" s="411"/>
      <c r="D85" s="411"/>
      <c r="E85" s="411"/>
      <c r="F85" s="411"/>
      <c r="G85" s="411"/>
      <c r="H85" s="110">
        <v>0</v>
      </c>
    </row>
    <row r="86" spans="1:8" ht="15" x14ac:dyDescent="0.25">
      <c r="A86" s="393"/>
      <c r="B86" s="412"/>
      <c r="C86" s="413"/>
      <c r="D86" s="413"/>
      <c r="E86" s="413"/>
      <c r="F86" s="411"/>
      <c r="G86" s="411"/>
      <c r="H86" s="110">
        <v>0</v>
      </c>
    </row>
    <row r="87" spans="1:8" ht="15.75" thickBot="1" x14ac:dyDescent="0.3">
      <c r="A87" s="393"/>
      <c r="B87" s="505"/>
      <c r="C87" s="506"/>
      <c r="D87" s="506"/>
      <c r="E87" s="506"/>
      <c r="F87" s="506"/>
      <c r="G87" s="506"/>
      <c r="H87" s="111">
        <v>0</v>
      </c>
    </row>
    <row r="88" spans="1:8" ht="16.5" thickTop="1" thickBot="1" x14ac:dyDescent="0.3">
      <c r="A88" s="394"/>
      <c r="B88" s="512" t="s">
        <v>38</v>
      </c>
      <c r="C88" s="513"/>
      <c r="D88" s="513"/>
      <c r="E88" s="513"/>
      <c r="F88" s="516" t="s">
        <v>155</v>
      </c>
      <c r="G88" s="516"/>
      <c r="H88" s="144">
        <f>SUM(H80:H87)</f>
        <v>0</v>
      </c>
    </row>
    <row r="89" spans="1:8" ht="15" x14ac:dyDescent="0.25">
      <c r="A89" s="392" t="s">
        <v>161</v>
      </c>
      <c r="B89" s="419" t="s">
        <v>157</v>
      </c>
      <c r="C89" s="420"/>
      <c r="D89" s="420"/>
      <c r="E89" s="420"/>
      <c r="F89" s="448" t="s">
        <v>182</v>
      </c>
      <c r="G89" s="448"/>
      <c r="H89" s="145" t="s">
        <v>183</v>
      </c>
    </row>
    <row r="90" spans="1:8" ht="15" x14ac:dyDescent="0.25">
      <c r="A90" s="393"/>
      <c r="B90" s="511"/>
      <c r="C90" s="449"/>
      <c r="D90" s="449"/>
      <c r="E90" s="449"/>
      <c r="F90" s="449"/>
      <c r="G90" s="449"/>
      <c r="H90" s="110">
        <v>0</v>
      </c>
    </row>
    <row r="91" spans="1:8" ht="15" x14ac:dyDescent="0.25">
      <c r="A91" s="393"/>
      <c r="B91" s="467"/>
      <c r="C91" s="468"/>
      <c r="D91" s="468"/>
      <c r="E91" s="418"/>
      <c r="F91" s="417"/>
      <c r="G91" s="418"/>
      <c r="H91" s="213">
        <v>0</v>
      </c>
    </row>
    <row r="92" spans="1:8" ht="15" x14ac:dyDescent="0.25">
      <c r="A92" s="393"/>
      <c r="B92" s="467"/>
      <c r="C92" s="468"/>
      <c r="D92" s="468"/>
      <c r="E92" s="418"/>
      <c r="F92" s="417"/>
      <c r="G92" s="418"/>
      <c r="H92" s="213">
        <v>0</v>
      </c>
    </row>
    <row r="93" spans="1:8" ht="15" x14ac:dyDescent="0.25">
      <c r="A93" s="393"/>
      <c r="B93" s="467"/>
      <c r="C93" s="468"/>
      <c r="D93" s="468"/>
      <c r="E93" s="418"/>
      <c r="F93" s="417"/>
      <c r="G93" s="418"/>
      <c r="H93" s="213">
        <v>0</v>
      </c>
    </row>
    <row r="94" spans="1:8" ht="15" x14ac:dyDescent="0.25">
      <c r="A94" s="393"/>
      <c r="B94" s="467"/>
      <c r="C94" s="468"/>
      <c r="D94" s="468"/>
      <c r="E94" s="418"/>
      <c r="F94" s="417"/>
      <c r="G94" s="418"/>
      <c r="H94" s="213">
        <v>0</v>
      </c>
    </row>
    <row r="95" spans="1:8" ht="15" x14ac:dyDescent="0.25">
      <c r="A95" s="393"/>
      <c r="B95" s="467"/>
      <c r="C95" s="468"/>
      <c r="D95" s="468"/>
      <c r="E95" s="418"/>
      <c r="F95" s="417"/>
      <c r="G95" s="418"/>
      <c r="H95" s="213">
        <v>0</v>
      </c>
    </row>
    <row r="96" spans="1:8" ht="15" x14ac:dyDescent="0.25">
      <c r="A96" s="393"/>
      <c r="B96" s="467"/>
      <c r="C96" s="468"/>
      <c r="D96" s="468"/>
      <c r="E96" s="418"/>
      <c r="F96" s="417"/>
      <c r="G96" s="418"/>
      <c r="H96" s="213">
        <v>0</v>
      </c>
    </row>
    <row r="97" spans="1:8" ht="15.75" thickBot="1" x14ac:dyDescent="0.3">
      <c r="A97" s="393"/>
      <c r="B97" s="435"/>
      <c r="C97" s="436"/>
      <c r="D97" s="436"/>
      <c r="E97" s="436"/>
      <c r="F97" s="436"/>
      <c r="G97" s="436"/>
      <c r="H97" s="111">
        <v>0</v>
      </c>
    </row>
    <row r="98" spans="1:8" ht="16.5" thickTop="1" thickBot="1" x14ac:dyDescent="0.3">
      <c r="A98" s="394"/>
      <c r="B98" s="512" t="s">
        <v>158</v>
      </c>
      <c r="C98" s="513"/>
      <c r="D98" s="513"/>
      <c r="E98" s="513"/>
      <c r="F98" s="466" t="s">
        <v>159</v>
      </c>
      <c r="G98" s="439"/>
      <c r="H98" s="144">
        <f>SUM(H90:H97)</f>
        <v>0</v>
      </c>
    </row>
    <row r="99" spans="1:8" ht="15.75" thickBot="1" x14ac:dyDescent="0.3">
      <c r="A99" s="414"/>
      <c r="B99" s="415"/>
      <c r="C99" s="415"/>
      <c r="D99" s="415"/>
      <c r="E99" s="415"/>
      <c r="F99" s="415"/>
      <c r="G99" s="415"/>
      <c r="H99" s="416"/>
    </row>
    <row r="100" spans="1:8" ht="15.75" customHeight="1" thickBot="1" x14ac:dyDescent="0.3">
      <c r="A100" s="392"/>
      <c r="B100" s="463" t="s">
        <v>222</v>
      </c>
      <c r="C100" s="464"/>
      <c r="D100" s="464"/>
      <c r="E100" s="464"/>
      <c r="F100" s="464"/>
      <c r="G100" s="464"/>
      <c r="H100" s="465"/>
    </row>
    <row r="101" spans="1:8" ht="15.75" customHeight="1" thickBot="1" x14ac:dyDescent="0.3">
      <c r="A101" s="393"/>
      <c r="B101" s="344"/>
      <c r="C101" s="345"/>
      <c r="D101" s="345"/>
      <c r="E101" s="345"/>
      <c r="F101" s="345"/>
      <c r="G101" s="345"/>
      <c r="H101" s="346"/>
    </row>
    <row r="102" spans="1:8" ht="15.75" customHeight="1" thickBot="1" x14ac:dyDescent="0.3">
      <c r="A102" s="450"/>
      <c r="B102" s="374" t="s">
        <v>197</v>
      </c>
      <c r="C102" s="375"/>
      <c r="D102" s="375"/>
      <c r="E102" s="375"/>
      <c r="F102" s="241" t="s">
        <v>198</v>
      </c>
      <c r="G102" s="242" t="s">
        <v>205</v>
      </c>
      <c r="H102" s="214" t="s">
        <v>206</v>
      </c>
    </row>
    <row r="103" spans="1:8" ht="15.75" customHeight="1" thickTop="1" x14ac:dyDescent="0.25">
      <c r="A103" s="450"/>
      <c r="B103" s="358" t="s">
        <v>199</v>
      </c>
      <c r="C103" s="359"/>
      <c r="D103" s="359"/>
      <c r="E103" s="217" t="s">
        <v>215</v>
      </c>
      <c r="F103" s="217" t="s">
        <v>200</v>
      </c>
      <c r="G103" s="218">
        <f>H39</f>
        <v>0</v>
      </c>
      <c r="H103" s="228">
        <f>IF(G103&gt;0,G103/$G$108,0)</f>
        <v>0</v>
      </c>
    </row>
    <row r="104" spans="1:8" ht="15.75" customHeight="1" x14ac:dyDescent="0.25">
      <c r="A104" s="450"/>
      <c r="B104" s="360" t="s">
        <v>34</v>
      </c>
      <c r="C104" s="361"/>
      <c r="D104" s="361"/>
      <c r="E104" s="215" t="s">
        <v>216</v>
      </c>
      <c r="F104" s="215" t="s">
        <v>201</v>
      </c>
      <c r="G104" s="216">
        <f>H53</f>
        <v>0</v>
      </c>
      <c r="H104" s="229">
        <f t="shared" ref="H104:H107" si="2">IF(G104&gt;0,G104/$G$108,0)</f>
        <v>0</v>
      </c>
    </row>
    <row r="105" spans="1:8" ht="15.75" customHeight="1" x14ac:dyDescent="0.25">
      <c r="A105" s="450"/>
      <c r="B105" s="360" t="s">
        <v>174</v>
      </c>
      <c r="C105" s="361"/>
      <c r="D105" s="361"/>
      <c r="E105" s="215" t="s">
        <v>208</v>
      </c>
      <c r="F105" s="215" t="s">
        <v>202</v>
      </c>
      <c r="G105" s="216">
        <f>H65</f>
        <v>0</v>
      </c>
      <c r="H105" s="229">
        <f t="shared" si="2"/>
        <v>0</v>
      </c>
    </row>
    <row r="106" spans="1:8" ht="15.75" customHeight="1" x14ac:dyDescent="0.25">
      <c r="A106" s="450"/>
      <c r="B106" s="360" t="s">
        <v>174</v>
      </c>
      <c r="C106" s="361"/>
      <c r="D106" s="361"/>
      <c r="E106" s="215" t="s">
        <v>209</v>
      </c>
      <c r="F106" s="215" t="s">
        <v>203</v>
      </c>
      <c r="G106" s="216">
        <f>H75</f>
        <v>0</v>
      </c>
      <c r="H106" s="229">
        <f t="shared" si="2"/>
        <v>0</v>
      </c>
    </row>
    <row r="107" spans="1:8" ht="15.75" customHeight="1" thickBot="1" x14ac:dyDescent="0.3">
      <c r="A107" s="450"/>
      <c r="B107" s="378" t="s">
        <v>173</v>
      </c>
      <c r="C107" s="379"/>
      <c r="D107" s="379"/>
      <c r="E107" s="219" t="s">
        <v>210</v>
      </c>
      <c r="F107" s="219" t="s">
        <v>204</v>
      </c>
      <c r="G107" s="220">
        <f>H88</f>
        <v>0</v>
      </c>
      <c r="H107" s="230">
        <f t="shared" si="2"/>
        <v>0</v>
      </c>
    </row>
    <row r="108" spans="1:8" ht="15.75" customHeight="1" thickTop="1" thickBot="1" x14ac:dyDescent="0.3">
      <c r="A108" s="450"/>
      <c r="B108" s="354" t="s">
        <v>207</v>
      </c>
      <c r="C108" s="355"/>
      <c r="D108" s="355"/>
      <c r="E108" s="355"/>
      <c r="F108" s="238" t="s">
        <v>217</v>
      </c>
      <c r="G108" s="233">
        <f>SUM(G103:G107)</f>
        <v>0</v>
      </c>
      <c r="H108" s="234"/>
    </row>
    <row r="109" spans="1:8" ht="15.75" customHeight="1" thickBot="1" x14ac:dyDescent="0.3">
      <c r="A109" s="450"/>
      <c r="B109" s="366"/>
      <c r="C109" s="367"/>
      <c r="D109" s="367"/>
      <c r="E109" s="367"/>
      <c r="F109" s="367"/>
      <c r="G109" s="367"/>
      <c r="H109" s="368"/>
    </row>
    <row r="110" spans="1:8" ht="15.75" customHeight="1" x14ac:dyDescent="0.25">
      <c r="A110" s="450"/>
      <c r="B110" s="376" t="s">
        <v>174</v>
      </c>
      <c r="C110" s="377"/>
      <c r="D110" s="377"/>
      <c r="E110" s="235" t="s">
        <v>209</v>
      </c>
      <c r="F110" s="235" t="s">
        <v>203</v>
      </c>
      <c r="G110" s="236">
        <f>H75*-1</f>
        <v>0</v>
      </c>
      <c r="H110" s="237">
        <f>IF(G110&lt;0,G110/$G$112,0)</f>
        <v>0</v>
      </c>
    </row>
    <row r="111" spans="1:8" ht="15.75" customHeight="1" thickBot="1" x14ac:dyDescent="0.3">
      <c r="A111" s="450"/>
      <c r="B111" s="378" t="s">
        <v>173</v>
      </c>
      <c r="C111" s="379"/>
      <c r="D111" s="379"/>
      <c r="E111" s="219" t="s">
        <v>211</v>
      </c>
      <c r="F111" s="219" t="s">
        <v>212</v>
      </c>
      <c r="G111" s="220">
        <f>H98*-1</f>
        <v>0</v>
      </c>
      <c r="H111" s="231">
        <f>IF(G111&lt;0,G111/$G$112,0)</f>
        <v>0</v>
      </c>
    </row>
    <row r="112" spans="1:8" ht="15.75" customHeight="1" thickTop="1" thickBot="1" x14ac:dyDescent="0.3">
      <c r="A112" s="450"/>
      <c r="B112" s="354" t="s">
        <v>213</v>
      </c>
      <c r="C112" s="355"/>
      <c r="D112" s="355"/>
      <c r="E112" s="355"/>
      <c r="F112" s="232" t="s">
        <v>218</v>
      </c>
      <c r="G112" s="233">
        <f>G110+G111</f>
        <v>0</v>
      </c>
      <c r="H112" s="234"/>
    </row>
    <row r="113" spans="1:8" ht="15.75" customHeight="1" x14ac:dyDescent="0.25">
      <c r="A113" s="450"/>
      <c r="B113" s="369"/>
      <c r="C113" s="370"/>
      <c r="D113" s="370"/>
      <c r="E113" s="370"/>
      <c r="F113" s="370"/>
      <c r="G113" s="370"/>
      <c r="H113" s="371"/>
    </row>
    <row r="114" spans="1:8" ht="14.45" customHeight="1" x14ac:dyDescent="0.25">
      <c r="A114" s="450"/>
      <c r="B114" s="372" t="s">
        <v>225</v>
      </c>
      <c r="C114" s="373"/>
      <c r="D114" s="373"/>
      <c r="E114" s="373"/>
      <c r="F114" s="221" t="s">
        <v>219</v>
      </c>
      <c r="G114" s="222">
        <f>G108</f>
        <v>0</v>
      </c>
      <c r="H114" s="356" t="s">
        <v>214</v>
      </c>
    </row>
    <row r="115" spans="1:8" ht="15.75" thickBot="1" x14ac:dyDescent="0.3">
      <c r="A115" s="450"/>
      <c r="B115" s="362" t="s">
        <v>224</v>
      </c>
      <c r="C115" s="363"/>
      <c r="D115" s="363"/>
      <c r="E115" s="363"/>
      <c r="F115" s="223" t="s">
        <v>220</v>
      </c>
      <c r="G115" s="224">
        <f>G112</f>
        <v>0</v>
      </c>
      <c r="H115" s="357"/>
    </row>
    <row r="116" spans="1:8" ht="16.5" thickTop="1" thickBot="1" x14ac:dyDescent="0.3">
      <c r="A116" s="450"/>
      <c r="B116" s="364" t="s">
        <v>223</v>
      </c>
      <c r="C116" s="365"/>
      <c r="D116" s="365"/>
      <c r="E116" s="365"/>
      <c r="F116" s="225" t="s">
        <v>221</v>
      </c>
      <c r="G116" s="226">
        <f>G114+G115</f>
        <v>0</v>
      </c>
      <c r="H116" s="227">
        <f>IF(G115&lt;0,G116/G114,0)</f>
        <v>0</v>
      </c>
    </row>
    <row r="117" spans="1:8" ht="15.75" thickBot="1" x14ac:dyDescent="0.3">
      <c r="A117" s="393"/>
      <c r="B117" s="344"/>
      <c r="C117" s="345"/>
      <c r="D117" s="345"/>
      <c r="E117" s="345"/>
      <c r="F117" s="345"/>
      <c r="G117" s="345"/>
      <c r="H117" s="346"/>
    </row>
    <row r="118" spans="1:8" ht="15.75" thickBot="1" x14ac:dyDescent="0.3">
      <c r="A118" s="393"/>
      <c r="B118" s="352" t="s">
        <v>162</v>
      </c>
      <c r="C118" s="353"/>
      <c r="D118" s="353"/>
      <c r="E118" s="353"/>
      <c r="F118" s="353"/>
      <c r="G118" s="353"/>
      <c r="H118" s="204">
        <v>1</v>
      </c>
    </row>
    <row r="119" spans="1:8" ht="15.75" thickBot="1" x14ac:dyDescent="0.3">
      <c r="A119" s="393"/>
      <c r="B119" s="344"/>
      <c r="C119" s="345"/>
      <c r="D119" s="345"/>
      <c r="E119" s="345"/>
      <c r="F119" s="345"/>
      <c r="G119" s="345"/>
      <c r="H119" s="346"/>
    </row>
    <row r="120" spans="1:8" ht="15.75" thickBot="1" x14ac:dyDescent="0.3">
      <c r="A120" s="393"/>
      <c r="B120" s="350" t="s">
        <v>190</v>
      </c>
      <c r="C120" s="351"/>
      <c r="D120" s="351"/>
      <c r="E120" s="351"/>
      <c r="F120" s="351"/>
      <c r="G120" s="239">
        <f>(G108*IF(H116=0,100%,H116)*H118)</f>
        <v>0</v>
      </c>
      <c r="H120" s="240"/>
    </row>
    <row r="121" spans="1:8" ht="15" x14ac:dyDescent="0.25">
      <c r="A121" s="393"/>
      <c r="B121" s="9"/>
      <c r="C121" s="9"/>
      <c r="D121" s="14"/>
      <c r="E121" s="14"/>
      <c r="F121" s="446" t="str">
        <f>'Werkblad rekenen'!F11</f>
        <v>Geen invoer</v>
      </c>
      <c r="G121" s="446"/>
      <c r="H121" s="447"/>
    </row>
    <row r="122" spans="1:8" ht="24.75" customHeight="1" thickBot="1" x14ac:dyDescent="0.3">
      <c r="A122" s="393"/>
      <c r="B122" s="17"/>
      <c r="C122" s="17"/>
      <c r="D122" s="18"/>
      <c r="E122" s="18"/>
      <c r="F122" s="518"/>
      <c r="G122" s="518"/>
      <c r="H122" s="519"/>
    </row>
    <row r="123" spans="1:8" ht="24.75" customHeight="1" x14ac:dyDescent="0.25">
      <c r="A123" s="393"/>
      <c r="B123" s="9"/>
      <c r="C123" s="9"/>
      <c r="D123" s="14"/>
      <c r="E123" s="380" t="s">
        <v>226</v>
      </c>
      <c r="F123" s="381"/>
      <c r="G123" s="381"/>
      <c r="H123" s="382"/>
    </row>
    <row r="124" spans="1:8" ht="15" x14ac:dyDescent="0.25">
      <c r="A124" s="393"/>
      <c r="B124" s="9" t="str">
        <f>_xlfn.CONCAT("Totale kosten  ",C3,": ")</f>
        <v xml:space="preserve">Totale kosten  0: </v>
      </c>
      <c r="C124" s="12"/>
      <c r="D124" s="20">
        <f>G114</f>
        <v>0</v>
      </c>
      <c r="E124" s="383"/>
      <c r="F124" s="384"/>
      <c r="G124" s="384"/>
      <c r="H124" s="385"/>
    </row>
    <row r="125" spans="1:8" ht="15.75" thickBot="1" x14ac:dyDescent="0.3">
      <c r="A125" s="393"/>
      <c r="B125" s="17" t="str">
        <f>_xlfn.CONCAT("Totale gevraagde subsidie  ",C3,": ")</f>
        <v xml:space="preserve">Totale gevraagde subsidie  0: </v>
      </c>
      <c r="C125" s="17"/>
      <c r="D125" s="19">
        <f>G120</f>
        <v>0</v>
      </c>
      <c r="E125" s="386"/>
      <c r="F125" s="387"/>
      <c r="G125" s="387"/>
      <c r="H125" s="388"/>
    </row>
    <row r="126" spans="1:8" ht="15.75" thickBot="1" x14ac:dyDescent="0.3">
      <c r="A126" s="394"/>
      <c r="B126" s="21"/>
      <c r="C126" s="21"/>
      <c r="D126" s="21"/>
      <c r="E126" s="11"/>
      <c r="F126" s="13"/>
      <c r="G126" s="22"/>
      <c r="H126" s="112"/>
    </row>
    <row r="127" spans="1:8" ht="15.75" thickBot="1" x14ac:dyDescent="0.3">
      <c r="A127" s="389"/>
      <c r="B127" s="390"/>
      <c r="C127" s="390"/>
      <c r="D127" s="390"/>
      <c r="E127" s="390"/>
      <c r="F127" s="390"/>
      <c r="G127" s="390"/>
      <c r="H127" s="391"/>
    </row>
    <row r="128" spans="1:8" ht="15.75" thickBot="1" x14ac:dyDescent="0.3">
      <c r="A128" s="451" t="s">
        <v>130</v>
      </c>
      <c r="B128" s="443" t="s">
        <v>39</v>
      </c>
      <c r="C128" s="444"/>
      <c r="D128" s="444"/>
      <c r="E128" s="444"/>
      <c r="F128" s="444"/>
      <c r="G128" s="444"/>
      <c r="H128" s="445"/>
    </row>
    <row r="129" spans="1:8" ht="15.75" thickTop="1" x14ac:dyDescent="0.25">
      <c r="A129" s="452"/>
      <c r="B129" s="454"/>
      <c r="C129" s="455"/>
      <c r="D129" s="455"/>
      <c r="E129" s="455"/>
      <c r="F129" s="455"/>
      <c r="G129" s="455"/>
      <c r="H129" s="456"/>
    </row>
    <row r="130" spans="1:8" ht="15" x14ac:dyDescent="0.25">
      <c r="A130" s="452"/>
      <c r="B130" s="457"/>
      <c r="C130" s="458"/>
      <c r="D130" s="458"/>
      <c r="E130" s="458"/>
      <c r="F130" s="458"/>
      <c r="G130" s="458"/>
      <c r="H130" s="459"/>
    </row>
    <row r="131" spans="1:8" ht="15" x14ac:dyDescent="0.25">
      <c r="A131" s="452"/>
      <c r="B131" s="457"/>
      <c r="C131" s="458"/>
      <c r="D131" s="458"/>
      <c r="E131" s="458"/>
      <c r="F131" s="458"/>
      <c r="G131" s="458"/>
      <c r="H131" s="459"/>
    </row>
    <row r="132" spans="1:8" ht="15" x14ac:dyDescent="0.25">
      <c r="A132" s="452"/>
      <c r="B132" s="457"/>
      <c r="C132" s="458"/>
      <c r="D132" s="458"/>
      <c r="E132" s="458"/>
      <c r="F132" s="458"/>
      <c r="G132" s="458"/>
      <c r="H132" s="459"/>
    </row>
    <row r="133" spans="1:8" ht="15" x14ac:dyDescent="0.25">
      <c r="A133" s="452"/>
      <c r="B133" s="457"/>
      <c r="C133" s="458"/>
      <c r="D133" s="458"/>
      <c r="E133" s="458"/>
      <c r="F133" s="458"/>
      <c r="G133" s="458"/>
      <c r="H133" s="459"/>
    </row>
    <row r="134" spans="1:8" ht="15" x14ac:dyDescent="0.25">
      <c r="A134" s="452"/>
      <c r="B134" s="457"/>
      <c r="C134" s="458"/>
      <c r="D134" s="458"/>
      <c r="E134" s="458"/>
      <c r="F134" s="458"/>
      <c r="G134" s="458"/>
      <c r="H134" s="459"/>
    </row>
    <row r="135" spans="1:8" ht="15" x14ac:dyDescent="0.25">
      <c r="A135" s="452"/>
      <c r="B135" s="457"/>
      <c r="C135" s="458"/>
      <c r="D135" s="458"/>
      <c r="E135" s="458"/>
      <c r="F135" s="458"/>
      <c r="G135" s="458"/>
      <c r="H135" s="459"/>
    </row>
    <row r="136" spans="1:8" ht="15" x14ac:dyDescent="0.25">
      <c r="A136" s="452"/>
      <c r="B136" s="457"/>
      <c r="C136" s="458"/>
      <c r="D136" s="458"/>
      <c r="E136" s="458"/>
      <c r="F136" s="458"/>
      <c r="G136" s="458"/>
      <c r="H136" s="459"/>
    </row>
    <row r="137" spans="1:8" ht="15" x14ac:dyDescent="0.25">
      <c r="A137" s="452"/>
      <c r="B137" s="457"/>
      <c r="C137" s="458"/>
      <c r="D137" s="458"/>
      <c r="E137" s="458"/>
      <c r="F137" s="458"/>
      <c r="G137" s="458"/>
      <c r="H137" s="459"/>
    </row>
    <row r="138" spans="1:8" ht="15" x14ac:dyDescent="0.25">
      <c r="A138" s="452"/>
      <c r="B138" s="457"/>
      <c r="C138" s="458"/>
      <c r="D138" s="458"/>
      <c r="E138" s="458"/>
      <c r="F138" s="458"/>
      <c r="G138" s="458"/>
      <c r="H138" s="459"/>
    </row>
    <row r="139" spans="1:8" ht="15" x14ac:dyDescent="0.25">
      <c r="A139" s="452"/>
      <c r="B139" s="457"/>
      <c r="C139" s="458"/>
      <c r="D139" s="458"/>
      <c r="E139" s="458"/>
      <c r="F139" s="458"/>
      <c r="G139" s="458"/>
      <c r="H139" s="459"/>
    </row>
    <row r="140" spans="1:8" ht="15.75" thickBot="1" x14ac:dyDescent="0.3">
      <c r="A140" s="453"/>
      <c r="B140" s="460"/>
      <c r="C140" s="461"/>
      <c r="D140" s="461"/>
      <c r="E140" s="461"/>
      <c r="F140" s="461"/>
      <c r="G140" s="461"/>
      <c r="H140" s="462"/>
    </row>
    <row r="141" spans="1:8" ht="15.75" thickBot="1" x14ac:dyDescent="0.3">
      <c r="A141" s="347"/>
      <c r="B141" s="348"/>
      <c r="C141" s="348"/>
      <c r="D141" s="348"/>
      <c r="E141" s="348"/>
      <c r="F141" s="348"/>
      <c r="G141" s="348"/>
      <c r="H141" s="349"/>
    </row>
    <row r="142" spans="1:8" ht="15" hidden="1" x14ac:dyDescent="0.25">
      <c r="B142" s="5"/>
      <c r="C142" s="5"/>
      <c r="D142" s="6"/>
      <c r="E142" s="6"/>
      <c r="F142" s="6"/>
      <c r="G142" s="6"/>
      <c r="H142" s="6"/>
    </row>
    <row r="143" spans="1:8" ht="15" hidden="1" x14ac:dyDescent="0.25">
      <c r="B143" s="5"/>
      <c r="C143" s="5"/>
      <c r="D143" s="6"/>
      <c r="E143" s="6"/>
      <c r="F143" s="6"/>
      <c r="G143" s="6"/>
      <c r="H143" s="6"/>
    </row>
    <row r="144" spans="1:8" ht="15" hidden="1" x14ac:dyDescent="0.25">
      <c r="B144" s="5"/>
      <c r="C144" s="5"/>
      <c r="D144" s="6"/>
      <c r="E144" s="6"/>
      <c r="F144" s="6"/>
      <c r="G144" s="6"/>
      <c r="H144" s="6"/>
    </row>
    <row r="145" spans="2:8" ht="15" hidden="1" x14ac:dyDescent="0.25">
      <c r="B145" s="5"/>
      <c r="C145" s="5"/>
      <c r="D145" s="6"/>
      <c r="E145" s="6"/>
      <c r="F145" s="6"/>
      <c r="G145" s="6"/>
      <c r="H145" s="6"/>
    </row>
    <row r="146" spans="2:8" ht="15" hidden="1" x14ac:dyDescent="0.25">
      <c r="B146" s="5"/>
      <c r="C146" s="5"/>
      <c r="D146" s="6"/>
      <c r="E146" s="6"/>
      <c r="F146" s="6"/>
      <c r="G146" s="6"/>
      <c r="H146" s="6"/>
    </row>
    <row r="147" spans="2:8" ht="15" hidden="1" x14ac:dyDescent="0.25">
      <c r="B147" s="5"/>
      <c r="C147" s="5"/>
      <c r="D147" s="6"/>
      <c r="E147" s="6"/>
      <c r="F147" s="6"/>
      <c r="G147" s="6"/>
      <c r="H147" s="6"/>
    </row>
    <row r="148" spans="2:8" ht="15" hidden="1" x14ac:dyDescent="0.25">
      <c r="B148" s="5"/>
      <c r="C148" s="5"/>
      <c r="D148" s="6"/>
      <c r="E148" s="6"/>
      <c r="F148" s="6"/>
      <c r="G148" s="6"/>
      <c r="H148" s="6"/>
    </row>
    <row r="149" spans="2:8" ht="15" hidden="1" x14ac:dyDescent="0.25">
      <c r="B149" s="5"/>
      <c r="C149" s="5"/>
      <c r="D149" s="6"/>
      <c r="E149" s="6"/>
      <c r="F149" s="6"/>
      <c r="G149" s="6"/>
      <c r="H149" s="6"/>
    </row>
    <row r="150" spans="2:8" ht="15" hidden="1" x14ac:dyDescent="0.25">
      <c r="B150" s="5"/>
      <c r="C150" s="5"/>
      <c r="D150" s="6"/>
      <c r="E150" s="6"/>
      <c r="F150" s="6"/>
      <c r="G150" s="6"/>
      <c r="H150" s="6"/>
    </row>
    <row r="151" spans="2:8" ht="15" hidden="1" x14ac:dyDescent="0.25">
      <c r="B151" s="5"/>
      <c r="C151" s="5"/>
      <c r="D151" s="6"/>
      <c r="E151" s="6"/>
      <c r="F151" s="6"/>
      <c r="G151" s="6"/>
      <c r="H151" s="6"/>
    </row>
    <row r="152" spans="2:8" ht="15" x14ac:dyDescent="0.25"/>
    <row r="153" spans="2:8" ht="15" x14ac:dyDescent="0.25"/>
    <row r="154" spans="2:8" ht="15" x14ac:dyDescent="0.25"/>
    <row r="155" spans="2:8" ht="15" x14ac:dyDescent="0.25"/>
    <row r="156" spans="2:8" ht="15" x14ac:dyDescent="0.25"/>
  </sheetData>
  <sheetProtection algorithmName="SHA-512" hashValue="EJXgw1BV8zWWnPRKPuV0YwdnSn4YBA1NmsDBTIlinqj1k9/gVUho41WKGpp0Oplans0Uat1Sjbnpeim9KncEaw==" saltValue="xpwTgZ22+PVXD+Bz9+dKrw==" spinCount="100000" sheet="1" objects="1" scenarios="1"/>
  <mergeCells count="171">
    <mergeCell ref="B22:D22"/>
    <mergeCell ref="B23:D23"/>
    <mergeCell ref="B24:D24"/>
    <mergeCell ref="B25:D25"/>
    <mergeCell ref="B26:D26"/>
    <mergeCell ref="B27:D27"/>
    <mergeCell ref="B28:D28"/>
    <mergeCell ref="B29:D29"/>
    <mergeCell ref="B30:D30"/>
    <mergeCell ref="B118:G118"/>
    <mergeCell ref="B119:H119"/>
    <mergeCell ref="B120:F120"/>
    <mergeCell ref="F121:H122"/>
    <mergeCell ref="A127:H127"/>
    <mergeCell ref="A128:A140"/>
    <mergeCell ref="B128:H128"/>
    <mergeCell ref="B129:H140"/>
    <mergeCell ref="A141:H141"/>
    <mergeCell ref="E123:H125"/>
    <mergeCell ref="F97:G97"/>
    <mergeCell ref="B98:E98"/>
    <mergeCell ref="F98:G98"/>
    <mergeCell ref="A99:H99"/>
    <mergeCell ref="A100:A126"/>
    <mergeCell ref="B100:H100"/>
    <mergeCell ref="B101:H101"/>
    <mergeCell ref="B102:E102"/>
    <mergeCell ref="B103:D103"/>
    <mergeCell ref="B104:D104"/>
    <mergeCell ref="B105:D105"/>
    <mergeCell ref="B106:D106"/>
    <mergeCell ref="B107:D107"/>
    <mergeCell ref="B108:E108"/>
    <mergeCell ref="B109:H109"/>
    <mergeCell ref="B110:D110"/>
    <mergeCell ref="B111:D111"/>
    <mergeCell ref="B112:E112"/>
    <mergeCell ref="B113:H113"/>
    <mergeCell ref="B114:E114"/>
    <mergeCell ref="H114:H115"/>
    <mergeCell ref="B115:E115"/>
    <mergeCell ref="B116:E116"/>
    <mergeCell ref="B117:H117"/>
    <mergeCell ref="B86:E86"/>
    <mergeCell ref="F86:G86"/>
    <mergeCell ref="B87:E87"/>
    <mergeCell ref="F87:G87"/>
    <mergeCell ref="B88:E88"/>
    <mergeCell ref="F88:G88"/>
    <mergeCell ref="A89:A98"/>
    <mergeCell ref="B89:E89"/>
    <mergeCell ref="F89:G89"/>
    <mergeCell ref="B90:E90"/>
    <mergeCell ref="F90:G90"/>
    <mergeCell ref="B91:E91"/>
    <mergeCell ref="F91:G91"/>
    <mergeCell ref="B92:E92"/>
    <mergeCell ref="F92:G92"/>
    <mergeCell ref="B93:E93"/>
    <mergeCell ref="F93:G93"/>
    <mergeCell ref="B94:E94"/>
    <mergeCell ref="F94:G94"/>
    <mergeCell ref="B95:E95"/>
    <mergeCell ref="F95:G95"/>
    <mergeCell ref="B96:E96"/>
    <mergeCell ref="F96:G96"/>
    <mergeCell ref="B97:E97"/>
    <mergeCell ref="F81:G81"/>
    <mergeCell ref="B82:E82"/>
    <mergeCell ref="F82:G82"/>
    <mergeCell ref="B83:E83"/>
    <mergeCell ref="F83:G83"/>
    <mergeCell ref="B84:E84"/>
    <mergeCell ref="F84:G84"/>
    <mergeCell ref="B85:E85"/>
    <mergeCell ref="F85:G85"/>
    <mergeCell ref="A54:H54"/>
    <mergeCell ref="B55:H55"/>
    <mergeCell ref="A56:A65"/>
    <mergeCell ref="B59:E59"/>
    <mergeCell ref="F59:G59"/>
    <mergeCell ref="B60:E60"/>
    <mergeCell ref="F60:G60"/>
    <mergeCell ref="B61:E61"/>
    <mergeCell ref="F61:G61"/>
    <mergeCell ref="F65:G65"/>
    <mergeCell ref="A7:A39"/>
    <mergeCell ref="B31:D31"/>
    <mergeCell ref="B32:D32"/>
    <mergeCell ref="B33:D33"/>
    <mergeCell ref="B37:G37"/>
    <mergeCell ref="A41:A53"/>
    <mergeCell ref="B41:H41"/>
    <mergeCell ref="B42:C42"/>
    <mergeCell ref="B43:D43"/>
    <mergeCell ref="B44:D44"/>
    <mergeCell ref="B45:D45"/>
    <mergeCell ref="B46:D46"/>
    <mergeCell ref="B47:D47"/>
    <mergeCell ref="B48:D48"/>
    <mergeCell ref="B49:D49"/>
    <mergeCell ref="B50:D50"/>
    <mergeCell ref="B51:D51"/>
    <mergeCell ref="B52:D52"/>
    <mergeCell ref="B21:D21"/>
    <mergeCell ref="B34:D34"/>
    <mergeCell ref="B35:D35"/>
    <mergeCell ref="B36:D36"/>
    <mergeCell ref="B7:E7"/>
    <mergeCell ref="B8:E8"/>
    <mergeCell ref="B78:H78"/>
    <mergeCell ref="F79:G79"/>
    <mergeCell ref="B75:E75"/>
    <mergeCell ref="F75:G75"/>
    <mergeCell ref="A66:A75"/>
    <mergeCell ref="B76:F76"/>
    <mergeCell ref="A79:A88"/>
    <mergeCell ref="B79:E79"/>
    <mergeCell ref="B80:E80"/>
    <mergeCell ref="F80:G80"/>
    <mergeCell ref="B81:E81"/>
    <mergeCell ref="F69:G69"/>
    <mergeCell ref="B72:E72"/>
    <mergeCell ref="A77:H77"/>
    <mergeCell ref="F72:G72"/>
    <mergeCell ref="B73:E73"/>
    <mergeCell ref="F73:G73"/>
    <mergeCell ref="B74:E74"/>
    <mergeCell ref="F74:G74"/>
    <mergeCell ref="B66:E66"/>
    <mergeCell ref="F66:G66"/>
    <mergeCell ref="B67:E67"/>
    <mergeCell ref="F67:G67"/>
    <mergeCell ref="B68:E68"/>
    <mergeCell ref="F68:G68"/>
    <mergeCell ref="B69:E69"/>
    <mergeCell ref="B71:E71"/>
    <mergeCell ref="F71:G71"/>
    <mergeCell ref="B64:E64"/>
    <mergeCell ref="F64:G64"/>
    <mergeCell ref="B65:E65"/>
    <mergeCell ref="B56:E56"/>
    <mergeCell ref="F56:G56"/>
    <mergeCell ref="B63:E63"/>
    <mergeCell ref="F63:G63"/>
    <mergeCell ref="B57:E57"/>
    <mergeCell ref="F57:G57"/>
    <mergeCell ref="B58:E58"/>
    <mergeCell ref="F58:G58"/>
    <mergeCell ref="B62:E62"/>
    <mergeCell ref="F62:G62"/>
    <mergeCell ref="A1:H1"/>
    <mergeCell ref="A2:A5"/>
    <mergeCell ref="C2:E2"/>
    <mergeCell ref="F2:H4"/>
    <mergeCell ref="C3:E3"/>
    <mergeCell ref="C4:E4"/>
    <mergeCell ref="C5:E5"/>
    <mergeCell ref="F5:H5"/>
    <mergeCell ref="A6:H6"/>
    <mergeCell ref="B19:D19"/>
    <mergeCell ref="B20:D20"/>
    <mergeCell ref="B9:E9"/>
    <mergeCell ref="B10:E10"/>
    <mergeCell ref="B11:E11"/>
    <mergeCell ref="B13:H13"/>
    <mergeCell ref="B14:E14"/>
    <mergeCell ref="F14:H14"/>
    <mergeCell ref="B16:D16"/>
    <mergeCell ref="B17:D17"/>
    <mergeCell ref="B18:D18"/>
  </mergeCells>
  <conditionalFormatting sqref="B13">
    <cfRule type="cellIs" dxfId="11" priority="3" stopIfTrue="1" operator="equal">
      <formula>"Kies eerst uw systematiek voor de berekening van de subsidiabele kosten"</formula>
    </cfRule>
  </conditionalFormatting>
  <conditionalFormatting sqref="C4:E5">
    <cfRule type="containsText" dxfId="10" priority="1" operator="containsText" text="[maak keuze]">
      <formula>NOT(ISERROR(SEARCH("[maak keuze]",C4)))</formula>
    </cfRule>
  </conditionalFormatting>
  <conditionalFormatting sqref="G38">
    <cfRule type="cellIs" dxfId="6" priority="2" stopIfTrue="1" operator="equal">
      <formula>"Opslag algemene kosten (50%)"</formula>
    </cfRule>
  </conditionalFormatting>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containsText" priority="4" operator="containsText" id="{E50A0621-758A-4047-A72F-13E56F60C251}">
            <xm:f>NOT(ISERROR(SEARCH('Werkblad rekenen'!$B$16,F121)))</xm:f>
            <xm:f>'Werkblad rekenen'!$B$16</xm:f>
            <x14:dxf>
              <font>
                <color auto="1"/>
              </font>
            </x14:dxf>
          </x14:cfRule>
          <x14:cfRule type="containsText" priority="5" operator="containsText" id="{84526F53-94A7-41C2-93FA-90BDF1B715FE}">
            <xm:f>NOT(ISERROR(SEARCH('Werkblad rekenen'!$B$15,F121)))</xm:f>
            <xm:f>'Werkblad rekenen'!$B$15</xm:f>
            <x14:dxf>
              <font>
                <color rgb="FFFF0000"/>
              </font>
            </x14:dxf>
          </x14:cfRule>
          <x14:cfRule type="containsText" priority="6" operator="containsText" id="{FA596BB1-8070-4903-B5B8-072EC233A61B}">
            <xm:f>NOT(ISERROR(SEARCH('Werkblad rekenen'!$B$14,F121)))</xm:f>
            <xm:f>'Werkblad rekenen'!$B$14</xm:f>
            <x14:dxf>
              <font>
                <color rgb="FF00B050"/>
              </font>
            </x14:dxf>
          </x14:cfRule>
          <xm:sqref>F121:H122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ErrorMessage="1" errorTitle="Onjuiste invoer" error="Maak een keuze tussen de integrale kostensystematiek, de loonkosten plus vaste opslag-systematiek of de vaste uurtarief-systematiek." xr:uid="{C4D265C1-EF7B-4215-A2F1-6615EAB15551}">
          <x14:formula1>
            <xm:f>'Werkblad menu'!$A$1:$A$5</xm:f>
          </x14:formula1>
          <xm:sqref>F14:F15 G15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3F19E-2254-48F7-8DB9-86A6C326F2EA}">
  <sheetPr>
    <tabColor rgb="FFFFFF99"/>
  </sheetPr>
  <dimension ref="A1:J156"/>
  <sheetViews>
    <sheetView showGridLines="0" workbookViewId="0">
      <selection activeCell="G11" sqref="G11"/>
    </sheetView>
  </sheetViews>
  <sheetFormatPr defaultColWidth="0" defaultRowHeight="0" customHeight="1" zeroHeight="1" x14ac:dyDescent="0.25"/>
  <cols>
    <col min="1" max="1" width="4.140625" style="1" customWidth="1"/>
    <col min="2" max="2" width="27.5703125" style="2" customWidth="1"/>
    <col min="3" max="3" width="35" style="2" customWidth="1"/>
    <col min="4" max="4" width="14.85546875" style="3" customWidth="1"/>
    <col min="5" max="5" width="33.140625" style="3" bestFit="1" customWidth="1"/>
    <col min="6" max="6" width="17.5703125" style="3" customWidth="1"/>
    <col min="7" max="7" width="34.85546875" style="3" customWidth="1"/>
    <col min="8" max="8" width="32.28515625" style="3" customWidth="1"/>
    <col min="9" max="9" width="2.28515625" style="4" customWidth="1"/>
    <col min="10" max="10" width="9.140625" style="4" customWidth="1"/>
    <col min="11" max="16384" width="9.140625" style="4" hidden="1"/>
  </cols>
  <sheetData>
    <row r="1" spans="1:8" ht="18.75" thickBot="1" x14ac:dyDescent="0.3">
      <c r="A1" s="496" t="s">
        <v>139</v>
      </c>
      <c r="B1" s="497"/>
      <c r="C1" s="497"/>
      <c r="D1" s="497"/>
      <c r="E1" s="497"/>
      <c r="F1" s="497"/>
      <c r="G1" s="497"/>
      <c r="H1" s="498"/>
    </row>
    <row r="2" spans="1:8" ht="15" customHeight="1" x14ac:dyDescent="0.25">
      <c r="A2" s="499" t="s">
        <v>126</v>
      </c>
      <c r="B2" s="102" t="str">
        <f>'Stap 1 Basisgegevens begroting'!B8</f>
        <v>Onderzoekstitel:</v>
      </c>
      <c r="C2" s="469">
        <f>'Stap 1 Basisgegevens begroting'!C8</f>
        <v>0</v>
      </c>
      <c r="D2" s="469"/>
      <c r="E2" s="469"/>
      <c r="F2" s="478" t="s">
        <v>61</v>
      </c>
      <c r="G2" s="479"/>
      <c r="H2" s="480"/>
    </row>
    <row r="3" spans="1:8" ht="15" x14ac:dyDescent="0.25">
      <c r="A3" s="500"/>
      <c r="B3" s="100" t="s">
        <v>47</v>
      </c>
      <c r="C3" s="470">
        <f>'Stap 1 Basisgegevens begroting'!C22</f>
        <v>0</v>
      </c>
      <c r="D3" s="470"/>
      <c r="E3" s="471"/>
      <c r="F3" s="478"/>
      <c r="G3" s="479"/>
      <c r="H3" s="480"/>
    </row>
    <row r="4" spans="1:8" ht="15.75" thickBot="1" x14ac:dyDescent="0.3">
      <c r="A4" s="500"/>
      <c r="B4" s="100" t="s">
        <v>29</v>
      </c>
      <c r="C4" s="470" t="str">
        <f>'Stap 1 Basisgegevens begroting'!E22</f>
        <v>[maak keuze]</v>
      </c>
      <c r="D4" s="470"/>
      <c r="E4" s="471"/>
      <c r="F4" s="478"/>
      <c r="G4" s="479"/>
      <c r="H4" s="480"/>
    </row>
    <row r="5" spans="1:8" ht="15" customHeight="1" thickBot="1" x14ac:dyDescent="0.3">
      <c r="A5" s="501"/>
      <c r="B5" s="101" t="s">
        <v>95</v>
      </c>
      <c r="C5" s="472" t="str">
        <f>'Stap 1 Basisgegevens begroting'!D22</f>
        <v>[maak keuze]</v>
      </c>
      <c r="D5" s="472"/>
      <c r="E5" s="472"/>
      <c r="F5" s="481" t="s">
        <v>146</v>
      </c>
      <c r="G5" s="482"/>
      <c r="H5" s="483"/>
    </row>
    <row r="6" spans="1:8" ht="15" customHeight="1" thickBot="1" x14ac:dyDescent="0.3">
      <c r="A6" s="347"/>
      <c r="B6" s="348"/>
      <c r="C6" s="348"/>
      <c r="D6" s="348"/>
      <c r="E6" s="348"/>
      <c r="F6" s="348"/>
      <c r="G6" s="348"/>
      <c r="H6" s="349"/>
    </row>
    <row r="7" spans="1:8" ht="15" customHeight="1" x14ac:dyDescent="0.25">
      <c r="A7" s="393" t="s">
        <v>19</v>
      </c>
      <c r="B7" s="488" t="s">
        <v>196</v>
      </c>
      <c r="C7" s="489"/>
      <c r="D7" s="489"/>
      <c r="E7" s="489"/>
      <c r="F7" s="129" t="s">
        <v>30</v>
      </c>
      <c r="G7" s="129" t="s">
        <v>120</v>
      </c>
      <c r="H7" s="113"/>
    </row>
    <row r="8" spans="1:8" ht="15" customHeight="1" x14ac:dyDescent="0.25">
      <c r="A8" s="393"/>
      <c r="B8" s="490" t="s">
        <v>79</v>
      </c>
      <c r="C8" s="491"/>
      <c r="D8" s="491"/>
      <c r="E8" s="491"/>
      <c r="F8" s="130" t="s">
        <v>112</v>
      </c>
      <c r="G8" s="131">
        <v>60</v>
      </c>
      <c r="H8" s="113"/>
    </row>
    <row r="9" spans="1:8" ht="15" customHeight="1" x14ac:dyDescent="0.25">
      <c r="A9" s="393"/>
      <c r="B9" s="490" t="s">
        <v>80</v>
      </c>
      <c r="C9" s="491"/>
      <c r="D9" s="491"/>
      <c r="E9" s="491"/>
      <c r="F9" s="130" t="s">
        <v>113</v>
      </c>
      <c r="G9" s="131">
        <v>95</v>
      </c>
      <c r="H9" s="114"/>
    </row>
    <row r="10" spans="1:8" ht="15" customHeight="1" x14ac:dyDescent="0.25">
      <c r="A10" s="393"/>
      <c r="B10" s="490" t="s">
        <v>81</v>
      </c>
      <c r="C10" s="491"/>
      <c r="D10" s="491"/>
      <c r="E10" s="491"/>
      <c r="F10" s="130" t="s">
        <v>114</v>
      </c>
      <c r="G10" s="131">
        <v>150</v>
      </c>
      <c r="H10" s="114"/>
    </row>
    <row r="11" spans="1:8" ht="15" customHeight="1" thickBot="1" x14ac:dyDescent="0.3">
      <c r="A11" s="393"/>
      <c r="B11" s="492" t="s">
        <v>144</v>
      </c>
      <c r="C11" s="493"/>
      <c r="D11" s="493"/>
      <c r="E11" s="493"/>
      <c r="F11" s="132" t="s">
        <v>115</v>
      </c>
      <c r="G11" s="133">
        <v>160</v>
      </c>
      <c r="H11" s="114"/>
    </row>
    <row r="12" spans="1:8" ht="15" customHeight="1" thickBot="1" x14ac:dyDescent="0.3">
      <c r="A12" s="393"/>
      <c r="B12" s="117"/>
      <c r="C12" s="118"/>
      <c r="D12" s="119"/>
      <c r="E12" s="119"/>
      <c r="F12" s="119"/>
      <c r="G12" s="119"/>
      <c r="H12" s="120"/>
    </row>
    <row r="13" spans="1:8" ht="18.75" thickBot="1" x14ac:dyDescent="0.3">
      <c r="A13" s="393"/>
      <c r="B13" s="475" t="str">
        <f>IF(F14="[maak keuze]","Kies eerst uw systematiek voor de berekening van de subsidiabele kosten",(IF(F14="Directe loonkosten plus vaste opslag-systematiek (50%)","Directe loonkosten",(IF(F14="integrale kostensystematiek","Directe en indirecte kosten op basis van integraal tarief","Directe en indirecte kosten op basis van vast tarief regeling of WUR")))))</f>
        <v>Directe en indirecte kosten op basis van vast tarief regeling of WUR</v>
      </c>
      <c r="C13" s="476"/>
      <c r="D13" s="476"/>
      <c r="E13" s="476"/>
      <c r="F13" s="476"/>
      <c r="G13" s="476"/>
      <c r="H13" s="477"/>
    </row>
    <row r="14" spans="1:8" ht="33" customHeight="1" thickBot="1" x14ac:dyDescent="0.3">
      <c r="A14" s="393"/>
      <c r="B14" s="484" t="s">
        <v>185</v>
      </c>
      <c r="C14" s="484"/>
      <c r="D14" s="484"/>
      <c r="E14" s="484"/>
      <c r="F14" s="485" t="s">
        <v>85</v>
      </c>
      <c r="G14" s="486"/>
      <c r="H14" s="487"/>
    </row>
    <row r="15" spans="1:8" ht="15" customHeight="1" thickBot="1" x14ac:dyDescent="0.3">
      <c r="A15" s="393"/>
      <c r="B15" s="66"/>
      <c r="C15" s="66"/>
      <c r="D15" s="66"/>
      <c r="E15" s="66"/>
      <c r="F15" s="67"/>
      <c r="G15" s="67"/>
      <c r="H15" s="83"/>
    </row>
    <row r="16" spans="1:8" ht="15.75" thickBot="1" x14ac:dyDescent="0.3">
      <c r="A16" s="393"/>
      <c r="B16" s="431" t="s">
        <v>145</v>
      </c>
      <c r="C16" s="431"/>
      <c r="D16" s="510"/>
      <c r="E16" s="86" t="s">
        <v>82</v>
      </c>
      <c r="F16" s="87" t="s">
        <v>31</v>
      </c>
      <c r="G16" s="86" t="s">
        <v>32</v>
      </c>
      <c r="H16" s="88" t="s">
        <v>33</v>
      </c>
    </row>
    <row r="17" spans="1:8" ht="15.75" thickTop="1" x14ac:dyDescent="0.25">
      <c r="A17" s="393"/>
      <c r="B17" s="508"/>
      <c r="C17" s="508"/>
      <c r="D17" s="509"/>
      <c r="E17" s="84"/>
      <c r="F17" s="69"/>
      <c r="G17" s="71"/>
      <c r="H17" s="205">
        <f>F17*G17</f>
        <v>0</v>
      </c>
    </row>
    <row r="18" spans="1:8" ht="15" x14ac:dyDescent="0.25">
      <c r="A18" s="393"/>
      <c r="B18" s="398"/>
      <c r="C18" s="398"/>
      <c r="D18" s="396"/>
      <c r="E18" s="70"/>
      <c r="F18" s="69"/>
      <c r="G18" s="71"/>
      <c r="H18" s="85">
        <f t="shared" ref="H18:H36" si="0">F18*G18</f>
        <v>0</v>
      </c>
    </row>
    <row r="19" spans="1:8" ht="15" x14ac:dyDescent="0.25">
      <c r="A19" s="393"/>
      <c r="B19" s="398"/>
      <c r="C19" s="398"/>
      <c r="D19" s="396"/>
      <c r="E19" s="70"/>
      <c r="F19" s="69"/>
      <c r="G19" s="71"/>
      <c r="H19" s="85">
        <f t="shared" si="0"/>
        <v>0</v>
      </c>
    </row>
    <row r="20" spans="1:8" ht="15" x14ac:dyDescent="0.25">
      <c r="A20" s="393"/>
      <c r="B20" s="398"/>
      <c r="C20" s="398"/>
      <c r="D20" s="396"/>
      <c r="E20" s="70"/>
      <c r="F20" s="69"/>
      <c r="G20" s="71"/>
      <c r="H20" s="85">
        <f t="shared" si="0"/>
        <v>0</v>
      </c>
    </row>
    <row r="21" spans="1:8" ht="15" x14ac:dyDescent="0.25">
      <c r="A21" s="393"/>
      <c r="B21" s="398"/>
      <c r="C21" s="398"/>
      <c r="D21" s="396"/>
      <c r="E21" s="70"/>
      <c r="F21" s="69"/>
      <c r="G21" s="71"/>
      <c r="H21" s="85">
        <f t="shared" si="0"/>
        <v>0</v>
      </c>
    </row>
    <row r="22" spans="1:8" ht="15" x14ac:dyDescent="0.25">
      <c r="A22" s="393"/>
      <c r="B22" s="397"/>
      <c r="C22" s="398"/>
      <c r="D22" s="396"/>
      <c r="E22" s="70"/>
      <c r="F22" s="69"/>
      <c r="G22" s="71"/>
      <c r="H22" s="85">
        <f t="shared" si="0"/>
        <v>0</v>
      </c>
    </row>
    <row r="23" spans="1:8" ht="15" x14ac:dyDescent="0.25">
      <c r="A23" s="393"/>
      <c r="B23" s="397"/>
      <c r="C23" s="398"/>
      <c r="D23" s="396"/>
      <c r="E23" s="70"/>
      <c r="F23" s="69"/>
      <c r="G23" s="71"/>
      <c r="H23" s="85">
        <f t="shared" si="0"/>
        <v>0</v>
      </c>
    </row>
    <row r="24" spans="1:8" ht="15" x14ac:dyDescent="0.25">
      <c r="A24" s="393"/>
      <c r="B24" s="397"/>
      <c r="C24" s="398"/>
      <c r="D24" s="396"/>
      <c r="E24" s="70"/>
      <c r="F24" s="69"/>
      <c r="G24" s="71"/>
      <c r="H24" s="85">
        <f t="shared" si="0"/>
        <v>0</v>
      </c>
    </row>
    <row r="25" spans="1:8" ht="15" x14ac:dyDescent="0.25">
      <c r="A25" s="393"/>
      <c r="B25" s="397"/>
      <c r="C25" s="398"/>
      <c r="D25" s="396"/>
      <c r="E25" s="70"/>
      <c r="F25" s="69"/>
      <c r="G25" s="71"/>
      <c r="H25" s="85">
        <f t="shared" si="0"/>
        <v>0</v>
      </c>
    </row>
    <row r="26" spans="1:8" ht="15" x14ac:dyDescent="0.25">
      <c r="A26" s="393"/>
      <c r="B26" s="397"/>
      <c r="C26" s="398"/>
      <c r="D26" s="396"/>
      <c r="E26" s="70"/>
      <c r="F26" s="69"/>
      <c r="G26" s="71"/>
      <c r="H26" s="85">
        <f t="shared" si="0"/>
        <v>0</v>
      </c>
    </row>
    <row r="27" spans="1:8" ht="15" x14ac:dyDescent="0.25">
      <c r="A27" s="393"/>
      <c r="B27" s="397"/>
      <c r="C27" s="398"/>
      <c r="D27" s="396"/>
      <c r="E27" s="70"/>
      <c r="F27" s="69"/>
      <c r="G27" s="71"/>
      <c r="H27" s="85">
        <f t="shared" si="0"/>
        <v>0</v>
      </c>
    </row>
    <row r="28" spans="1:8" ht="15" x14ac:dyDescent="0.25">
      <c r="A28" s="393"/>
      <c r="B28" s="397"/>
      <c r="C28" s="398"/>
      <c r="D28" s="396"/>
      <c r="E28" s="70"/>
      <c r="F28" s="69"/>
      <c r="G28" s="71"/>
      <c r="H28" s="85">
        <f t="shared" si="0"/>
        <v>0</v>
      </c>
    </row>
    <row r="29" spans="1:8" ht="15" x14ac:dyDescent="0.25">
      <c r="A29" s="393"/>
      <c r="B29" s="397"/>
      <c r="C29" s="398"/>
      <c r="D29" s="396"/>
      <c r="E29" s="70"/>
      <c r="F29" s="69"/>
      <c r="G29" s="71"/>
      <c r="H29" s="85">
        <f t="shared" si="0"/>
        <v>0</v>
      </c>
    </row>
    <row r="30" spans="1:8" ht="15" x14ac:dyDescent="0.25">
      <c r="A30" s="393"/>
      <c r="B30" s="397"/>
      <c r="C30" s="398"/>
      <c r="D30" s="396"/>
      <c r="E30" s="70"/>
      <c r="F30" s="69"/>
      <c r="G30" s="71"/>
      <c r="H30" s="85">
        <f t="shared" si="0"/>
        <v>0</v>
      </c>
    </row>
    <row r="31" spans="1:8" ht="15" x14ac:dyDescent="0.25">
      <c r="A31" s="393"/>
      <c r="B31" s="398"/>
      <c r="C31" s="398"/>
      <c r="D31" s="396"/>
      <c r="E31" s="70"/>
      <c r="F31" s="69"/>
      <c r="G31" s="71"/>
      <c r="H31" s="85">
        <f t="shared" si="0"/>
        <v>0</v>
      </c>
    </row>
    <row r="32" spans="1:8" ht="15" x14ac:dyDescent="0.25">
      <c r="A32" s="393"/>
      <c r="B32" s="398"/>
      <c r="C32" s="398"/>
      <c r="D32" s="396"/>
      <c r="E32" s="70"/>
      <c r="F32" s="69"/>
      <c r="G32" s="71"/>
      <c r="H32" s="85">
        <f t="shared" si="0"/>
        <v>0</v>
      </c>
    </row>
    <row r="33" spans="1:8" ht="15" x14ac:dyDescent="0.25">
      <c r="A33" s="393"/>
      <c r="B33" s="398"/>
      <c r="C33" s="398"/>
      <c r="D33" s="396"/>
      <c r="E33" s="70"/>
      <c r="F33" s="69"/>
      <c r="G33" s="71"/>
      <c r="H33" s="85">
        <f t="shared" si="0"/>
        <v>0</v>
      </c>
    </row>
    <row r="34" spans="1:8" ht="15" x14ac:dyDescent="0.25">
      <c r="A34" s="393"/>
      <c r="B34" s="398"/>
      <c r="C34" s="398"/>
      <c r="D34" s="396"/>
      <c r="E34" s="70"/>
      <c r="F34" s="69"/>
      <c r="G34" s="71"/>
      <c r="H34" s="85">
        <f t="shared" si="0"/>
        <v>0</v>
      </c>
    </row>
    <row r="35" spans="1:8" ht="15" x14ac:dyDescent="0.25">
      <c r="A35" s="393"/>
      <c r="B35" s="398"/>
      <c r="C35" s="398"/>
      <c r="D35" s="396"/>
      <c r="E35" s="70"/>
      <c r="F35" s="69"/>
      <c r="G35" s="71"/>
      <c r="H35" s="85">
        <f t="shared" si="0"/>
        <v>0</v>
      </c>
    </row>
    <row r="36" spans="1:8" ht="15.75" thickBot="1" x14ac:dyDescent="0.3">
      <c r="A36" s="393"/>
      <c r="B36" s="400"/>
      <c r="C36" s="400"/>
      <c r="D36" s="401"/>
      <c r="E36" s="74"/>
      <c r="F36" s="73"/>
      <c r="G36" s="75"/>
      <c r="H36" s="206">
        <f t="shared" si="0"/>
        <v>0</v>
      </c>
    </row>
    <row r="37" spans="1:8" ht="16.5" thickTop="1" thickBot="1" x14ac:dyDescent="0.3">
      <c r="A37" s="393"/>
      <c r="B37" s="421" t="s">
        <v>189</v>
      </c>
      <c r="C37" s="421"/>
      <c r="D37" s="421"/>
      <c r="E37" s="421"/>
      <c r="F37" s="421"/>
      <c r="G37" s="422"/>
      <c r="H37" s="72">
        <f>SUM(H17:H36)</f>
        <v>0</v>
      </c>
    </row>
    <row r="38" spans="1:8" ht="15.75" thickBot="1" x14ac:dyDescent="0.3">
      <c r="A38" s="393"/>
      <c r="B38" s="77"/>
      <c r="C38" s="77"/>
      <c r="D38" s="78"/>
      <c r="E38" s="78"/>
      <c r="F38" s="79"/>
      <c r="G38" s="80" t="str">
        <f>IF(F14="Directe loonkosten plus vaste opslag-systematiek (50%)","Opslag algemene kosten (50%)","Geen opslag")</f>
        <v>Geen opslag</v>
      </c>
      <c r="H38" s="81" t="str">
        <f>IF($F14="vaste uurtarief-systematiek",0,(IF($F14="integrale kostensystematiek",0,(IF($F14="Directe loonkosten plus vaste opslag-systematiek (50%)",H37*0.5,"0")))))</f>
        <v>0</v>
      </c>
    </row>
    <row r="39" spans="1:8" ht="15.75" thickBot="1" x14ac:dyDescent="0.3">
      <c r="A39" s="394"/>
      <c r="B39" s="10"/>
      <c r="C39" s="10"/>
      <c r="D39" s="11"/>
      <c r="E39" s="11"/>
      <c r="F39" s="76"/>
      <c r="G39" s="99" t="s">
        <v>189</v>
      </c>
      <c r="H39" s="82">
        <f>H37+H38</f>
        <v>0</v>
      </c>
    </row>
    <row r="40" spans="1:8" ht="15.75" thickBot="1" x14ac:dyDescent="0.3">
      <c r="A40" s="115"/>
      <c r="B40" s="107"/>
      <c r="C40" s="107"/>
      <c r="D40" s="107"/>
      <c r="E40" s="107"/>
      <c r="F40" s="108"/>
      <c r="G40" s="109"/>
      <c r="H40" s="116"/>
    </row>
    <row r="41" spans="1:8" ht="18" x14ac:dyDescent="0.25">
      <c r="A41" s="392" t="s">
        <v>20</v>
      </c>
      <c r="B41" s="502" t="s">
        <v>34</v>
      </c>
      <c r="C41" s="503"/>
      <c r="D41" s="503"/>
      <c r="E41" s="503"/>
      <c r="F41" s="503"/>
      <c r="G41" s="503"/>
      <c r="H41" s="504"/>
    </row>
    <row r="42" spans="1:8" ht="15.75" thickBot="1" x14ac:dyDescent="0.3">
      <c r="A42" s="393"/>
      <c r="B42" s="473" t="s">
        <v>140</v>
      </c>
      <c r="C42" s="474"/>
      <c r="D42" s="91"/>
      <c r="E42" s="90" t="s">
        <v>123</v>
      </c>
      <c r="F42" s="92" t="s">
        <v>124</v>
      </c>
      <c r="G42" s="90" t="s">
        <v>125</v>
      </c>
      <c r="H42" s="93" t="s">
        <v>122</v>
      </c>
    </row>
    <row r="43" spans="1:8" ht="15.75" thickTop="1" x14ac:dyDescent="0.25">
      <c r="A43" s="393"/>
      <c r="B43" s="507"/>
      <c r="C43" s="508"/>
      <c r="D43" s="509"/>
      <c r="E43" s="95"/>
      <c r="F43" s="96"/>
      <c r="G43" s="71"/>
      <c r="H43" s="205">
        <f>E43*F43*G43</f>
        <v>0</v>
      </c>
    </row>
    <row r="44" spans="1:8" ht="15" x14ac:dyDescent="0.25">
      <c r="A44" s="393"/>
      <c r="B44" s="410"/>
      <c r="C44" s="411"/>
      <c r="D44" s="411"/>
      <c r="E44" s="95"/>
      <c r="F44" s="96"/>
      <c r="G44" s="71"/>
      <c r="H44" s="85">
        <f t="shared" ref="H44:H52" si="1">E44*F44*G44</f>
        <v>0</v>
      </c>
    </row>
    <row r="45" spans="1:8" ht="15" x14ac:dyDescent="0.25">
      <c r="A45" s="393"/>
      <c r="B45" s="410"/>
      <c r="C45" s="411"/>
      <c r="D45" s="411"/>
      <c r="E45" s="95"/>
      <c r="F45" s="96"/>
      <c r="G45" s="71"/>
      <c r="H45" s="85">
        <f t="shared" si="1"/>
        <v>0</v>
      </c>
    </row>
    <row r="46" spans="1:8" ht="15" x14ac:dyDescent="0.25">
      <c r="A46" s="393"/>
      <c r="B46" s="410"/>
      <c r="C46" s="411"/>
      <c r="D46" s="411"/>
      <c r="E46" s="95"/>
      <c r="F46" s="96"/>
      <c r="G46" s="71"/>
      <c r="H46" s="85">
        <f t="shared" si="1"/>
        <v>0</v>
      </c>
    </row>
    <row r="47" spans="1:8" ht="15" x14ac:dyDescent="0.25">
      <c r="A47" s="393"/>
      <c r="B47" s="410"/>
      <c r="C47" s="411"/>
      <c r="D47" s="411"/>
      <c r="E47" s="95"/>
      <c r="F47" s="96"/>
      <c r="G47" s="71"/>
      <c r="H47" s="85">
        <f t="shared" si="1"/>
        <v>0</v>
      </c>
    </row>
    <row r="48" spans="1:8" ht="15" x14ac:dyDescent="0.25">
      <c r="A48" s="393"/>
      <c r="B48" s="397"/>
      <c r="C48" s="398"/>
      <c r="D48" s="396"/>
      <c r="E48" s="95"/>
      <c r="F48" s="96"/>
      <c r="G48" s="71"/>
      <c r="H48" s="85">
        <f t="shared" si="1"/>
        <v>0</v>
      </c>
    </row>
    <row r="49" spans="1:8" ht="15" x14ac:dyDescent="0.25">
      <c r="A49" s="393"/>
      <c r="B49" s="397"/>
      <c r="C49" s="398"/>
      <c r="D49" s="396"/>
      <c r="E49" s="95"/>
      <c r="F49" s="96"/>
      <c r="G49" s="71"/>
      <c r="H49" s="85">
        <f t="shared" si="1"/>
        <v>0</v>
      </c>
    </row>
    <row r="50" spans="1:8" ht="15" x14ac:dyDescent="0.25">
      <c r="A50" s="393"/>
      <c r="B50" s="410"/>
      <c r="C50" s="411"/>
      <c r="D50" s="411"/>
      <c r="E50" s="95"/>
      <c r="F50" s="96"/>
      <c r="G50" s="71"/>
      <c r="H50" s="85">
        <f t="shared" si="1"/>
        <v>0</v>
      </c>
    </row>
    <row r="51" spans="1:8" ht="15" x14ac:dyDescent="0.25">
      <c r="A51" s="393"/>
      <c r="B51" s="410"/>
      <c r="C51" s="411"/>
      <c r="D51" s="411"/>
      <c r="E51" s="95"/>
      <c r="F51" s="96"/>
      <c r="G51" s="71"/>
      <c r="H51" s="85">
        <f t="shared" si="1"/>
        <v>0</v>
      </c>
    </row>
    <row r="52" spans="1:8" ht="15.75" thickBot="1" x14ac:dyDescent="0.3">
      <c r="A52" s="393"/>
      <c r="B52" s="505"/>
      <c r="C52" s="506"/>
      <c r="D52" s="506"/>
      <c r="E52" s="97"/>
      <c r="F52" s="98"/>
      <c r="G52" s="75"/>
      <c r="H52" s="206">
        <f t="shared" si="1"/>
        <v>0</v>
      </c>
    </row>
    <row r="53" spans="1:8" ht="16.5" thickTop="1" thickBot="1" x14ac:dyDescent="0.3">
      <c r="A53" s="394"/>
      <c r="B53" s="89"/>
      <c r="C53" s="15"/>
      <c r="D53" s="94"/>
      <c r="E53" s="16"/>
      <c r="F53" s="16"/>
      <c r="G53" s="99" t="s">
        <v>184</v>
      </c>
      <c r="H53" s="103">
        <f>SUM(H43:H52)</f>
        <v>0</v>
      </c>
    </row>
    <row r="54" spans="1:8" ht="15.75" thickBot="1" x14ac:dyDescent="0.3">
      <c r="A54" s="414"/>
      <c r="B54" s="415"/>
      <c r="C54" s="415"/>
      <c r="D54" s="415"/>
      <c r="E54" s="415"/>
      <c r="F54" s="415"/>
      <c r="G54" s="415"/>
      <c r="H54" s="416"/>
    </row>
    <row r="55" spans="1:8" ht="18.75" thickBot="1" x14ac:dyDescent="0.3">
      <c r="A55" s="138" t="s">
        <v>35</v>
      </c>
      <c r="B55" s="432" t="s">
        <v>174</v>
      </c>
      <c r="C55" s="433"/>
      <c r="D55" s="433"/>
      <c r="E55" s="433"/>
      <c r="F55" s="433"/>
      <c r="G55" s="433"/>
      <c r="H55" s="434"/>
    </row>
    <row r="56" spans="1:8" ht="15.75" thickBot="1" x14ac:dyDescent="0.3">
      <c r="A56" s="392" t="s">
        <v>151</v>
      </c>
      <c r="B56" s="440" t="s">
        <v>127</v>
      </c>
      <c r="C56" s="441"/>
      <c r="D56" s="441"/>
      <c r="E56" s="441"/>
      <c r="F56" s="514" t="s">
        <v>83</v>
      </c>
      <c r="G56" s="514"/>
      <c r="H56" s="7" t="s">
        <v>36</v>
      </c>
    </row>
    <row r="57" spans="1:8" ht="15.75" thickTop="1" x14ac:dyDescent="0.25">
      <c r="A57" s="393"/>
      <c r="B57" s="423"/>
      <c r="C57" s="424"/>
      <c r="D57" s="424"/>
      <c r="E57" s="424"/>
      <c r="F57" s="424"/>
      <c r="G57" s="424"/>
      <c r="H57" s="104">
        <v>0</v>
      </c>
    </row>
    <row r="58" spans="1:8" ht="15" x14ac:dyDescent="0.25">
      <c r="A58" s="393"/>
      <c r="B58" s="410"/>
      <c r="C58" s="411"/>
      <c r="D58" s="411"/>
      <c r="E58" s="411"/>
      <c r="F58" s="411"/>
      <c r="G58" s="411"/>
      <c r="H58" s="105">
        <v>0</v>
      </c>
    </row>
    <row r="59" spans="1:8" ht="15" x14ac:dyDescent="0.25">
      <c r="A59" s="393"/>
      <c r="B59" s="410"/>
      <c r="C59" s="411"/>
      <c r="D59" s="411"/>
      <c r="E59" s="411"/>
      <c r="F59" s="411"/>
      <c r="G59" s="411"/>
      <c r="H59" s="105">
        <v>0</v>
      </c>
    </row>
    <row r="60" spans="1:8" ht="15" x14ac:dyDescent="0.25">
      <c r="A60" s="393"/>
      <c r="B60" s="397"/>
      <c r="C60" s="398"/>
      <c r="D60" s="398"/>
      <c r="E60" s="396"/>
      <c r="F60" s="395"/>
      <c r="G60" s="396"/>
      <c r="H60" s="105">
        <v>0</v>
      </c>
    </row>
    <row r="61" spans="1:8" ht="15" x14ac:dyDescent="0.25">
      <c r="A61" s="393"/>
      <c r="B61" s="410"/>
      <c r="C61" s="411"/>
      <c r="D61" s="411"/>
      <c r="E61" s="411"/>
      <c r="F61" s="411"/>
      <c r="G61" s="411"/>
      <c r="H61" s="105">
        <v>0</v>
      </c>
    </row>
    <row r="62" spans="1:8" ht="15" x14ac:dyDescent="0.25">
      <c r="A62" s="393"/>
      <c r="B62" s="410"/>
      <c r="C62" s="411"/>
      <c r="D62" s="411"/>
      <c r="E62" s="411"/>
      <c r="F62" s="411"/>
      <c r="G62" s="411"/>
      <c r="H62" s="105">
        <v>0</v>
      </c>
    </row>
    <row r="63" spans="1:8" ht="15" x14ac:dyDescent="0.25">
      <c r="A63" s="393"/>
      <c r="B63" s="397"/>
      <c r="C63" s="398"/>
      <c r="D63" s="398"/>
      <c r="E63" s="396"/>
      <c r="F63" s="395"/>
      <c r="G63" s="396"/>
      <c r="H63" s="105">
        <v>0</v>
      </c>
    </row>
    <row r="64" spans="1:8" ht="15.75" thickBot="1" x14ac:dyDescent="0.3">
      <c r="A64" s="393"/>
      <c r="B64" s="399"/>
      <c r="C64" s="400"/>
      <c r="D64" s="400"/>
      <c r="E64" s="401"/>
      <c r="F64" s="404"/>
      <c r="G64" s="401"/>
      <c r="H64" s="106">
        <v>0</v>
      </c>
    </row>
    <row r="65" spans="1:8" ht="16.5" thickTop="1" thickBot="1" x14ac:dyDescent="0.3">
      <c r="A65" s="394"/>
      <c r="B65" s="402" t="s">
        <v>148</v>
      </c>
      <c r="C65" s="403"/>
      <c r="D65" s="403"/>
      <c r="E65" s="403"/>
      <c r="F65" s="405" t="s">
        <v>150</v>
      </c>
      <c r="G65" s="406"/>
      <c r="H65" s="137">
        <f>SUM(H57:H64)</f>
        <v>0</v>
      </c>
    </row>
    <row r="66" spans="1:8" ht="15.75" thickBot="1" x14ac:dyDescent="0.3">
      <c r="A66" s="392" t="s">
        <v>152</v>
      </c>
      <c r="B66" s="494" t="s">
        <v>180</v>
      </c>
      <c r="C66" s="495"/>
      <c r="D66" s="495"/>
      <c r="E66" s="495"/>
      <c r="F66" s="442" t="s">
        <v>156</v>
      </c>
      <c r="G66" s="442"/>
      <c r="H66" s="140" t="s">
        <v>154</v>
      </c>
    </row>
    <row r="67" spans="1:8" ht="15" x14ac:dyDescent="0.25">
      <c r="A67" s="393"/>
      <c r="B67" s="407"/>
      <c r="C67" s="408"/>
      <c r="D67" s="408"/>
      <c r="E67" s="408"/>
      <c r="F67" s="409"/>
      <c r="G67" s="409"/>
      <c r="H67" s="207">
        <v>0</v>
      </c>
    </row>
    <row r="68" spans="1:8" ht="15" x14ac:dyDescent="0.25">
      <c r="A68" s="393"/>
      <c r="B68" s="425"/>
      <c r="C68" s="426"/>
      <c r="D68" s="426"/>
      <c r="E68" s="427"/>
      <c r="F68" s="428"/>
      <c r="G68" s="429"/>
      <c r="H68" s="105">
        <v>0</v>
      </c>
    </row>
    <row r="69" spans="1:8" ht="15" x14ac:dyDescent="0.25">
      <c r="A69" s="393"/>
      <c r="B69" s="425"/>
      <c r="C69" s="426"/>
      <c r="D69" s="426"/>
      <c r="E69" s="427"/>
      <c r="F69" s="428"/>
      <c r="G69" s="429"/>
      <c r="H69" s="105">
        <v>0</v>
      </c>
    </row>
    <row r="70" spans="1:8" ht="15" x14ac:dyDescent="0.25">
      <c r="A70" s="393"/>
      <c r="B70" s="208"/>
      <c r="C70" s="209"/>
      <c r="D70" s="209"/>
      <c r="E70" s="210"/>
      <c r="F70" s="211"/>
      <c r="G70" s="212"/>
      <c r="H70" s="105">
        <v>0</v>
      </c>
    </row>
    <row r="71" spans="1:8" ht="15" x14ac:dyDescent="0.25">
      <c r="A71" s="393"/>
      <c r="B71" s="425"/>
      <c r="C71" s="426"/>
      <c r="D71" s="426"/>
      <c r="E71" s="427"/>
      <c r="F71" s="428"/>
      <c r="G71" s="429"/>
      <c r="H71" s="105">
        <v>0</v>
      </c>
    </row>
    <row r="72" spans="1:8" ht="15" x14ac:dyDescent="0.25">
      <c r="A72" s="393"/>
      <c r="B72" s="425"/>
      <c r="C72" s="426"/>
      <c r="D72" s="426"/>
      <c r="E72" s="427"/>
      <c r="F72" s="428"/>
      <c r="G72" s="429"/>
      <c r="H72" s="105">
        <v>0</v>
      </c>
    </row>
    <row r="73" spans="1:8" ht="15" x14ac:dyDescent="0.25">
      <c r="A73" s="393"/>
      <c r="B73" s="425"/>
      <c r="C73" s="426"/>
      <c r="D73" s="426"/>
      <c r="E73" s="427"/>
      <c r="F73" s="428"/>
      <c r="G73" s="429"/>
      <c r="H73" s="105">
        <v>0</v>
      </c>
    </row>
    <row r="74" spans="1:8" ht="15.75" thickBot="1" x14ac:dyDescent="0.3">
      <c r="A74" s="393"/>
      <c r="B74" s="435"/>
      <c r="C74" s="436"/>
      <c r="D74" s="436"/>
      <c r="E74" s="436"/>
      <c r="F74" s="436"/>
      <c r="G74" s="436"/>
      <c r="H74" s="106">
        <v>0</v>
      </c>
    </row>
    <row r="75" spans="1:8" ht="16.5" thickTop="1" thickBot="1" x14ac:dyDescent="0.3">
      <c r="A75" s="394"/>
      <c r="B75" s="437" t="s">
        <v>149</v>
      </c>
      <c r="C75" s="438"/>
      <c r="D75" s="438"/>
      <c r="E75" s="439"/>
      <c r="F75" s="517" t="s">
        <v>153</v>
      </c>
      <c r="G75" s="517"/>
      <c r="H75" s="137">
        <f>SUM(H67:H74)</f>
        <v>0</v>
      </c>
    </row>
    <row r="76" spans="1:8" ht="15.75" thickBot="1" x14ac:dyDescent="0.3">
      <c r="A76" s="139" t="s">
        <v>35</v>
      </c>
      <c r="B76" s="402" t="s">
        <v>147</v>
      </c>
      <c r="C76" s="403"/>
      <c r="D76" s="403"/>
      <c r="E76" s="403"/>
      <c r="F76" s="403"/>
      <c r="G76" s="99" t="s">
        <v>128</v>
      </c>
      <c r="H76" s="103">
        <f>H65+H75</f>
        <v>0</v>
      </c>
    </row>
    <row r="77" spans="1:8" ht="15.75" thickBot="1" x14ac:dyDescent="0.3">
      <c r="A77" s="414"/>
      <c r="B77" s="415"/>
      <c r="C77" s="415"/>
      <c r="D77" s="415"/>
      <c r="E77" s="415"/>
      <c r="F77" s="415"/>
      <c r="G77" s="415"/>
      <c r="H77" s="416"/>
    </row>
    <row r="78" spans="1:8" ht="18.75" thickBot="1" x14ac:dyDescent="0.3">
      <c r="A78" s="142" t="s">
        <v>37</v>
      </c>
      <c r="B78" s="432" t="s">
        <v>173</v>
      </c>
      <c r="C78" s="433"/>
      <c r="D78" s="433"/>
      <c r="E78" s="433"/>
      <c r="F78" s="433"/>
      <c r="G78" s="433"/>
      <c r="H78" s="434"/>
    </row>
    <row r="79" spans="1:8" ht="15.75" thickBot="1" x14ac:dyDescent="0.3">
      <c r="A79" s="392" t="s">
        <v>160</v>
      </c>
      <c r="B79" s="430" t="s">
        <v>129</v>
      </c>
      <c r="C79" s="431"/>
      <c r="D79" s="431"/>
      <c r="E79" s="431"/>
      <c r="F79" s="515" t="s">
        <v>83</v>
      </c>
      <c r="G79" s="515"/>
      <c r="H79" s="143" t="s">
        <v>36</v>
      </c>
    </row>
    <row r="80" spans="1:8" ht="15.75" thickTop="1" x14ac:dyDescent="0.25">
      <c r="A80" s="393"/>
      <c r="B80" s="423"/>
      <c r="C80" s="424"/>
      <c r="D80" s="424"/>
      <c r="E80" s="424"/>
      <c r="F80" s="424"/>
      <c r="G80" s="424"/>
      <c r="H80" s="141">
        <v>0</v>
      </c>
    </row>
    <row r="81" spans="1:8" ht="15" x14ac:dyDescent="0.25">
      <c r="A81" s="393"/>
      <c r="B81" s="410"/>
      <c r="C81" s="411"/>
      <c r="D81" s="411"/>
      <c r="E81" s="411"/>
      <c r="F81" s="411"/>
      <c r="G81" s="411"/>
      <c r="H81" s="110">
        <v>0</v>
      </c>
    </row>
    <row r="82" spans="1:8" ht="15" x14ac:dyDescent="0.25">
      <c r="A82" s="393"/>
      <c r="B82" s="410"/>
      <c r="C82" s="411"/>
      <c r="D82" s="411"/>
      <c r="E82" s="411"/>
      <c r="F82" s="411"/>
      <c r="G82" s="411"/>
      <c r="H82" s="110">
        <v>0</v>
      </c>
    </row>
    <row r="83" spans="1:8" ht="15" x14ac:dyDescent="0.25">
      <c r="A83" s="393"/>
      <c r="B83" s="410"/>
      <c r="C83" s="411"/>
      <c r="D83" s="411"/>
      <c r="E83" s="411"/>
      <c r="F83" s="411"/>
      <c r="G83" s="411"/>
      <c r="H83" s="110">
        <v>0</v>
      </c>
    </row>
    <row r="84" spans="1:8" ht="15" x14ac:dyDescent="0.25">
      <c r="A84" s="393"/>
      <c r="B84" s="410"/>
      <c r="C84" s="411"/>
      <c r="D84" s="411"/>
      <c r="E84" s="411"/>
      <c r="F84" s="411"/>
      <c r="G84" s="411"/>
      <c r="H84" s="110">
        <v>0</v>
      </c>
    </row>
    <row r="85" spans="1:8" ht="15" x14ac:dyDescent="0.25">
      <c r="A85" s="393"/>
      <c r="B85" s="410"/>
      <c r="C85" s="411"/>
      <c r="D85" s="411"/>
      <c r="E85" s="411"/>
      <c r="F85" s="411"/>
      <c r="G85" s="411"/>
      <c r="H85" s="110">
        <v>0</v>
      </c>
    </row>
    <row r="86" spans="1:8" ht="15" x14ac:dyDescent="0.25">
      <c r="A86" s="393"/>
      <c r="B86" s="412"/>
      <c r="C86" s="413"/>
      <c r="D86" s="413"/>
      <c r="E86" s="413"/>
      <c r="F86" s="411"/>
      <c r="G86" s="411"/>
      <c r="H86" s="110">
        <v>0</v>
      </c>
    </row>
    <row r="87" spans="1:8" ht="15.75" thickBot="1" x14ac:dyDescent="0.3">
      <c r="A87" s="393"/>
      <c r="B87" s="505"/>
      <c r="C87" s="506"/>
      <c r="D87" s="506"/>
      <c r="E87" s="506"/>
      <c r="F87" s="506"/>
      <c r="G87" s="506"/>
      <c r="H87" s="111">
        <v>0</v>
      </c>
    </row>
    <row r="88" spans="1:8" ht="16.5" thickTop="1" thickBot="1" x14ac:dyDescent="0.3">
      <c r="A88" s="394"/>
      <c r="B88" s="512" t="s">
        <v>38</v>
      </c>
      <c r="C88" s="513"/>
      <c r="D88" s="513"/>
      <c r="E88" s="513"/>
      <c r="F88" s="516" t="s">
        <v>155</v>
      </c>
      <c r="G88" s="516"/>
      <c r="H88" s="144">
        <f>SUM(H80:H87)</f>
        <v>0</v>
      </c>
    </row>
    <row r="89" spans="1:8" ht="15" x14ac:dyDescent="0.25">
      <c r="A89" s="392" t="s">
        <v>161</v>
      </c>
      <c r="B89" s="419" t="s">
        <v>157</v>
      </c>
      <c r="C89" s="420"/>
      <c r="D89" s="420"/>
      <c r="E89" s="420"/>
      <c r="F89" s="448" t="s">
        <v>182</v>
      </c>
      <c r="G89" s="448"/>
      <c r="H89" s="145" t="s">
        <v>183</v>
      </c>
    </row>
    <row r="90" spans="1:8" ht="15" x14ac:dyDescent="0.25">
      <c r="A90" s="393"/>
      <c r="B90" s="511"/>
      <c r="C90" s="449"/>
      <c r="D90" s="449"/>
      <c r="E90" s="449"/>
      <c r="F90" s="449"/>
      <c r="G90" s="449"/>
      <c r="H90" s="110">
        <v>0</v>
      </c>
    </row>
    <row r="91" spans="1:8" ht="15" x14ac:dyDescent="0.25">
      <c r="A91" s="393"/>
      <c r="B91" s="467"/>
      <c r="C91" s="468"/>
      <c r="D91" s="468"/>
      <c r="E91" s="418"/>
      <c r="F91" s="417"/>
      <c r="G91" s="418"/>
      <c r="H91" s="213">
        <v>0</v>
      </c>
    </row>
    <row r="92" spans="1:8" ht="15" x14ac:dyDescent="0.25">
      <c r="A92" s="393"/>
      <c r="B92" s="467"/>
      <c r="C92" s="468"/>
      <c r="D92" s="468"/>
      <c r="E92" s="418"/>
      <c r="F92" s="417"/>
      <c r="G92" s="418"/>
      <c r="H92" s="213">
        <v>0</v>
      </c>
    </row>
    <row r="93" spans="1:8" ht="15" x14ac:dyDescent="0.25">
      <c r="A93" s="393"/>
      <c r="B93" s="467"/>
      <c r="C93" s="468"/>
      <c r="D93" s="468"/>
      <c r="E93" s="418"/>
      <c r="F93" s="417"/>
      <c r="G93" s="418"/>
      <c r="H93" s="213">
        <v>0</v>
      </c>
    </row>
    <row r="94" spans="1:8" ht="15" x14ac:dyDescent="0.25">
      <c r="A94" s="393"/>
      <c r="B94" s="467"/>
      <c r="C94" s="468"/>
      <c r="D94" s="468"/>
      <c r="E94" s="418"/>
      <c r="F94" s="417"/>
      <c r="G94" s="418"/>
      <c r="H94" s="213">
        <v>0</v>
      </c>
    </row>
    <row r="95" spans="1:8" ht="15" x14ac:dyDescent="0.25">
      <c r="A95" s="393"/>
      <c r="B95" s="467"/>
      <c r="C95" s="468"/>
      <c r="D95" s="468"/>
      <c r="E95" s="418"/>
      <c r="F95" s="417"/>
      <c r="G95" s="418"/>
      <c r="H95" s="213">
        <v>0</v>
      </c>
    </row>
    <row r="96" spans="1:8" ht="15" x14ac:dyDescent="0.25">
      <c r="A96" s="393"/>
      <c r="B96" s="467"/>
      <c r="C96" s="468"/>
      <c r="D96" s="468"/>
      <c r="E96" s="418"/>
      <c r="F96" s="417"/>
      <c r="G96" s="418"/>
      <c r="H96" s="213">
        <v>0</v>
      </c>
    </row>
    <row r="97" spans="1:8" ht="15.75" thickBot="1" x14ac:dyDescent="0.3">
      <c r="A97" s="393"/>
      <c r="B97" s="435"/>
      <c r="C97" s="436"/>
      <c r="D97" s="436"/>
      <c r="E97" s="436"/>
      <c r="F97" s="436"/>
      <c r="G97" s="436"/>
      <c r="H97" s="111">
        <v>0</v>
      </c>
    </row>
    <row r="98" spans="1:8" ht="16.5" thickTop="1" thickBot="1" x14ac:dyDescent="0.3">
      <c r="A98" s="394"/>
      <c r="B98" s="512" t="s">
        <v>158</v>
      </c>
      <c r="C98" s="513"/>
      <c r="D98" s="513"/>
      <c r="E98" s="513"/>
      <c r="F98" s="466" t="s">
        <v>159</v>
      </c>
      <c r="G98" s="439"/>
      <c r="H98" s="144">
        <f>SUM(H90:H97)</f>
        <v>0</v>
      </c>
    </row>
    <row r="99" spans="1:8" ht="15.75" thickBot="1" x14ac:dyDescent="0.3">
      <c r="A99" s="414"/>
      <c r="B99" s="415"/>
      <c r="C99" s="415"/>
      <c r="D99" s="415"/>
      <c r="E99" s="415"/>
      <c r="F99" s="415"/>
      <c r="G99" s="415"/>
      <c r="H99" s="416"/>
    </row>
    <row r="100" spans="1:8" ht="15.75" customHeight="1" thickBot="1" x14ac:dyDescent="0.3">
      <c r="A100" s="392"/>
      <c r="B100" s="463" t="s">
        <v>222</v>
      </c>
      <c r="C100" s="464"/>
      <c r="D100" s="464"/>
      <c r="E100" s="464"/>
      <c r="F100" s="464"/>
      <c r="G100" s="464"/>
      <c r="H100" s="465"/>
    </row>
    <row r="101" spans="1:8" ht="15.75" customHeight="1" thickBot="1" x14ac:dyDescent="0.3">
      <c r="A101" s="393"/>
      <c r="B101" s="344"/>
      <c r="C101" s="345"/>
      <c r="D101" s="345"/>
      <c r="E101" s="345"/>
      <c r="F101" s="345"/>
      <c r="G101" s="345"/>
      <c r="H101" s="346"/>
    </row>
    <row r="102" spans="1:8" ht="15.75" customHeight="1" thickBot="1" x14ac:dyDescent="0.3">
      <c r="A102" s="450"/>
      <c r="B102" s="374" t="s">
        <v>197</v>
      </c>
      <c r="C102" s="375"/>
      <c r="D102" s="375"/>
      <c r="E102" s="375"/>
      <c r="F102" s="241" t="s">
        <v>198</v>
      </c>
      <c r="G102" s="242" t="s">
        <v>205</v>
      </c>
      <c r="H102" s="214" t="s">
        <v>206</v>
      </c>
    </row>
    <row r="103" spans="1:8" ht="15.75" customHeight="1" thickTop="1" x14ac:dyDescent="0.25">
      <c r="A103" s="450"/>
      <c r="B103" s="358" t="s">
        <v>199</v>
      </c>
      <c r="C103" s="359"/>
      <c r="D103" s="359"/>
      <c r="E103" s="217" t="s">
        <v>215</v>
      </c>
      <c r="F103" s="217" t="s">
        <v>200</v>
      </c>
      <c r="G103" s="218">
        <f>H39</f>
        <v>0</v>
      </c>
      <c r="H103" s="228">
        <f>IF(G103&gt;0,G103/$G$108,0)</f>
        <v>0</v>
      </c>
    </row>
    <row r="104" spans="1:8" ht="15.75" customHeight="1" x14ac:dyDescent="0.25">
      <c r="A104" s="450"/>
      <c r="B104" s="360" t="s">
        <v>34</v>
      </c>
      <c r="C104" s="361"/>
      <c r="D104" s="361"/>
      <c r="E104" s="215" t="s">
        <v>216</v>
      </c>
      <c r="F104" s="215" t="s">
        <v>201</v>
      </c>
      <c r="G104" s="216">
        <f>H53</f>
        <v>0</v>
      </c>
      <c r="H104" s="229">
        <f t="shared" ref="H104:H107" si="2">IF(G104&gt;0,G104/$G$108,0)</f>
        <v>0</v>
      </c>
    </row>
    <row r="105" spans="1:8" ht="15.75" customHeight="1" x14ac:dyDescent="0.25">
      <c r="A105" s="450"/>
      <c r="B105" s="360" t="s">
        <v>174</v>
      </c>
      <c r="C105" s="361"/>
      <c r="D105" s="361"/>
      <c r="E105" s="215" t="s">
        <v>208</v>
      </c>
      <c r="F105" s="215" t="s">
        <v>202</v>
      </c>
      <c r="G105" s="216">
        <f>H65</f>
        <v>0</v>
      </c>
      <c r="H105" s="229">
        <f t="shared" si="2"/>
        <v>0</v>
      </c>
    </row>
    <row r="106" spans="1:8" ht="15.75" customHeight="1" x14ac:dyDescent="0.25">
      <c r="A106" s="450"/>
      <c r="B106" s="360" t="s">
        <v>174</v>
      </c>
      <c r="C106" s="361"/>
      <c r="D106" s="361"/>
      <c r="E106" s="215" t="s">
        <v>209</v>
      </c>
      <c r="F106" s="215" t="s">
        <v>203</v>
      </c>
      <c r="G106" s="216">
        <f>H75</f>
        <v>0</v>
      </c>
      <c r="H106" s="229">
        <f t="shared" si="2"/>
        <v>0</v>
      </c>
    </row>
    <row r="107" spans="1:8" ht="15.75" customHeight="1" thickBot="1" x14ac:dyDescent="0.3">
      <c r="A107" s="450"/>
      <c r="B107" s="378" t="s">
        <v>173</v>
      </c>
      <c r="C107" s="379"/>
      <c r="D107" s="379"/>
      <c r="E107" s="219" t="s">
        <v>210</v>
      </c>
      <c r="F107" s="219" t="s">
        <v>204</v>
      </c>
      <c r="G107" s="220">
        <f>H88</f>
        <v>0</v>
      </c>
      <c r="H107" s="230">
        <f t="shared" si="2"/>
        <v>0</v>
      </c>
    </row>
    <row r="108" spans="1:8" ht="15.75" customHeight="1" thickTop="1" thickBot="1" x14ac:dyDescent="0.3">
      <c r="A108" s="450"/>
      <c r="B108" s="354" t="s">
        <v>207</v>
      </c>
      <c r="C108" s="355"/>
      <c r="D108" s="355"/>
      <c r="E108" s="355"/>
      <c r="F108" s="238" t="s">
        <v>217</v>
      </c>
      <c r="G108" s="233">
        <f>SUM(G103:G107)</f>
        <v>0</v>
      </c>
      <c r="H108" s="234"/>
    </row>
    <row r="109" spans="1:8" ht="15.75" customHeight="1" thickBot="1" x14ac:dyDescent="0.3">
      <c r="A109" s="450"/>
      <c r="B109" s="366"/>
      <c r="C109" s="367"/>
      <c r="D109" s="367"/>
      <c r="E109" s="367"/>
      <c r="F109" s="367"/>
      <c r="G109" s="367"/>
      <c r="H109" s="368"/>
    </row>
    <row r="110" spans="1:8" ht="15.75" customHeight="1" x14ac:dyDescent="0.25">
      <c r="A110" s="450"/>
      <c r="B110" s="376" t="s">
        <v>174</v>
      </c>
      <c r="C110" s="377"/>
      <c r="D110" s="377"/>
      <c r="E110" s="235" t="s">
        <v>209</v>
      </c>
      <c r="F110" s="235" t="s">
        <v>203</v>
      </c>
      <c r="G110" s="236">
        <f>H75*-1</f>
        <v>0</v>
      </c>
      <c r="H110" s="237">
        <f>IF(G110&lt;0,G110/$G$112,0)</f>
        <v>0</v>
      </c>
    </row>
    <row r="111" spans="1:8" ht="15.75" customHeight="1" thickBot="1" x14ac:dyDescent="0.3">
      <c r="A111" s="450"/>
      <c r="B111" s="378" t="s">
        <v>173</v>
      </c>
      <c r="C111" s="379"/>
      <c r="D111" s="379"/>
      <c r="E111" s="219" t="s">
        <v>211</v>
      </c>
      <c r="F111" s="219" t="s">
        <v>212</v>
      </c>
      <c r="G111" s="220">
        <f>H98*-1</f>
        <v>0</v>
      </c>
      <c r="H111" s="231">
        <f>IF(G111&lt;0,G111/$G$112,0)</f>
        <v>0</v>
      </c>
    </row>
    <row r="112" spans="1:8" ht="15.75" customHeight="1" thickTop="1" thickBot="1" x14ac:dyDescent="0.3">
      <c r="A112" s="450"/>
      <c r="B112" s="354" t="s">
        <v>213</v>
      </c>
      <c r="C112" s="355"/>
      <c r="D112" s="355"/>
      <c r="E112" s="355"/>
      <c r="F112" s="232" t="s">
        <v>218</v>
      </c>
      <c r="G112" s="233">
        <f>G110+G111</f>
        <v>0</v>
      </c>
      <c r="H112" s="234"/>
    </row>
    <row r="113" spans="1:8" ht="15.75" customHeight="1" x14ac:dyDescent="0.25">
      <c r="A113" s="450"/>
      <c r="B113" s="369"/>
      <c r="C113" s="370"/>
      <c r="D113" s="370"/>
      <c r="E113" s="370"/>
      <c r="F113" s="370"/>
      <c r="G113" s="370"/>
      <c r="H113" s="371"/>
    </row>
    <row r="114" spans="1:8" ht="14.45" customHeight="1" x14ac:dyDescent="0.25">
      <c r="A114" s="450"/>
      <c r="B114" s="372" t="s">
        <v>225</v>
      </c>
      <c r="C114" s="373"/>
      <c r="D114" s="373"/>
      <c r="E114" s="373"/>
      <c r="F114" s="221" t="s">
        <v>219</v>
      </c>
      <c r="G114" s="222">
        <f>G108</f>
        <v>0</v>
      </c>
      <c r="H114" s="356" t="s">
        <v>214</v>
      </c>
    </row>
    <row r="115" spans="1:8" ht="15.75" thickBot="1" x14ac:dyDescent="0.3">
      <c r="A115" s="450"/>
      <c r="B115" s="362" t="s">
        <v>224</v>
      </c>
      <c r="C115" s="363"/>
      <c r="D115" s="363"/>
      <c r="E115" s="363"/>
      <c r="F115" s="223" t="s">
        <v>220</v>
      </c>
      <c r="G115" s="224">
        <f>G112</f>
        <v>0</v>
      </c>
      <c r="H115" s="357"/>
    </row>
    <row r="116" spans="1:8" ht="16.5" thickTop="1" thickBot="1" x14ac:dyDescent="0.3">
      <c r="A116" s="450"/>
      <c r="B116" s="364" t="s">
        <v>223</v>
      </c>
      <c r="C116" s="365"/>
      <c r="D116" s="365"/>
      <c r="E116" s="365"/>
      <c r="F116" s="225" t="s">
        <v>221</v>
      </c>
      <c r="G116" s="226">
        <f>G114+G115</f>
        <v>0</v>
      </c>
      <c r="H116" s="227">
        <f>IF(G115&lt;0,G116/G114,0)</f>
        <v>0</v>
      </c>
    </row>
    <row r="117" spans="1:8" ht="15.75" thickBot="1" x14ac:dyDescent="0.3">
      <c r="A117" s="393"/>
      <c r="B117" s="344"/>
      <c r="C117" s="345"/>
      <c r="D117" s="345"/>
      <c r="E117" s="345"/>
      <c r="F117" s="345"/>
      <c r="G117" s="345"/>
      <c r="H117" s="346"/>
    </row>
    <row r="118" spans="1:8" ht="15.75" thickBot="1" x14ac:dyDescent="0.3">
      <c r="A118" s="393"/>
      <c r="B118" s="352" t="s">
        <v>162</v>
      </c>
      <c r="C118" s="353"/>
      <c r="D118" s="353"/>
      <c r="E118" s="353"/>
      <c r="F118" s="353"/>
      <c r="G118" s="353"/>
      <c r="H118" s="204">
        <v>1</v>
      </c>
    </row>
    <row r="119" spans="1:8" ht="15.75" thickBot="1" x14ac:dyDescent="0.3">
      <c r="A119" s="393"/>
      <c r="B119" s="344"/>
      <c r="C119" s="345"/>
      <c r="D119" s="345"/>
      <c r="E119" s="345"/>
      <c r="F119" s="345"/>
      <c r="G119" s="345"/>
      <c r="H119" s="346"/>
    </row>
    <row r="120" spans="1:8" ht="15.75" thickBot="1" x14ac:dyDescent="0.3">
      <c r="A120" s="393"/>
      <c r="B120" s="350" t="s">
        <v>190</v>
      </c>
      <c r="C120" s="351"/>
      <c r="D120" s="351"/>
      <c r="E120" s="351"/>
      <c r="F120" s="351"/>
      <c r="G120" s="239">
        <f>(G108*IF(H116=0,100%,H116)*H118)</f>
        <v>0</v>
      </c>
      <c r="H120" s="240"/>
    </row>
    <row r="121" spans="1:8" ht="15" x14ac:dyDescent="0.25">
      <c r="A121" s="393"/>
      <c r="B121" s="9"/>
      <c r="C121" s="9"/>
      <c r="D121" s="14"/>
      <c r="E121" s="14"/>
      <c r="F121" s="446" t="str">
        <f>'Werkblad rekenen'!F12</f>
        <v>Geen invoer</v>
      </c>
      <c r="G121" s="446"/>
      <c r="H121" s="447"/>
    </row>
    <row r="122" spans="1:8" ht="24.75" customHeight="1" thickBot="1" x14ac:dyDescent="0.3">
      <c r="A122" s="393"/>
      <c r="B122" s="17"/>
      <c r="C122" s="17"/>
      <c r="D122" s="18"/>
      <c r="E122" s="18"/>
      <c r="F122" s="518"/>
      <c r="G122" s="518"/>
      <c r="H122" s="519"/>
    </row>
    <row r="123" spans="1:8" ht="24.75" customHeight="1" x14ac:dyDescent="0.25">
      <c r="A123" s="393"/>
      <c r="B123" s="9"/>
      <c r="C123" s="9"/>
      <c r="D123" s="14"/>
      <c r="E123" s="380" t="s">
        <v>226</v>
      </c>
      <c r="F123" s="381"/>
      <c r="G123" s="381"/>
      <c r="H123" s="382"/>
    </row>
    <row r="124" spans="1:8" ht="15" x14ac:dyDescent="0.25">
      <c r="A124" s="393"/>
      <c r="B124" s="9" t="str">
        <f>_xlfn.CONCAT("Totale kosten  ",C3,": ")</f>
        <v xml:space="preserve">Totale kosten  0: </v>
      </c>
      <c r="C124" s="12"/>
      <c r="D124" s="20">
        <f>G114</f>
        <v>0</v>
      </c>
      <c r="E124" s="383"/>
      <c r="F124" s="384"/>
      <c r="G124" s="384"/>
      <c r="H124" s="385"/>
    </row>
    <row r="125" spans="1:8" ht="15.75" thickBot="1" x14ac:dyDescent="0.3">
      <c r="A125" s="393"/>
      <c r="B125" s="17" t="str">
        <f>_xlfn.CONCAT("Totale gevraagde subsidie  ",C3,": ")</f>
        <v xml:space="preserve">Totale gevraagde subsidie  0: </v>
      </c>
      <c r="C125" s="17"/>
      <c r="D125" s="19">
        <f>G120</f>
        <v>0</v>
      </c>
      <c r="E125" s="386"/>
      <c r="F125" s="387"/>
      <c r="G125" s="387"/>
      <c r="H125" s="388"/>
    </row>
    <row r="126" spans="1:8" ht="15.75" thickBot="1" x14ac:dyDescent="0.3">
      <c r="A126" s="394"/>
      <c r="B126" s="21"/>
      <c r="C126" s="21"/>
      <c r="D126" s="21"/>
      <c r="E126" s="11"/>
      <c r="F126" s="13"/>
      <c r="G126" s="22"/>
      <c r="H126" s="112"/>
    </row>
    <row r="127" spans="1:8" ht="15.75" thickBot="1" x14ac:dyDescent="0.3">
      <c r="A127" s="389"/>
      <c r="B127" s="390"/>
      <c r="C127" s="390"/>
      <c r="D127" s="390"/>
      <c r="E127" s="390"/>
      <c r="F127" s="390"/>
      <c r="G127" s="390"/>
      <c r="H127" s="391"/>
    </row>
    <row r="128" spans="1:8" ht="15.75" thickBot="1" x14ac:dyDescent="0.3">
      <c r="A128" s="451" t="s">
        <v>130</v>
      </c>
      <c r="B128" s="443" t="s">
        <v>39</v>
      </c>
      <c r="C128" s="444"/>
      <c r="D128" s="444"/>
      <c r="E128" s="444"/>
      <c r="F128" s="444"/>
      <c r="G128" s="444"/>
      <c r="H128" s="445"/>
    </row>
    <row r="129" spans="1:8" ht="15.75" thickTop="1" x14ac:dyDescent="0.25">
      <c r="A129" s="452"/>
      <c r="B129" s="454"/>
      <c r="C129" s="455"/>
      <c r="D129" s="455"/>
      <c r="E129" s="455"/>
      <c r="F129" s="455"/>
      <c r="G129" s="455"/>
      <c r="H129" s="456"/>
    </row>
    <row r="130" spans="1:8" ht="15" x14ac:dyDescent="0.25">
      <c r="A130" s="452"/>
      <c r="B130" s="457"/>
      <c r="C130" s="458"/>
      <c r="D130" s="458"/>
      <c r="E130" s="458"/>
      <c r="F130" s="458"/>
      <c r="G130" s="458"/>
      <c r="H130" s="459"/>
    </row>
    <row r="131" spans="1:8" ht="15" x14ac:dyDescent="0.25">
      <c r="A131" s="452"/>
      <c r="B131" s="457"/>
      <c r="C131" s="458"/>
      <c r="D131" s="458"/>
      <c r="E131" s="458"/>
      <c r="F131" s="458"/>
      <c r="G131" s="458"/>
      <c r="H131" s="459"/>
    </row>
    <row r="132" spans="1:8" ht="15" x14ac:dyDescent="0.25">
      <c r="A132" s="452"/>
      <c r="B132" s="457"/>
      <c r="C132" s="458"/>
      <c r="D132" s="458"/>
      <c r="E132" s="458"/>
      <c r="F132" s="458"/>
      <c r="G132" s="458"/>
      <c r="H132" s="459"/>
    </row>
    <row r="133" spans="1:8" ht="15" x14ac:dyDescent="0.25">
      <c r="A133" s="452"/>
      <c r="B133" s="457"/>
      <c r="C133" s="458"/>
      <c r="D133" s="458"/>
      <c r="E133" s="458"/>
      <c r="F133" s="458"/>
      <c r="G133" s="458"/>
      <c r="H133" s="459"/>
    </row>
    <row r="134" spans="1:8" ht="15" x14ac:dyDescent="0.25">
      <c r="A134" s="452"/>
      <c r="B134" s="457"/>
      <c r="C134" s="458"/>
      <c r="D134" s="458"/>
      <c r="E134" s="458"/>
      <c r="F134" s="458"/>
      <c r="G134" s="458"/>
      <c r="H134" s="459"/>
    </row>
    <row r="135" spans="1:8" ht="15" x14ac:dyDescent="0.25">
      <c r="A135" s="452"/>
      <c r="B135" s="457"/>
      <c r="C135" s="458"/>
      <c r="D135" s="458"/>
      <c r="E135" s="458"/>
      <c r="F135" s="458"/>
      <c r="G135" s="458"/>
      <c r="H135" s="459"/>
    </row>
    <row r="136" spans="1:8" ht="15" x14ac:dyDescent="0.25">
      <c r="A136" s="452"/>
      <c r="B136" s="457"/>
      <c r="C136" s="458"/>
      <c r="D136" s="458"/>
      <c r="E136" s="458"/>
      <c r="F136" s="458"/>
      <c r="G136" s="458"/>
      <c r="H136" s="459"/>
    </row>
    <row r="137" spans="1:8" ht="15" x14ac:dyDescent="0.25">
      <c r="A137" s="452"/>
      <c r="B137" s="457"/>
      <c r="C137" s="458"/>
      <c r="D137" s="458"/>
      <c r="E137" s="458"/>
      <c r="F137" s="458"/>
      <c r="G137" s="458"/>
      <c r="H137" s="459"/>
    </row>
    <row r="138" spans="1:8" ht="15" x14ac:dyDescent="0.25">
      <c r="A138" s="452"/>
      <c r="B138" s="457"/>
      <c r="C138" s="458"/>
      <c r="D138" s="458"/>
      <c r="E138" s="458"/>
      <c r="F138" s="458"/>
      <c r="G138" s="458"/>
      <c r="H138" s="459"/>
    </row>
    <row r="139" spans="1:8" ht="15" x14ac:dyDescent="0.25">
      <c r="A139" s="452"/>
      <c r="B139" s="457"/>
      <c r="C139" s="458"/>
      <c r="D139" s="458"/>
      <c r="E139" s="458"/>
      <c r="F139" s="458"/>
      <c r="G139" s="458"/>
      <c r="H139" s="459"/>
    </row>
    <row r="140" spans="1:8" ht="15.75" thickBot="1" x14ac:dyDescent="0.3">
      <c r="A140" s="453"/>
      <c r="B140" s="460"/>
      <c r="C140" s="461"/>
      <c r="D140" s="461"/>
      <c r="E140" s="461"/>
      <c r="F140" s="461"/>
      <c r="G140" s="461"/>
      <c r="H140" s="462"/>
    </row>
    <row r="141" spans="1:8" ht="15.75" thickBot="1" x14ac:dyDescent="0.3">
      <c r="A141" s="347"/>
      <c r="B141" s="348"/>
      <c r="C141" s="348"/>
      <c r="D141" s="348"/>
      <c r="E141" s="348"/>
      <c r="F141" s="348"/>
      <c r="G141" s="348"/>
      <c r="H141" s="349"/>
    </row>
    <row r="142" spans="1:8" ht="15" hidden="1" x14ac:dyDescent="0.25">
      <c r="B142" s="5"/>
      <c r="C142" s="5"/>
      <c r="D142" s="6"/>
      <c r="E142" s="6"/>
      <c r="F142" s="6"/>
      <c r="G142" s="6"/>
      <c r="H142" s="6"/>
    </row>
    <row r="143" spans="1:8" ht="15" hidden="1" x14ac:dyDescent="0.25">
      <c r="B143" s="5"/>
      <c r="C143" s="5"/>
      <c r="D143" s="6"/>
      <c r="E143" s="6"/>
      <c r="F143" s="6"/>
      <c r="G143" s="6"/>
      <c r="H143" s="6"/>
    </row>
    <row r="144" spans="1:8" ht="15" hidden="1" x14ac:dyDescent="0.25">
      <c r="B144" s="5"/>
      <c r="C144" s="5"/>
      <c r="D144" s="6"/>
      <c r="E144" s="6"/>
      <c r="F144" s="6"/>
      <c r="G144" s="6"/>
      <c r="H144" s="6"/>
    </row>
    <row r="145" spans="2:8" ht="15" hidden="1" x14ac:dyDescent="0.25">
      <c r="B145" s="5"/>
      <c r="C145" s="5"/>
      <c r="D145" s="6"/>
      <c r="E145" s="6"/>
      <c r="F145" s="6"/>
      <c r="G145" s="6"/>
      <c r="H145" s="6"/>
    </row>
    <row r="146" spans="2:8" ht="15" hidden="1" x14ac:dyDescent="0.25">
      <c r="B146" s="5"/>
      <c r="C146" s="5"/>
      <c r="D146" s="6"/>
      <c r="E146" s="6"/>
      <c r="F146" s="6"/>
      <c r="G146" s="6"/>
      <c r="H146" s="6"/>
    </row>
    <row r="147" spans="2:8" ht="15" hidden="1" x14ac:dyDescent="0.25">
      <c r="B147" s="5"/>
      <c r="C147" s="5"/>
      <c r="D147" s="6"/>
      <c r="E147" s="6"/>
      <c r="F147" s="6"/>
      <c r="G147" s="6"/>
      <c r="H147" s="6"/>
    </row>
    <row r="148" spans="2:8" ht="15" hidden="1" x14ac:dyDescent="0.25">
      <c r="B148" s="5"/>
      <c r="C148" s="5"/>
      <c r="D148" s="6"/>
      <c r="E148" s="6"/>
      <c r="F148" s="6"/>
      <c r="G148" s="6"/>
      <c r="H148" s="6"/>
    </row>
    <row r="149" spans="2:8" ht="15" hidden="1" x14ac:dyDescent="0.25">
      <c r="B149" s="5"/>
      <c r="C149" s="5"/>
      <c r="D149" s="6"/>
      <c r="E149" s="6"/>
      <c r="F149" s="6"/>
      <c r="G149" s="6"/>
      <c r="H149" s="6"/>
    </row>
    <row r="150" spans="2:8" ht="15" hidden="1" x14ac:dyDescent="0.25">
      <c r="B150" s="5"/>
      <c r="C150" s="5"/>
      <c r="D150" s="6"/>
      <c r="E150" s="6"/>
      <c r="F150" s="6"/>
      <c r="G150" s="6"/>
      <c r="H150" s="6"/>
    </row>
    <row r="151" spans="2:8" ht="15" hidden="1" x14ac:dyDescent="0.25">
      <c r="B151" s="5"/>
      <c r="C151" s="5"/>
      <c r="D151" s="6"/>
      <c r="E151" s="6"/>
      <c r="F151" s="6"/>
      <c r="G151" s="6"/>
      <c r="H151" s="6"/>
    </row>
    <row r="152" spans="2:8" ht="15" x14ac:dyDescent="0.25"/>
    <row r="153" spans="2:8" ht="15" x14ac:dyDescent="0.25"/>
    <row r="154" spans="2:8" ht="15" x14ac:dyDescent="0.25"/>
    <row r="155" spans="2:8" ht="15" x14ac:dyDescent="0.25"/>
    <row r="156" spans="2:8" ht="15" x14ac:dyDescent="0.25"/>
  </sheetData>
  <sheetProtection algorithmName="SHA-512" hashValue="6aMn8NrOudfLGnIhPZN65xg//6ThKzdDJNTpoElNcl8BN8LkMWFA8dxaWYX2TSqf3UavCcvw7V+OblOPEMitxw==" saltValue="qWsgs3IW2OjTYNsRO5IM9g==" spinCount="100000" sheet="1" objects="1" scenarios="1"/>
  <mergeCells count="171">
    <mergeCell ref="B22:D22"/>
    <mergeCell ref="B23:D23"/>
    <mergeCell ref="B24:D24"/>
    <mergeCell ref="B25:D25"/>
    <mergeCell ref="B26:D26"/>
    <mergeCell ref="B27:D27"/>
    <mergeCell ref="B28:D28"/>
    <mergeCell ref="B29:D29"/>
    <mergeCell ref="B30:D30"/>
    <mergeCell ref="B118:G118"/>
    <mergeCell ref="B119:H119"/>
    <mergeCell ref="B120:F120"/>
    <mergeCell ref="F121:H122"/>
    <mergeCell ref="A127:H127"/>
    <mergeCell ref="A128:A140"/>
    <mergeCell ref="B128:H128"/>
    <mergeCell ref="B129:H140"/>
    <mergeCell ref="A141:H141"/>
    <mergeCell ref="E123:H125"/>
    <mergeCell ref="F97:G97"/>
    <mergeCell ref="B98:E98"/>
    <mergeCell ref="F98:G98"/>
    <mergeCell ref="A99:H99"/>
    <mergeCell ref="A100:A126"/>
    <mergeCell ref="B100:H100"/>
    <mergeCell ref="B101:H101"/>
    <mergeCell ref="B102:E102"/>
    <mergeCell ref="B103:D103"/>
    <mergeCell ref="B104:D104"/>
    <mergeCell ref="B105:D105"/>
    <mergeCell ref="B106:D106"/>
    <mergeCell ref="B107:D107"/>
    <mergeCell ref="B108:E108"/>
    <mergeCell ref="B109:H109"/>
    <mergeCell ref="B110:D110"/>
    <mergeCell ref="B111:D111"/>
    <mergeCell ref="B112:E112"/>
    <mergeCell ref="B113:H113"/>
    <mergeCell ref="B114:E114"/>
    <mergeCell ref="H114:H115"/>
    <mergeCell ref="B115:E115"/>
    <mergeCell ref="B116:E116"/>
    <mergeCell ref="B117:H117"/>
    <mergeCell ref="B86:E86"/>
    <mergeCell ref="F86:G86"/>
    <mergeCell ref="B87:E87"/>
    <mergeCell ref="F87:G87"/>
    <mergeCell ref="B88:E88"/>
    <mergeCell ref="F88:G88"/>
    <mergeCell ref="A89:A98"/>
    <mergeCell ref="B89:E89"/>
    <mergeCell ref="F89:G89"/>
    <mergeCell ref="B90:E90"/>
    <mergeCell ref="F90:G90"/>
    <mergeCell ref="B91:E91"/>
    <mergeCell ref="F91:G91"/>
    <mergeCell ref="B92:E92"/>
    <mergeCell ref="F92:G92"/>
    <mergeCell ref="B93:E93"/>
    <mergeCell ref="F93:G93"/>
    <mergeCell ref="B94:E94"/>
    <mergeCell ref="F94:G94"/>
    <mergeCell ref="B95:E95"/>
    <mergeCell ref="F95:G95"/>
    <mergeCell ref="B96:E96"/>
    <mergeCell ref="F96:G96"/>
    <mergeCell ref="B97:E97"/>
    <mergeCell ref="F81:G81"/>
    <mergeCell ref="B82:E82"/>
    <mergeCell ref="F82:G82"/>
    <mergeCell ref="B83:E83"/>
    <mergeCell ref="F83:G83"/>
    <mergeCell ref="B84:E84"/>
    <mergeCell ref="F84:G84"/>
    <mergeCell ref="B85:E85"/>
    <mergeCell ref="F85:G85"/>
    <mergeCell ref="A54:H54"/>
    <mergeCell ref="B55:H55"/>
    <mergeCell ref="A56:A65"/>
    <mergeCell ref="B59:E59"/>
    <mergeCell ref="F59:G59"/>
    <mergeCell ref="B60:E60"/>
    <mergeCell ref="F60:G60"/>
    <mergeCell ref="B61:E61"/>
    <mergeCell ref="F61:G61"/>
    <mergeCell ref="F65:G65"/>
    <mergeCell ref="A7:A39"/>
    <mergeCell ref="B31:D31"/>
    <mergeCell ref="B32:D32"/>
    <mergeCell ref="B33:D33"/>
    <mergeCell ref="B37:G37"/>
    <mergeCell ref="A41:A53"/>
    <mergeCell ref="B41:H41"/>
    <mergeCell ref="B42:C42"/>
    <mergeCell ref="B43:D43"/>
    <mergeCell ref="B44:D44"/>
    <mergeCell ref="B45:D45"/>
    <mergeCell ref="B46:D46"/>
    <mergeCell ref="B47:D47"/>
    <mergeCell ref="B48:D48"/>
    <mergeCell ref="B49:D49"/>
    <mergeCell ref="B50:D50"/>
    <mergeCell ref="B51:D51"/>
    <mergeCell ref="B52:D52"/>
    <mergeCell ref="B21:D21"/>
    <mergeCell ref="B34:D34"/>
    <mergeCell ref="B35:D35"/>
    <mergeCell ref="B36:D36"/>
    <mergeCell ref="B7:E7"/>
    <mergeCell ref="B8:E8"/>
    <mergeCell ref="B78:H78"/>
    <mergeCell ref="F79:G79"/>
    <mergeCell ref="B75:E75"/>
    <mergeCell ref="F75:G75"/>
    <mergeCell ref="A66:A75"/>
    <mergeCell ref="B76:F76"/>
    <mergeCell ref="A79:A88"/>
    <mergeCell ref="B79:E79"/>
    <mergeCell ref="B80:E80"/>
    <mergeCell ref="F80:G80"/>
    <mergeCell ref="B81:E81"/>
    <mergeCell ref="F69:G69"/>
    <mergeCell ref="B72:E72"/>
    <mergeCell ref="A77:H77"/>
    <mergeCell ref="F72:G72"/>
    <mergeCell ref="B73:E73"/>
    <mergeCell ref="F73:G73"/>
    <mergeCell ref="B74:E74"/>
    <mergeCell ref="F74:G74"/>
    <mergeCell ref="B66:E66"/>
    <mergeCell ref="F66:G66"/>
    <mergeCell ref="B67:E67"/>
    <mergeCell ref="F67:G67"/>
    <mergeCell ref="B68:E68"/>
    <mergeCell ref="F68:G68"/>
    <mergeCell ref="B69:E69"/>
    <mergeCell ref="B71:E71"/>
    <mergeCell ref="F71:G71"/>
    <mergeCell ref="B64:E64"/>
    <mergeCell ref="F64:G64"/>
    <mergeCell ref="B65:E65"/>
    <mergeCell ref="B56:E56"/>
    <mergeCell ref="F56:G56"/>
    <mergeCell ref="B63:E63"/>
    <mergeCell ref="F63:G63"/>
    <mergeCell ref="B57:E57"/>
    <mergeCell ref="F57:G57"/>
    <mergeCell ref="B58:E58"/>
    <mergeCell ref="F58:G58"/>
    <mergeCell ref="B62:E62"/>
    <mergeCell ref="F62:G62"/>
    <mergeCell ref="A1:H1"/>
    <mergeCell ref="A2:A5"/>
    <mergeCell ref="C2:E2"/>
    <mergeCell ref="F2:H4"/>
    <mergeCell ref="C3:E3"/>
    <mergeCell ref="C4:E4"/>
    <mergeCell ref="C5:E5"/>
    <mergeCell ref="F5:H5"/>
    <mergeCell ref="A6:H6"/>
    <mergeCell ref="B19:D19"/>
    <mergeCell ref="B20:D20"/>
    <mergeCell ref="B9:E9"/>
    <mergeCell ref="B10:E10"/>
    <mergeCell ref="B11:E11"/>
    <mergeCell ref="B13:H13"/>
    <mergeCell ref="B14:E14"/>
    <mergeCell ref="F14:H14"/>
    <mergeCell ref="B16:D16"/>
    <mergeCell ref="B17:D17"/>
    <mergeCell ref="B18:D18"/>
  </mergeCells>
  <conditionalFormatting sqref="B13">
    <cfRule type="cellIs" dxfId="5" priority="3" stopIfTrue="1" operator="equal">
      <formula>"Kies eerst uw systematiek voor de berekening van de subsidiabele kosten"</formula>
    </cfRule>
  </conditionalFormatting>
  <conditionalFormatting sqref="C4:E5">
    <cfRule type="containsText" dxfId="4" priority="1" operator="containsText" text="[maak keuze]">
      <formula>NOT(ISERROR(SEARCH("[maak keuze]",C4)))</formula>
    </cfRule>
  </conditionalFormatting>
  <conditionalFormatting sqref="G38">
    <cfRule type="cellIs" dxfId="0" priority="2" stopIfTrue="1" operator="equal">
      <formula>"Opslag algemene kosten (50%)"</formula>
    </cfRule>
  </conditionalFormatting>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containsText" priority="4" operator="containsText" id="{506AB822-1C30-4AB7-A7FF-011044BFB5AD}">
            <xm:f>NOT(ISERROR(SEARCH('Werkblad rekenen'!$B$16,F121)))</xm:f>
            <xm:f>'Werkblad rekenen'!$B$16</xm:f>
            <x14:dxf>
              <font>
                <color auto="1"/>
              </font>
            </x14:dxf>
          </x14:cfRule>
          <x14:cfRule type="containsText" priority="5" operator="containsText" id="{769E6B76-7744-4C7C-BE5F-D82831297AC3}">
            <xm:f>NOT(ISERROR(SEARCH('Werkblad rekenen'!$B$15,F121)))</xm:f>
            <xm:f>'Werkblad rekenen'!$B$15</xm:f>
            <x14:dxf>
              <font>
                <color rgb="FFFF0000"/>
              </font>
            </x14:dxf>
          </x14:cfRule>
          <x14:cfRule type="containsText" priority="6" operator="containsText" id="{AD9F853C-B548-4F03-B25E-1F4CD8DF0467}">
            <xm:f>NOT(ISERROR(SEARCH('Werkblad rekenen'!$B$14,F121)))</xm:f>
            <xm:f>'Werkblad rekenen'!$B$14</xm:f>
            <x14:dxf>
              <font>
                <color rgb="FF00B050"/>
              </font>
            </x14:dxf>
          </x14:cfRule>
          <xm:sqref>F121:H122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ErrorMessage="1" errorTitle="Onjuiste invoer" error="Maak een keuze tussen de integrale kostensystematiek, de loonkosten plus vaste opslag-systematiek of de vaste uurtarief-systematiek." xr:uid="{4F185F58-8764-47F1-96B8-EB831A621895}">
          <x14:formula1>
            <xm:f>'Werkblad menu'!$A$1:$A$5</xm:f>
          </x14:formula1>
          <xm:sqref>F14:F15 G15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8D9D7-5E0D-439A-B981-3DB04E34AA43}">
  <sheetPr>
    <tabColor theme="4"/>
  </sheetPr>
  <dimension ref="A1:AF78"/>
  <sheetViews>
    <sheetView topLeftCell="A11" zoomScale="90" zoomScaleNormal="90" workbookViewId="0">
      <selection activeCell="A21" sqref="A21"/>
    </sheetView>
  </sheetViews>
  <sheetFormatPr defaultColWidth="9.140625" defaultRowHeight="0" customHeight="1" zeroHeight="1" x14ac:dyDescent="0.25"/>
  <cols>
    <col min="1" max="1" width="155.42578125" style="180" customWidth="1"/>
    <col min="2" max="2" width="10.5703125" style="29" hidden="1" customWidth="1"/>
    <col min="3" max="4" width="9.140625" style="29" hidden="1" customWidth="1"/>
    <col min="5" max="5" width="10.85546875" style="29" hidden="1" customWidth="1"/>
    <col min="6" max="6" width="11.28515625" style="29" hidden="1" customWidth="1"/>
    <col min="7" max="32" width="9.140625" style="29" hidden="1" customWidth="1"/>
    <col min="33" max="16383" width="0" style="29" hidden="1" customWidth="1"/>
    <col min="16384" max="16384" width="12.5703125" style="29" customWidth="1"/>
  </cols>
  <sheetData>
    <row r="1" spans="1:2" ht="51.95" customHeight="1" x14ac:dyDescent="0.25">
      <c r="A1" s="171" t="s">
        <v>142</v>
      </c>
    </row>
    <row r="2" spans="1:2" ht="38.1" customHeight="1" thickBot="1" x14ac:dyDescent="0.5">
      <c r="A2" s="172" t="s">
        <v>0</v>
      </c>
    </row>
    <row r="3" spans="1:2" ht="15.75" thickTop="1" x14ac:dyDescent="0.25">
      <c r="A3" s="173"/>
    </row>
    <row r="4" spans="1:2" ht="15" x14ac:dyDescent="0.25">
      <c r="A4" s="174" t="s">
        <v>1</v>
      </c>
    </row>
    <row r="5" spans="1:2" ht="15" x14ac:dyDescent="0.25">
      <c r="A5" s="173" t="s">
        <v>66</v>
      </c>
    </row>
    <row r="6" spans="1:2" ht="15" x14ac:dyDescent="0.25">
      <c r="A6" s="173"/>
    </row>
    <row r="7" spans="1:2" ht="15" x14ac:dyDescent="0.25">
      <c r="A7" s="174" t="s">
        <v>2</v>
      </c>
    </row>
    <row r="8" spans="1:2" ht="15" x14ac:dyDescent="0.25">
      <c r="A8" s="173" t="s">
        <v>192</v>
      </c>
      <c r="B8" s="31"/>
    </row>
    <row r="9" spans="1:2" ht="15" x14ac:dyDescent="0.25">
      <c r="A9" s="173" t="s">
        <v>177</v>
      </c>
    </row>
    <row r="10" spans="1:2" ht="15" x14ac:dyDescent="0.25">
      <c r="A10" s="173"/>
    </row>
    <row r="11" spans="1:2" ht="15" x14ac:dyDescent="0.25">
      <c r="A11" s="174" t="s">
        <v>3</v>
      </c>
    </row>
    <row r="12" spans="1:2" ht="15" x14ac:dyDescent="0.25">
      <c r="A12" s="175" t="s">
        <v>57</v>
      </c>
    </row>
    <row r="13" spans="1:2" ht="15" x14ac:dyDescent="0.25">
      <c r="A13" s="173" t="s">
        <v>4</v>
      </c>
    </row>
    <row r="14" spans="1:2" ht="15" x14ac:dyDescent="0.25">
      <c r="A14" s="173" t="s">
        <v>5</v>
      </c>
    </row>
    <row r="15" spans="1:2" ht="15" x14ac:dyDescent="0.25">
      <c r="A15" s="173" t="s">
        <v>6</v>
      </c>
    </row>
    <row r="16" spans="1:2" ht="15" x14ac:dyDescent="0.25">
      <c r="A16" s="173" t="s">
        <v>7</v>
      </c>
    </row>
    <row r="17" spans="1:10" ht="15" x14ac:dyDescent="0.25">
      <c r="A17" s="173"/>
    </row>
    <row r="18" spans="1:10" ht="15.75" thickBot="1" x14ac:dyDescent="0.3">
      <c r="A18" s="176" t="s">
        <v>8</v>
      </c>
    </row>
    <row r="19" spans="1:10" ht="15.75" thickTop="1" x14ac:dyDescent="0.25">
      <c r="A19" s="177" t="s">
        <v>178</v>
      </c>
      <c r="B19" s="252"/>
    </row>
    <row r="20" spans="1:10" ht="15" x14ac:dyDescent="0.25">
      <c r="A20" s="178" t="s">
        <v>9</v>
      </c>
      <c r="B20" s="252"/>
    </row>
    <row r="21" spans="1:10" ht="15" x14ac:dyDescent="0.25">
      <c r="A21" s="179" t="s">
        <v>10</v>
      </c>
      <c r="B21" s="252"/>
      <c r="J21" s="30"/>
    </row>
    <row r="22" spans="1:10" ht="15" x14ac:dyDescent="0.25">
      <c r="A22" s="179" t="s">
        <v>11</v>
      </c>
      <c r="B22" s="252"/>
    </row>
    <row r="23" spans="1:10" ht="15" x14ac:dyDescent="0.25">
      <c r="A23" s="179" t="s">
        <v>65</v>
      </c>
      <c r="B23" s="252"/>
    </row>
    <row r="24" spans="1:10" ht="15" x14ac:dyDescent="0.25">
      <c r="B24" s="252"/>
    </row>
    <row r="25" spans="1:10" ht="15" x14ac:dyDescent="0.25">
      <c r="A25" s="181" t="s">
        <v>58</v>
      </c>
      <c r="B25" s="252"/>
      <c r="H25" s="33"/>
    </row>
    <row r="26" spans="1:10" ht="15" x14ac:dyDescent="0.25">
      <c r="B26" s="252"/>
    </row>
    <row r="27" spans="1:10" ht="15" x14ac:dyDescent="0.25">
      <c r="A27" s="180" t="s">
        <v>59</v>
      </c>
      <c r="B27" s="252"/>
    </row>
    <row r="28" spans="1:10" ht="15.75" thickBot="1" x14ac:dyDescent="0.3">
      <c r="A28" s="182"/>
      <c r="B28" s="252"/>
    </row>
    <row r="29" spans="1:10" ht="15.75" thickTop="1" x14ac:dyDescent="0.25">
      <c r="A29" s="183" t="s">
        <v>179</v>
      </c>
      <c r="B29" s="252"/>
    </row>
    <row r="30" spans="1:10" ht="15" x14ac:dyDescent="0.25">
      <c r="A30" s="184" t="s">
        <v>193</v>
      </c>
      <c r="B30" s="252"/>
    </row>
    <row r="31" spans="1:10" ht="15" x14ac:dyDescent="0.25">
      <c r="A31" s="184" t="s">
        <v>12</v>
      </c>
      <c r="B31" s="252"/>
    </row>
    <row r="32" spans="1:10" ht="15" x14ac:dyDescent="0.25">
      <c r="A32" s="184" t="s">
        <v>13</v>
      </c>
      <c r="B32" s="252"/>
    </row>
    <row r="33" spans="1:2" ht="15" x14ac:dyDescent="0.25">
      <c r="A33" s="184" t="s">
        <v>14</v>
      </c>
      <c r="B33" s="252"/>
    </row>
    <row r="34" spans="1:2" ht="15" x14ac:dyDescent="0.25">
      <c r="A34" s="185"/>
      <c r="B34" s="252"/>
    </row>
    <row r="35" spans="1:2" ht="15" x14ac:dyDescent="0.25">
      <c r="A35" s="175" t="s">
        <v>64</v>
      </c>
      <c r="B35" s="252"/>
    </row>
    <row r="36" spans="1:2" ht="15.75" thickBot="1" x14ac:dyDescent="0.3">
      <c r="A36" s="186"/>
      <c r="B36" s="252"/>
    </row>
    <row r="37" spans="1:2" ht="30.75" thickTop="1" x14ac:dyDescent="0.25">
      <c r="A37" s="187" t="s">
        <v>60</v>
      </c>
    </row>
    <row r="38" spans="1:2" ht="15" x14ac:dyDescent="0.25">
      <c r="A38" s="181" t="s">
        <v>194</v>
      </c>
    </row>
    <row r="39" spans="1:2" ht="15" x14ac:dyDescent="0.25">
      <c r="A39" s="188"/>
    </row>
    <row r="40" spans="1:2" ht="15" customHeight="1" thickBot="1" x14ac:dyDescent="0.3">
      <c r="A40" s="182"/>
    </row>
    <row r="41" spans="1:2" ht="15.75" thickTop="1" x14ac:dyDescent="0.25">
      <c r="A41" s="189" t="s">
        <v>188</v>
      </c>
    </row>
    <row r="42" spans="1:2" ht="225" x14ac:dyDescent="0.25">
      <c r="A42" s="193" t="s">
        <v>186</v>
      </c>
    </row>
    <row r="43" spans="1:2" ht="9.9499999999999993" customHeight="1" x14ac:dyDescent="0.25">
      <c r="A43" s="193"/>
    </row>
    <row r="44" spans="1:2" s="170" customFormat="1" ht="39.950000000000003" customHeight="1" thickBot="1" x14ac:dyDescent="0.3">
      <c r="A44" s="194" t="s">
        <v>191</v>
      </c>
    </row>
    <row r="45" spans="1:2" ht="15.75" thickTop="1" x14ac:dyDescent="0.25">
      <c r="A45" s="190" t="s">
        <v>175</v>
      </c>
    </row>
    <row r="46" spans="1:2" ht="213.75" customHeight="1" x14ac:dyDescent="0.25">
      <c r="A46" s="191" t="s">
        <v>195</v>
      </c>
    </row>
    <row r="47" spans="1:2" ht="30" customHeight="1" x14ac:dyDescent="0.25">
      <c r="A47" s="192" t="s">
        <v>187</v>
      </c>
    </row>
    <row r="49" ht="15" customHeight="1" x14ac:dyDescent="0.25"/>
    <row r="50" ht="15" customHeight="1" x14ac:dyDescent="0.25"/>
    <row r="51" ht="15" hidden="1" x14ac:dyDescent="0.25"/>
    <row r="52" ht="15" hidden="1" x14ac:dyDescent="0.25"/>
    <row r="53" ht="15" hidden="1" x14ac:dyDescent="0.25"/>
    <row r="54" ht="15" hidden="1" x14ac:dyDescent="0.25"/>
    <row r="55" ht="15" hidden="1" x14ac:dyDescent="0.25"/>
    <row r="56" ht="15" hidden="1" x14ac:dyDescent="0.25"/>
    <row r="57" ht="15" hidden="1" x14ac:dyDescent="0.25"/>
    <row r="58" ht="15" hidden="1" x14ac:dyDescent="0.25"/>
    <row r="59" ht="15" hidden="1" x14ac:dyDescent="0.25"/>
    <row r="60" ht="15" hidden="1" x14ac:dyDescent="0.25"/>
    <row r="61" ht="15" hidden="1" x14ac:dyDescent="0.25"/>
    <row r="62" ht="15" hidden="1" x14ac:dyDescent="0.25"/>
    <row r="63" ht="15" hidden="1" x14ac:dyDescent="0.25"/>
    <row r="64" ht="15" hidden="1" x14ac:dyDescent="0.25"/>
    <row r="65" ht="15" hidden="1" x14ac:dyDescent="0.25"/>
    <row r="66" ht="15" hidden="1" x14ac:dyDescent="0.25"/>
    <row r="67" ht="15" hidden="1" x14ac:dyDescent="0.25"/>
    <row r="68" ht="15" hidden="1" x14ac:dyDescent="0.25"/>
    <row r="69" ht="15" hidden="1" x14ac:dyDescent="0.25"/>
    <row r="70" ht="15" hidden="1" x14ac:dyDescent="0.25"/>
    <row r="71" ht="15" hidden="1" x14ac:dyDescent="0.25"/>
    <row r="72" ht="15" hidden="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sheetData>
  <sheetProtection algorithmName="SHA-512" hashValue="OmReu9d5oJ4xuZtMRr5NQUHQANoE3jTc+UOp/wv0CUAX8Fp2VOkrbh3Nkhe/8fIARtAfFpeECfEIcaUZQ+Q2yA==" saltValue="ZXkXTsOKvYBFNl8T4q7icA==" spinCount="100000" sheet="1" objects="1" scenarios="1"/>
  <mergeCells count="2">
    <mergeCell ref="B19:B28"/>
    <mergeCell ref="B29:B36"/>
  </mergeCells>
  <hyperlinks>
    <hyperlink ref="A21" r:id="rId1" xr:uid="{310B7BAD-D614-4788-8990-3386D907D2C7}"/>
    <hyperlink ref="A22" r:id="rId2" xr:uid="{0884F3C7-1638-4E80-80F0-E203C516540B}"/>
    <hyperlink ref="A23" r:id="rId3" display="Optie 3: vaste uurtarief systematiek (€ 60)" xr:uid="{F3CDE048-5BC2-4115-9F56-20C35E0D186D}"/>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3B810-F2BF-41AE-A086-EC5DFC4DC72C}">
  <dimension ref="A1:I18"/>
  <sheetViews>
    <sheetView topLeftCell="A10" workbookViewId="0">
      <selection activeCell="E12" sqref="E12"/>
    </sheetView>
  </sheetViews>
  <sheetFormatPr defaultRowHeight="15" x14ac:dyDescent="0.25"/>
  <sheetData>
    <row r="1" spans="1:9" x14ac:dyDescent="0.25">
      <c r="A1" s="123" t="s">
        <v>85</v>
      </c>
      <c r="I1" s="27" t="s">
        <v>98</v>
      </c>
    </row>
    <row r="2" spans="1:9" x14ac:dyDescent="0.25">
      <c r="A2" s="124" t="s">
        <v>48</v>
      </c>
      <c r="I2" s="27">
        <v>2026</v>
      </c>
    </row>
    <row r="3" spans="1:9" x14ac:dyDescent="0.25">
      <c r="A3" s="124" t="s">
        <v>49</v>
      </c>
      <c r="I3" s="27">
        <v>2027</v>
      </c>
    </row>
    <row r="4" spans="1:9" x14ac:dyDescent="0.25">
      <c r="A4" s="124" t="s">
        <v>74</v>
      </c>
      <c r="I4" s="27">
        <v>2028</v>
      </c>
    </row>
    <row r="5" spans="1:9" x14ac:dyDescent="0.25">
      <c r="A5" s="124" t="s">
        <v>84</v>
      </c>
      <c r="I5" s="27">
        <v>2029</v>
      </c>
    </row>
    <row r="6" spans="1:9" x14ac:dyDescent="0.25">
      <c r="A6" s="125"/>
      <c r="I6" s="27">
        <v>2030</v>
      </c>
    </row>
    <row r="7" spans="1:9" x14ac:dyDescent="0.25">
      <c r="A7" s="123" t="s">
        <v>22</v>
      </c>
      <c r="I7" s="27">
        <v>2031</v>
      </c>
    </row>
    <row r="8" spans="1:9" x14ac:dyDescent="0.25">
      <c r="A8" s="124" t="s">
        <v>50</v>
      </c>
      <c r="I8" s="27">
        <v>2032</v>
      </c>
    </row>
    <row r="9" spans="1:9" x14ac:dyDescent="0.25">
      <c r="A9" s="124" t="s">
        <v>51</v>
      </c>
      <c r="I9" s="27">
        <v>2033</v>
      </c>
    </row>
    <row r="10" spans="1:9" x14ac:dyDescent="0.25">
      <c r="A10" s="124" t="s">
        <v>52</v>
      </c>
      <c r="I10" s="27">
        <v>2034</v>
      </c>
    </row>
    <row r="11" spans="1:9" x14ac:dyDescent="0.25">
      <c r="A11" s="124" t="s">
        <v>53</v>
      </c>
      <c r="I11" s="27">
        <v>2035</v>
      </c>
    </row>
    <row r="12" spans="1:9" x14ac:dyDescent="0.25">
      <c r="A12" s="125"/>
      <c r="I12" s="27">
        <v>2036</v>
      </c>
    </row>
    <row r="13" spans="1:9" x14ac:dyDescent="0.25">
      <c r="A13" s="124" t="s">
        <v>54</v>
      </c>
      <c r="I13" s="27">
        <v>2037</v>
      </c>
    </row>
    <row r="14" spans="1:9" x14ac:dyDescent="0.25">
      <c r="A14" s="124" t="s">
        <v>55</v>
      </c>
      <c r="I14" s="27">
        <v>2038</v>
      </c>
    </row>
    <row r="15" spans="1:9" x14ac:dyDescent="0.25">
      <c r="A15" s="125"/>
      <c r="I15" s="27">
        <v>2039</v>
      </c>
    </row>
    <row r="16" spans="1:9" x14ac:dyDescent="0.25">
      <c r="A16" s="123" t="s">
        <v>22</v>
      </c>
      <c r="I16" s="27">
        <v>2040</v>
      </c>
    </row>
    <row r="17" spans="1:1" x14ac:dyDescent="0.25">
      <c r="A17" s="124" t="s">
        <v>77</v>
      </c>
    </row>
    <row r="18" spans="1:1" x14ac:dyDescent="0.25">
      <c r="A18" s="124" t="s">
        <v>78</v>
      </c>
    </row>
  </sheetData>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308AA-7914-4FA3-82C9-9EA7C6D23480}">
  <dimension ref="A2:X30"/>
  <sheetViews>
    <sheetView zoomScale="120" zoomScaleNormal="120" workbookViewId="0">
      <selection activeCell="G16" sqref="G16"/>
    </sheetView>
  </sheetViews>
  <sheetFormatPr defaultRowHeight="15" x14ac:dyDescent="0.25"/>
  <cols>
    <col min="1" max="1" width="9.42578125" bestFit="1" customWidth="1"/>
    <col min="2" max="2" width="16.5703125" customWidth="1"/>
    <col min="3" max="3" width="21.140625" customWidth="1"/>
    <col min="4" max="4" width="20" customWidth="1"/>
    <col min="7" max="7" width="32" customWidth="1"/>
    <col min="8" max="8" width="12.140625" customWidth="1"/>
    <col min="11" max="11" width="9.42578125" bestFit="1" customWidth="1"/>
    <col min="16" max="16" width="18.5703125" customWidth="1"/>
    <col min="24" max="24" width="24.5703125" bestFit="1" customWidth="1"/>
  </cols>
  <sheetData>
    <row r="2" spans="1:24" x14ac:dyDescent="0.25">
      <c r="A2" s="27" t="s">
        <v>92</v>
      </c>
      <c r="B2" s="27"/>
      <c r="C2" s="27"/>
      <c r="D2" s="27" t="s">
        <v>93</v>
      </c>
    </row>
    <row r="3" spans="1:24" x14ac:dyDescent="0.25">
      <c r="A3" s="27">
        <v>1</v>
      </c>
      <c r="B3" s="148">
        <f>'Stap 2 Penvoerder aanvrager 1'!G114</f>
        <v>0</v>
      </c>
      <c r="C3" s="148">
        <f>'Stap 2 Penvoerder aanvrager 1'!G115</f>
        <v>0</v>
      </c>
      <c r="D3" s="39">
        <f>'Stap 2 Penvoerder aanvrager 1'!G120</f>
        <v>0</v>
      </c>
      <c r="E3" s="27">
        <f>IF(D3=0,3,IF(D3&gt;24999.99,1,2))</f>
        <v>3</v>
      </c>
      <c r="F3" t="str">
        <f t="shared" ref="F3:F12" si="0">VLOOKUP(E3,$A$14:$C$16,2,TRUE)</f>
        <v>Geen invoer</v>
      </c>
      <c r="H3" s="27">
        <f>IF(G3=0,3,IF(G3&gt;25000,1,2))</f>
        <v>3</v>
      </c>
      <c r="I3" t="str">
        <f>VLOOKUP(H3,$A$14:$B$16,2,TRUE)</f>
        <v>Geen invoer</v>
      </c>
      <c r="K3" s="59" t="b">
        <f>IF('Stap 4 Overzicht begroting'!C24&gt;25000,SUM('Stap 4 Overzicht begroting'!E24:M24)='Stap 4 Overzicht begroting'!C24,0)</f>
        <v>0</v>
      </c>
      <c r="L3" t="str">
        <f>VLOOKUP(K3,$A$18:$B$19,2,TRUE)</f>
        <v>Verdeling komt niet overeen met totaal kosten</v>
      </c>
      <c r="U3" t="b">
        <f>'Stap 1 Basisgegevens begroting'!C13&gt;0</f>
        <v>0</v>
      </c>
      <c r="V3" t="b">
        <f>D3&gt;0</f>
        <v>0</v>
      </c>
      <c r="W3" s="27">
        <f>U3+V3</f>
        <v>0</v>
      </c>
      <c r="X3" s="27" t="str">
        <f>IF(W3=2,'Stap 1 Basisgegevens begroting'!C13,IF(W3=1,"invoer bij stap 1 of 2 nodig","geen invoer bij stap 1"))</f>
        <v>geen invoer bij stap 1</v>
      </c>
    </row>
    <row r="4" spans="1:24" x14ac:dyDescent="0.25">
      <c r="A4" s="27">
        <v>2</v>
      </c>
      <c r="B4" s="148">
        <f>'Stap 3 Aanvrager 2'!G114</f>
        <v>0</v>
      </c>
      <c r="C4" s="148">
        <f>'Stap 3 Aanvrager 2'!G115</f>
        <v>0</v>
      </c>
      <c r="D4" s="39">
        <f>'Stap 3 Aanvrager 2'!G120</f>
        <v>0</v>
      </c>
      <c r="E4" s="27">
        <f t="shared" ref="E4:E12" si="1">IF(D4=0,3,IF(D4&gt;25000,1,2))</f>
        <v>3</v>
      </c>
      <c r="F4" t="str">
        <f t="shared" si="0"/>
        <v>Geen invoer</v>
      </c>
      <c r="H4" s="27">
        <f t="shared" ref="H4:H12" si="2">IF(G4=0,3,IF(G4&gt;25000,1,2))</f>
        <v>3</v>
      </c>
      <c r="I4" t="str">
        <f t="shared" ref="I4:I12" si="3">VLOOKUP(H4,$A$14:$B$16,2,TRUE)</f>
        <v>Geen invoer</v>
      </c>
      <c r="K4" s="59" t="b">
        <f>IF('Stap 4 Overzicht begroting'!C25&gt;25000,SUM('Stap 4 Overzicht begroting'!E25:M25)='Stap 4 Overzicht begroting'!C25,0)</f>
        <v>0</v>
      </c>
      <c r="L4" t="str">
        <f t="shared" ref="L4:L12" si="4">VLOOKUP(K4,$A$18:$B$19,2,TRUE)</f>
        <v>Verdeling komt niet overeen met totaal kosten</v>
      </c>
      <c r="U4" t="b">
        <f>'Stap 1 Basisgegevens begroting'!C14&gt;0</f>
        <v>0</v>
      </c>
      <c r="V4" t="b">
        <f t="shared" ref="V4:V12" si="5">D4&gt;0</f>
        <v>0</v>
      </c>
      <c r="W4" s="27">
        <f t="shared" ref="W4:W12" si="6">U4+V4</f>
        <v>0</v>
      </c>
      <c r="X4" s="27" t="str">
        <f>IF(W4=2,'Stap 1 Basisgegevens begroting'!C14,IF(W4=1,"invoer bij stap 1 of 3 nodig","geen invoer bij stap 1"))</f>
        <v>geen invoer bij stap 1</v>
      </c>
    </row>
    <row r="5" spans="1:24" x14ac:dyDescent="0.25">
      <c r="A5" s="27">
        <v>3</v>
      </c>
      <c r="B5" s="148">
        <f>'Stap 3 Aanvrager 3'!G114</f>
        <v>0</v>
      </c>
      <c r="C5" s="148">
        <f>'Stap 3 Aanvrager 3'!G115</f>
        <v>0</v>
      </c>
      <c r="D5" s="39">
        <f>'Stap 3 Aanvrager 3'!G120</f>
        <v>0</v>
      </c>
      <c r="E5" s="27">
        <f t="shared" si="1"/>
        <v>3</v>
      </c>
      <c r="F5" t="str">
        <f t="shared" si="0"/>
        <v>Geen invoer</v>
      </c>
      <c r="H5" s="27">
        <f t="shared" si="2"/>
        <v>3</v>
      </c>
      <c r="I5" t="str">
        <f t="shared" si="3"/>
        <v>Geen invoer</v>
      </c>
      <c r="K5" s="59" t="b">
        <f>IF('Stap 4 Overzicht begroting'!C26&gt;25000,SUM('Stap 4 Overzicht begroting'!E26:M26)='Stap 4 Overzicht begroting'!C26,0)</f>
        <v>0</v>
      </c>
      <c r="L5" t="str">
        <f t="shared" si="4"/>
        <v>Verdeling komt niet overeen met totaal kosten</v>
      </c>
      <c r="U5" t="b">
        <f>'Stap 1 Basisgegevens begroting'!C15&gt;0</f>
        <v>0</v>
      </c>
      <c r="V5" t="b">
        <f t="shared" si="5"/>
        <v>0</v>
      </c>
      <c r="W5" s="27">
        <f t="shared" si="6"/>
        <v>0</v>
      </c>
      <c r="X5" s="27" t="str">
        <f>IF(W5=2,'Stap 1 Basisgegevens begroting'!C15,IF(W5=1,"invoer bij stap 1 of 3 nodig","geen invoer bij stap 1"))</f>
        <v>geen invoer bij stap 1</v>
      </c>
    </row>
    <row r="6" spans="1:24" x14ac:dyDescent="0.25">
      <c r="A6" s="27">
        <v>4</v>
      </c>
      <c r="B6" s="148">
        <f>'Stap 3 Aanvrager 4'!G114</f>
        <v>0</v>
      </c>
      <c r="C6" s="148">
        <f>'Stap 3 Aanvrager 4'!G115</f>
        <v>0</v>
      </c>
      <c r="D6" s="39">
        <f>'Stap 3 Aanvrager 4'!G120</f>
        <v>0</v>
      </c>
      <c r="E6" s="27">
        <f t="shared" si="1"/>
        <v>3</v>
      </c>
      <c r="F6" t="str">
        <f t="shared" si="0"/>
        <v>Geen invoer</v>
      </c>
      <c r="H6" s="27">
        <f t="shared" si="2"/>
        <v>3</v>
      </c>
      <c r="I6" t="str">
        <f t="shared" si="3"/>
        <v>Geen invoer</v>
      </c>
      <c r="K6" s="59" t="b">
        <f>IF('Stap 4 Overzicht begroting'!C27&gt;25000,SUM('Stap 4 Overzicht begroting'!E27:M27)='Stap 4 Overzicht begroting'!C27,0)</f>
        <v>0</v>
      </c>
      <c r="L6" t="str">
        <f t="shared" si="4"/>
        <v>Verdeling komt niet overeen met totaal kosten</v>
      </c>
      <c r="U6" t="b">
        <f>'Stap 1 Basisgegevens begroting'!C16&gt;0</f>
        <v>0</v>
      </c>
      <c r="V6" t="b">
        <f t="shared" si="5"/>
        <v>0</v>
      </c>
      <c r="W6" s="27">
        <f t="shared" si="6"/>
        <v>0</v>
      </c>
      <c r="X6" s="27" t="str">
        <f>IF(W6=2,'Stap 1 Basisgegevens begroting'!C16,IF(W6=1,"invoer bij stap 1 of 3 nodig","geen invoer bij stap 1"))</f>
        <v>geen invoer bij stap 1</v>
      </c>
    </row>
    <row r="7" spans="1:24" x14ac:dyDescent="0.25">
      <c r="A7" s="27">
        <v>5</v>
      </c>
      <c r="B7" s="148">
        <f>'Stap 3 Aanvrager 5'!G114</f>
        <v>0</v>
      </c>
      <c r="C7" s="148">
        <f>'Stap 3 Aanvrager 5'!G115</f>
        <v>0</v>
      </c>
      <c r="D7" s="39">
        <f>'Stap 3 Aanvrager 5'!G120</f>
        <v>0</v>
      </c>
      <c r="E7" s="27">
        <f t="shared" si="1"/>
        <v>3</v>
      </c>
      <c r="F7" t="str">
        <f t="shared" si="0"/>
        <v>Geen invoer</v>
      </c>
      <c r="H7" s="27">
        <f t="shared" si="2"/>
        <v>3</v>
      </c>
      <c r="I7" t="str">
        <f t="shared" si="3"/>
        <v>Geen invoer</v>
      </c>
      <c r="K7" s="59" t="b">
        <f>IF('Stap 4 Overzicht begroting'!C28&gt;25000,SUM('Stap 4 Overzicht begroting'!E28:M28)='Stap 4 Overzicht begroting'!C28,0)</f>
        <v>0</v>
      </c>
      <c r="L7" t="str">
        <f t="shared" si="4"/>
        <v>Verdeling komt niet overeen met totaal kosten</v>
      </c>
      <c r="U7" t="b">
        <f>'Stap 1 Basisgegevens begroting'!C17&gt;0</f>
        <v>0</v>
      </c>
      <c r="V7" t="b">
        <f t="shared" si="5"/>
        <v>0</v>
      </c>
      <c r="W7" s="27">
        <f t="shared" si="6"/>
        <v>0</v>
      </c>
      <c r="X7" s="27" t="str">
        <f>IF(W7=2,'Stap 1 Basisgegevens begroting'!C17,IF(W7=1,"invoer bij stap 1 of 3 nodig","geen invoer bij stap 1"))</f>
        <v>geen invoer bij stap 1</v>
      </c>
    </row>
    <row r="8" spans="1:24" x14ac:dyDescent="0.25">
      <c r="A8" s="27">
        <v>6</v>
      </c>
      <c r="B8" s="148">
        <f>'Stap 3 Aanvrager 6'!G114</f>
        <v>0</v>
      </c>
      <c r="C8" s="148">
        <f>'Stap 3 Aanvrager 6'!G115</f>
        <v>0</v>
      </c>
      <c r="D8" s="39">
        <f>'Stap 3 Aanvrager 6'!G120</f>
        <v>0</v>
      </c>
      <c r="E8" s="27">
        <f t="shared" si="1"/>
        <v>3</v>
      </c>
      <c r="F8" t="str">
        <f t="shared" si="0"/>
        <v>Geen invoer</v>
      </c>
      <c r="H8" s="27">
        <f t="shared" si="2"/>
        <v>3</v>
      </c>
      <c r="I8" t="str">
        <f t="shared" si="3"/>
        <v>Geen invoer</v>
      </c>
      <c r="K8" s="59" t="b">
        <f>IF('Stap 4 Overzicht begroting'!C29&gt;25000,SUM('Stap 4 Overzicht begroting'!E29:M29)='Stap 4 Overzicht begroting'!C29,0)</f>
        <v>0</v>
      </c>
      <c r="L8" t="str">
        <f t="shared" si="4"/>
        <v>Verdeling komt niet overeen met totaal kosten</v>
      </c>
      <c r="U8" t="b">
        <f>'Stap 1 Basisgegevens begroting'!C18&gt;0</f>
        <v>0</v>
      </c>
      <c r="V8" t="b">
        <f t="shared" si="5"/>
        <v>0</v>
      </c>
      <c r="W8" s="27">
        <f t="shared" si="6"/>
        <v>0</v>
      </c>
      <c r="X8" s="27" t="str">
        <f>IF(W8=2,'Stap 1 Basisgegevens begroting'!C18,IF(W8=1,"invoer bij stap 1 of 3 nodig","geen invoer bij stap 1"))</f>
        <v>geen invoer bij stap 1</v>
      </c>
    </row>
    <row r="9" spans="1:24" x14ac:dyDescent="0.25">
      <c r="A9" s="27">
        <v>7</v>
      </c>
      <c r="B9" s="148">
        <f>'Stap 3 Aanvrager 7'!G114</f>
        <v>0</v>
      </c>
      <c r="C9" s="148">
        <f>'Stap 3 Aanvrager 7'!G115</f>
        <v>0</v>
      </c>
      <c r="D9" s="39">
        <f>'Stap 3 Aanvrager 7'!G120</f>
        <v>0</v>
      </c>
      <c r="E9" s="27">
        <f t="shared" si="1"/>
        <v>3</v>
      </c>
      <c r="F9" t="str">
        <f t="shared" si="0"/>
        <v>Geen invoer</v>
      </c>
      <c r="H9" s="27">
        <f t="shared" si="2"/>
        <v>3</v>
      </c>
      <c r="I9" t="str">
        <f t="shared" si="3"/>
        <v>Geen invoer</v>
      </c>
      <c r="K9" s="59" t="b">
        <f>IF('Stap 4 Overzicht begroting'!C30&gt;25000,SUM('Stap 4 Overzicht begroting'!E30:M30)='Stap 4 Overzicht begroting'!C30,0)</f>
        <v>0</v>
      </c>
      <c r="L9" t="str">
        <f t="shared" si="4"/>
        <v>Verdeling komt niet overeen met totaal kosten</v>
      </c>
      <c r="U9" t="b">
        <f>'Stap 1 Basisgegevens begroting'!C19&gt;0</f>
        <v>0</v>
      </c>
      <c r="V9" t="b">
        <f t="shared" si="5"/>
        <v>0</v>
      </c>
      <c r="W9" s="27">
        <f t="shared" si="6"/>
        <v>0</v>
      </c>
      <c r="X9" s="27" t="str">
        <f>IF(W9=2,'Stap 1 Basisgegevens begroting'!C19,IF(W9=1,"invoer bij stap 1 of 3 nodig","geen invoer bij stap 1"))</f>
        <v>geen invoer bij stap 1</v>
      </c>
    </row>
    <row r="10" spans="1:24" x14ac:dyDescent="0.25">
      <c r="A10" s="27">
        <v>8</v>
      </c>
      <c r="B10" s="148">
        <f>'Stap 3 Aanvrager 8'!G114</f>
        <v>0</v>
      </c>
      <c r="C10" s="148">
        <f>'Stap 3 Aanvrager 8'!G115</f>
        <v>0</v>
      </c>
      <c r="D10" s="39">
        <f>'Stap 3 Aanvrager 8'!G120</f>
        <v>0</v>
      </c>
      <c r="E10" s="27">
        <f t="shared" si="1"/>
        <v>3</v>
      </c>
      <c r="F10" t="str">
        <f t="shared" si="0"/>
        <v>Geen invoer</v>
      </c>
      <c r="H10" s="27">
        <f t="shared" si="2"/>
        <v>3</v>
      </c>
      <c r="I10" t="str">
        <f t="shared" si="3"/>
        <v>Geen invoer</v>
      </c>
      <c r="K10" s="59" t="b">
        <f>IF('Stap 4 Overzicht begroting'!C31&gt;25000,SUM('Stap 4 Overzicht begroting'!E31:M31)='Stap 4 Overzicht begroting'!C31,0)</f>
        <v>0</v>
      </c>
      <c r="L10" t="str">
        <f t="shared" si="4"/>
        <v>Verdeling komt niet overeen met totaal kosten</v>
      </c>
      <c r="U10" t="b">
        <f>'Stap 1 Basisgegevens begroting'!C20&gt;0</f>
        <v>0</v>
      </c>
      <c r="V10" t="b">
        <f t="shared" si="5"/>
        <v>0</v>
      </c>
      <c r="W10" s="27">
        <f t="shared" si="6"/>
        <v>0</v>
      </c>
      <c r="X10" s="27" t="str">
        <f>IF(W10=2,'Stap 1 Basisgegevens begroting'!C20,IF(W10=1,"invoer bij stap 1 of 3 nodig","geen invoer bij stap 1"))</f>
        <v>geen invoer bij stap 1</v>
      </c>
    </row>
    <row r="11" spans="1:24" x14ac:dyDescent="0.25">
      <c r="A11" s="27">
        <v>9</v>
      </c>
      <c r="B11" s="148">
        <f>'Stap 3 Aanvrager 9'!G114</f>
        <v>0</v>
      </c>
      <c r="C11" s="148">
        <f>'Stap 3 Aanvrager 9'!G115</f>
        <v>0</v>
      </c>
      <c r="D11" s="39">
        <f>'Stap 3 Aanvrager 9'!G120</f>
        <v>0</v>
      </c>
      <c r="E11" s="27">
        <f t="shared" si="1"/>
        <v>3</v>
      </c>
      <c r="F11" t="str">
        <f t="shared" si="0"/>
        <v>Geen invoer</v>
      </c>
      <c r="H11" s="27">
        <f t="shared" si="2"/>
        <v>3</v>
      </c>
      <c r="I11" t="str">
        <f t="shared" si="3"/>
        <v>Geen invoer</v>
      </c>
      <c r="K11" s="59" t="b">
        <f>IF('Stap 4 Overzicht begroting'!C32&gt;25000,SUM('Stap 4 Overzicht begroting'!E32:M32)='Stap 4 Overzicht begroting'!C32,0)</f>
        <v>0</v>
      </c>
      <c r="L11" t="str">
        <f t="shared" si="4"/>
        <v>Verdeling komt niet overeen met totaal kosten</v>
      </c>
      <c r="U11" t="b">
        <f>'Stap 1 Basisgegevens begroting'!C21&gt;0</f>
        <v>0</v>
      </c>
      <c r="V11" t="b">
        <f t="shared" si="5"/>
        <v>0</v>
      </c>
      <c r="W11" s="27">
        <f t="shared" si="6"/>
        <v>0</v>
      </c>
      <c r="X11" s="27" t="str">
        <f>IF(W11=2,'Stap 1 Basisgegevens begroting'!C21,IF(W11=1,"invoer bij stap 1 of 3 nodig","geen invoer bij stap 1"))</f>
        <v>geen invoer bij stap 1</v>
      </c>
    </row>
    <row r="12" spans="1:24" x14ac:dyDescent="0.25">
      <c r="A12" s="27">
        <v>10</v>
      </c>
      <c r="B12" s="148">
        <f>'Stap 3 Aanvrager 10'!G114</f>
        <v>0</v>
      </c>
      <c r="C12" s="148">
        <f>'Stap 3 Aanvrager 10'!G115</f>
        <v>0</v>
      </c>
      <c r="D12" s="39">
        <f>'Stap 3 Aanvrager 10'!G120</f>
        <v>0</v>
      </c>
      <c r="E12" s="27">
        <f t="shared" si="1"/>
        <v>3</v>
      </c>
      <c r="F12" t="str">
        <f t="shared" si="0"/>
        <v>Geen invoer</v>
      </c>
      <c r="H12" s="27">
        <f t="shared" si="2"/>
        <v>3</v>
      </c>
      <c r="I12" t="str">
        <f t="shared" si="3"/>
        <v>Geen invoer</v>
      </c>
      <c r="K12" s="59" t="b">
        <f>IF('Stap 4 Overzicht begroting'!C33&gt;25000,SUM('Stap 4 Overzicht begroting'!E33:M33)='Stap 4 Overzicht begroting'!C33,0)</f>
        <v>0</v>
      </c>
      <c r="L12" t="str">
        <f t="shared" si="4"/>
        <v>Verdeling komt niet overeen met totaal kosten</v>
      </c>
      <c r="U12" t="b">
        <f>'Stap 1 Basisgegevens begroting'!C22&gt;0</f>
        <v>0</v>
      </c>
      <c r="V12" t="b">
        <f t="shared" si="5"/>
        <v>0</v>
      </c>
      <c r="W12" s="27">
        <f t="shared" si="6"/>
        <v>0</v>
      </c>
      <c r="X12" s="27" t="str">
        <f>IF(W12=2,'Stap 1 Basisgegevens begroting'!C22,IF(W12=1,"invoer bij stap 1 of 3 nodig","geen invoer bij stap 1"))</f>
        <v>geen invoer bij stap 1</v>
      </c>
    </row>
    <row r="14" spans="1:24" x14ac:dyDescent="0.25">
      <c r="A14" s="27">
        <v>1</v>
      </c>
      <c r="B14" s="32" t="s">
        <v>100</v>
      </c>
      <c r="C14" s="27"/>
    </row>
    <row r="15" spans="1:24" x14ac:dyDescent="0.25">
      <c r="A15" s="27">
        <v>2</v>
      </c>
      <c r="B15" s="56" t="s">
        <v>101</v>
      </c>
      <c r="C15" s="27"/>
    </row>
    <row r="16" spans="1:24" x14ac:dyDescent="0.25">
      <c r="A16" s="27">
        <v>3</v>
      </c>
      <c r="B16" t="s">
        <v>119</v>
      </c>
      <c r="C16" s="27"/>
    </row>
    <row r="17" spans="1:3" x14ac:dyDescent="0.25">
      <c r="A17" s="27"/>
      <c r="B17" s="27"/>
      <c r="C17" s="27"/>
    </row>
    <row r="18" spans="1:3" x14ac:dyDescent="0.25">
      <c r="A18" t="b">
        <v>0</v>
      </c>
      <c r="B18" t="s">
        <v>168</v>
      </c>
    </row>
    <row r="19" spans="1:3" x14ac:dyDescent="0.25">
      <c r="A19" t="b">
        <v>1</v>
      </c>
      <c r="B19" t="s">
        <v>169</v>
      </c>
    </row>
    <row r="21" spans="1:3" x14ac:dyDescent="0.25">
      <c r="A21" s="27">
        <v>1</v>
      </c>
      <c r="B21" s="164">
        <f>'Stap 2 Penvoerder aanvrager 1'!H116</f>
        <v>0</v>
      </c>
    </row>
    <row r="22" spans="1:3" x14ac:dyDescent="0.25">
      <c r="A22" s="27">
        <v>2</v>
      </c>
      <c r="B22" s="164">
        <f>'Stap 3 Aanvrager 2'!H116</f>
        <v>0</v>
      </c>
    </row>
    <row r="23" spans="1:3" x14ac:dyDescent="0.25">
      <c r="A23" s="27">
        <v>3</v>
      </c>
      <c r="B23" s="164">
        <f>'Stap 3 Aanvrager 3'!H116</f>
        <v>0</v>
      </c>
    </row>
    <row r="24" spans="1:3" x14ac:dyDescent="0.25">
      <c r="A24" s="27">
        <v>4</v>
      </c>
      <c r="B24" s="164">
        <f>'Stap 3 Aanvrager 4'!H116</f>
        <v>0</v>
      </c>
    </row>
    <row r="25" spans="1:3" x14ac:dyDescent="0.25">
      <c r="A25" s="27">
        <v>5</v>
      </c>
      <c r="B25" s="164">
        <f>'Stap 3 Aanvrager 5'!H116</f>
        <v>0</v>
      </c>
    </row>
    <row r="26" spans="1:3" x14ac:dyDescent="0.25">
      <c r="A26" s="27">
        <v>6</v>
      </c>
      <c r="B26" s="164">
        <f>'Stap 3 Aanvrager 6'!H116</f>
        <v>0</v>
      </c>
    </row>
    <row r="27" spans="1:3" x14ac:dyDescent="0.25">
      <c r="A27" s="27">
        <v>7</v>
      </c>
      <c r="B27" s="164">
        <f>'Stap 3 Aanvrager 7'!H116</f>
        <v>0</v>
      </c>
    </row>
    <row r="28" spans="1:3" x14ac:dyDescent="0.25">
      <c r="A28" s="27">
        <v>8</v>
      </c>
      <c r="B28" s="164">
        <f>'Stap 3 Aanvrager 8'!H116</f>
        <v>0</v>
      </c>
    </row>
    <row r="29" spans="1:3" x14ac:dyDescent="0.25">
      <c r="A29" s="27">
        <v>9</v>
      </c>
      <c r="B29" s="164">
        <f>'Stap 3 Aanvrager 9'!H116</f>
        <v>0</v>
      </c>
    </row>
    <row r="30" spans="1:3" x14ac:dyDescent="0.25">
      <c r="A30" s="27">
        <v>10</v>
      </c>
      <c r="B30" s="164">
        <f>'Stap 3 Aanvrager 10'!H116</f>
        <v>0</v>
      </c>
    </row>
  </sheetData>
  <conditionalFormatting sqref="K3:K12">
    <cfRule type="containsText" dxfId="83" priority="1" operator="containsText" text="onwaar">
      <formula>NOT(ISERROR(SEARCH("onwaar",K3)))</formula>
    </cfRule>
    <cfRule type="containsText" dxfId="82" priority="2" operator="containsText" text="waar">
      <formula>NOT(ISERROR(SEARCH("waar",K3)))</formula>
    </cfRule>
    <cfRule type="cellIs" dxfId="81" priority="3"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E7DA4-F2B2-45F6-9E2E-40A531F152DC}">
  <sheetPr>
    <tabColor rgb="FFFFFF99"/>
  </sheetPr>
  <dimension ref="A1:K23"/>
  <sheetViews>
    <sheetView workbookViewId="0">
      <selection activeCell="C5" sqref="C5"/>
    </sheetView>
  </sheetViews>
  <sheetFormatPr defaultColWidth="0" defaultRowHeight="15" zeroHeight="1" x14ac:dyDescent="0.25"/>
  <cols>
    <col min="1" max="1" width="4.5703125" customWidth="1"/>
    <col min="2" max="2" width="42.28515625" bestFit="1" customWidth="1"/>
    <col min="3" max="4" width="39" customWidth="1"/>
    <col min="5" max="5" width="25.42578125" style="27" customWidth="1"/>
    <col min="6" max="6" width="41.140625" style="29" bestFit="1" customWidth="1"/>
    <col min="7" max="11" width="0" hidden="1" customWidth="1"/>
    <col min="12" max="16384" width="8.7109375" hidden="1"/>
  </cols>
  <sheetData>
    <row r="1" spans="1:11" s="160" customFormat="1" ht="27" thickBot="1" x14ac:dyDescent="0.45">
      <c r="A1" s="256" t="s">
        <v>107</v>
      </c>
      <c r="B1" s="257"/>
      <c r="C1" s="257"/>
      <c r="D1" s="257"/>
      <c r="E1" s="257"/>
      <c r="F1" s="258"/>
    </row>
    <row r="2" spans="1:11" ht="15.75" customHeight="1" thickBot="1" x14ac:dyDescent="0.45">
      <c r="A2" s="259"/>
      <c r="B2" s="260"/>
      <c r="C2" s="260"/>
      <c r="D2" s="260"/>
      <c r="E2" s="260"/>
      <c r="F2" s="261"/>
    </row>
    <row r="3" spans="1:11" s="160" customFormat="1" ht="16.5" thickBot="1" x14ac:dyDescent="0.3">
      <c r="A3" s="253" t="s">
        <v>108</v>
      </c>
      <c r="B3" s="254"/>
      <c r="C3" s="254"/>
      <c r="D3" s="254"/>
      <c r="E3" s="254"/>
      <c r="F3" s="255"/>
    </row>
    <row r="4" spans="1:11" s="262" customFormat="1" ht="15.75" thickBot="1" x14ac:dyDescent="0.3">
      <c r="B4" s="263"/>
      <c r="C4" s="263"/>
      <c r="D4" s="263"/>
      <c r="E4" s="263"/>
      <c r="F4" s="263"/>
      <c r="G4" s="263"/>
      <c r="H4" s="263"/>
      <c r="I4" s="263"/>
      <c r="J4" s="263"/>
      <c r="K4" s="263"/>
    </row>
    <row r="5" spans="1:11" ht="15.75" thickBot="1" x14ac:dyDescent="0.3">
      <c r="A5" s="267" t="s">
        <v>19</v>
      </c>
      <c r="B5" s="158" t="s">
        <v>99</v>
      </c>
      <c r="C5" s="159" t="s">
        <v>109</v>
      </c>
      <c r="D5" s="273" t="s">
        <v>110</v>
      </c>
      <c r="E5" s="274"/>
    </row>
    <row r="6" spans="1:11" ht="16.5" thickTop="1" thickBot="1" x14ac:dyDescent="0.3">
      <c r="A6" s="268"/>
      <c r="B6" s="275"/>
      <c r="C6" s="276"/>
      <c r="D6" s="276"/>
      <c r="E6" s="277"/>
    </row>
    <row r="7" spans="1:11" ht="15.75" thickBot="1" x14ac:dyDescent="0.3">
      <c r="A7" s="268"/>
      <c r="B7" s="65" t="s">
        <v>143</v>
      </c>
      <c r="C7" s="265"/>
      <c r="D7" s="265"/>
      <c r="E7" s="266"/>
    </row>
    <row r="8" spans="1:11" ht="15.75" thickBot="1" x14ac:dyDescent="0.3">
      <c r="A8" s="269"/>
      <c r="B8" s="65" t="s">
        <v>94</v>
      </c>
      <c r="C8" s="265"/>
      <c r="D8" s="265"/>
      <c r="E8" s="266"/>
    </row>
    <row r="9" spans="1:11" ht="15.75" thickBot="1" x14ac:dyDescent="0.3">
      <c r="A9" s="49"/>
      <c r="B9" s="161"/>
      <c r="C9" s="29"/>
      <c r="D9" s="29"/>
      <c r="E9" s="128"/>
    </row>
    <row r="10" spans="1:11" x14ac:dyDescent="0.25">
      <c r="A10" s="270" t="s">
        <v>20</v>
      </c>
      <c r="B10" s="64" t="s">
        <v>111</v>
      </c>
      <c r="C10" s="126"/>
      <c r="D10" s="126"/>
      <c r="E10" s="127"/>
    </row>
    <row r="11" spans="1:11" ht="15.75" thickBot="1" x14ac:dyDescent="0.3">
      <c r="A11" s="271"/>
      <c r="B11" s="41"/>
      <c r="C11" s="29"/>
      <c r="D11" s="29"/>
      <c r="E11" s="128"/>
    </row>
    <row r="12" spans="1:11" ht="15.75" thickBot="1" x14ac:dyDescent="0.3">
      <c r="A12" s="271"/>
      <c r="B12" s="154" t="s">
        <v>89</v>
      </c>
      <c r="C12" s="155" t="s">
        <v>68</v>
      </c>
      <c r="D12" s="155" t="s">
        <v>76</v>
      </c>
      <c r="E12" s="156" t="s">
        <v>21</v>
      </c>
      <c r="F12" s="157" t="s">
        <v>170</v>
      </c>
    </row>
    <row r="13" spans="1:11" ht="15.75" thickTop="1" x14ac:dyDescent="0.25">
      <c r="A13" s="271"/>
      <c r="B13" s="42" t="s">
        <v>91</v>
      </c>
      <c r="C13" s="165">
        <f>C7</f>
        <v>0</v>
      </c>
      <c r="D13" s="46" t="s">
        <v>22</v>
      </c>
      <c r="E13" s="28" t="s">
        <v>22</v>
      </c>
      <c r="F13" s="166" t="str">
        <f>IF(E13="[maak keuze]","u heeft geen keuze gemaakt",IF(E13="onderzoeksorganisatie","voor deze regeling subsidie aanvragen","voor deze regeling GEEN subsidie aanvragen"))</f>
        <v>u heeft geen keuze gemaakt</v>
      </c>
    </row>
    <row r="14" spans="1:11" x14ac:dyDescent="0.25">
      <c r="A14" s="271"/>
      <c r="B14" s="43" t="s">
        <v>23</v>
      </c>
      <c r="C14" s="47"/>
      <c r="D14" s="46" t="s">
        <v>22</v>
      </c>
      <c r="E14" s="28" t="s">
        <v>22</v>
      </c>
      <c r="F14" s="166" t="str">
        <f>IF(E14="[maak keuze]","u heeft geen keuze gemaakt",IF(E14="onderzoeksorganisatie","voor deze regeling subsidie aanvragen","voor deze regeling GEEN subsidie aanvragen"))</f>
        <v>u heeft geen keuze gemaakt</v>
      </c>
    </row>
    <row r="15" spans="1:11" x14ac:dyDescent="0.25">
      <c r="A15" s="271"/>
      <c r="B15" s="43" t="s">
        <v>24</v>
      </c>
      <c r="C15" s="47"/>
      <c r="D15" s="46" t="s">
        <v>22</v>
      </c>
      <c r="E15" s="28" t="s">
        <v>22</v>
      </c>
      <c r="F15" s="166" t="str">
        <f t="shared" ref="F15:F21" si="0">IF(E15="[maak keuze]","u heeft geen keuze gemaakt",IF(E15="onderzoeksorganisatie","voor deze regeling subsidie aanvragen","voor deze regeling GEEN subsidie aanvragen"))</f>
        <v>u heeft geen keuze gemaakt</v>
      </c>
      <c r="K15" s="162"/>
    </row>
    <row r="16" spans="1:11" x14ac:dyDescent="0.25">
      <c r="A16" s="271"/>
      <c r="B16" s="43" t="s">
        <v>25</v>
      </c>
      <c r="C16" s="47"/>
      <c r="D16" s="46" t="s">
        <v>22</v>
      </c>
      <c r="E16" s="28" t="s">
        <v>22</v>
      </c>
      <c r="F16" s="166" t="str">
        <f t="shared" si="0"/>
        <v>u heeft geen keuze gemaakt</v>
      </c>
      <c r="K16" s="32"/>
    </row>
    <row r="17" spans="1:6" x14ac:dyDescent="0.25">
      <c r="A17" s="271"/>
      <c r="B17" s="43" t="s">
        <v>26</v>
      </c>
      <c r="C17" s="47"/>
      <c r="D17" s="46" t="s">
        <v>22</v>
      </c>
      <c r="E17" s="28" t="s">
        <v>22</v>
      </c>
      <c r="F17" s="166" t="str">
        <f t="shared" si="0"/>
        <v>u heeft geen keuze gemaakt</v>
      </c>
    </row>
    <row r="18" spans="1:6" x14ac:dyDescent="0.25">
      <c r="A18" s="271"/>
      <c r="B18" s="43" t="s">
        <v>67</v>
      </c>
      <c r="C18" s="47"/>
      <c r="D18" s="46" t="s">
        <v>22</v>
      </c>
      <c r="E18" s="28" t="s">
        <v>22</v>
      </c>
      <c r="F18" s="166" t="str">
        <f t="shared" si="0"/>
        <v>u heeft geen keuze gemaakt</v>
      </c>
    </row>
    <row r="19" spans="1:6" x14ac:dyDescent="0.25">
      <c r="A19" s="271"/>
      <c r="B19" s="43" t="s">
        <v>69</v>
      </c>
      <c r="C19" s="47"/>
      <c r="D19" s="46" t="s">
        <v>22</v>
      </c>
      <c r="E19" s="28" t="s">
        <v>22</v>
      </c>
      <c r="F19" s="166" t="str">
        <f t="shared" si="0"/>
        <v>u heeft geen keuze gemaakt</v>
      </c>
    </row>
    <row r="20" spans="1:6" x14ac:dyDescent="0.25">
      <c r="A20" s="271"/>
      <c r="B20" s="43" t="s">
        <v>70</v>
      </c>
      <c r="C20" s="47"/>
      <c r="D20" s="46" t="s">
        <v>22</v>
      </c>
      <c r="E20" s="28" t="s">
        <v>22</v>
      </c>
      <c r="F20" s="166" t="str">
        <f t="shared" si="0"/>
        <v>u heeft geen keuze gemaakt</v>
      </c>
    </row>
    <row r="21" spans="1:6" x14ac:dyDescent="0.25">
      <c r="A21" s="271"/>
      <c r="B21" s="43" t="s">
        <v>71</v>
      </c>
      <c r="C21" s="47"/>
      <c r="D21" s="46" t="s">
        <v>22</v>
      </c>
      <c r="E21" s="28" t="s">
        <v>22</v>
      </c>
      <c r="F21" s="166" t="str">
        <f t="shared" si="0"/>
        <v>u heeft geen keuze gemaakt</v>
      </c>
    </row>
    <row r="22" spans="1:6" s="163" customFormat="1" ht="15.75" thickBot="1" x14ac:dyDescent="0.3">
      <c r="A22" s="272"/>
      <c r="B22" s="44" t="s">
        <v>72</v>
      </c>
      <c r="C22" s="48"/>
      <c r="D22" s="38" t="s">
        <v>22</v>
      </c>
      <c r="E22" s="45" t="s">
        <v>22</v>
      </c>
      <c r="F22" s="166" t="str">
        <f>IF(E22="[maak keuze]","u heeft geen keuze gemaakt",IF(E22="onderzoeksorganisatie","voor deze regeling subsidie aanvragen","voor deze regeling GEEN subsidie aanvragen"))</f>
        <v>u heeft geen keuze gemaakt</v>
      </c>
    </row>
    <row r="23" spans="1:6" s="29" customFormat="1" x14ac:dyDescent="0.25">
      <c r="A23" s="264"/>
      <c r="B23" s="264"/>
      <c r="C23" s="264"/>
      <c r="D23" s="264"/>
      <c r="E23" s="264"/>
      <c r="F23" s="264"/>
    </row>
  </sheetData>
  <sheetProtection algorithmName="SHA-512" hashValue="w07dDi4puTiQChLomuDYvI+lYJd0wq8TMwNmysDZ1Xd9Oz85YKBtzzvqAg4lT0OLtHExBfjkiACObPfkZCMmqA==" saltValue="304B7AHc0VVQxkhCfleq+A==" spinCount="100000" sheet="1" objects="1" scenarios="1"/>
  <mergeCells count="11">
    <mergeCell ref="A3:F3"/>
    <mergeCell ref="A1:F1"/>
    <mergeCell ref="A2:F2"/>
    <mergeCell ref="A4:XFD4"/>
    <mergeCell ref="A23:F23"/>
    <mergeCell ref="C8:E8"/>
    <mergeCell ref="A5:A8"/>
    <mergeCell ref="A10:A22"/>
    <mergeCell ref="D5:E5"/>
    <mergeCell ref="C7:E7"/>
    <mergeCell ref="B6:E6"/>
  </mergeCells>
  <phoneticPr fontId="10" type="noConversion"/>
  <conditionalFormatting sqref="F13:F22">
    <cfRule type="containsText" dxfId="80" priority="1" operator="containsText" text="u heeft geen keuze gemaakt">
      <formula>NOT(ISERROR(SEARCH("u heeft geen keuze gemaakt",F13)))</formula>
    </cfRule>
    <cfRule type="containsText" dxfId="79" priority="2" operator="containsText" text="voor deze regeling subsidie aanvragen">
      <formula>NOT(ISERROR(SEARCH("voor deze regeling subsidie aanvragen",F13)))</formula>
    </cfRule>
    <cfRule type="containsText" dxfId="78" priority="3" operator="containsText" text="voor deze regeling GEEN subsidie aanvragen">
      <formula>NOT(ISERROR(SEARCH("voor deze regeling GEEN subsidie aanvragen",F13)))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240BCF23-691E-420C-8CDB-18F938243F57}">
          <x14:formula1>
            <xm:f>'Werkblad menu'!$A$7:$A$11</xm:f>
          </x14:formula1>
          <xm:sqref>E13:E22</xm:sqref>
        </x14:dataValidation>
        <x14:dataValidation type="list" allowBlank="1" showInputMessage="1" showErrorMessage="1" xr:uid="{4BC09E83-D07E-4271-8136-7CD2E8912767}">
          <x14:formula1>
            <xm:f>'Werkblad menu'!$A$16:$A$18</xm:f>
          </x14:formula1>
          <xm:sqref>D13:D22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881D3-F332-4AF1-AC15-E0A40FFBBC51}">
  <sheetPr>
    <tabColor rgb="FFFFFF99"/>
  </sheetPr>
  <dimension ref="A1:XFD64"/>
  <sheetViews>
    <sheetView showGridLines="0" topLeftCell="A8" zoomScale="90" zoomScaleNormal="90" workbookViewId="0">
      <selection activeCell="C25" sqref="C25:D25"/>
    </sheetView>
  </sheetViews>
  <sheetFormatPr defaultColWidth="0" defaultRowHeight="12" zeroHeight="1" x14ac:dyDescent="0.25"/>
  <cols>
    <col min="1" max="1" width="4.140625" style="24" customWidth="1"/>
    <col min="2" max="2" width="23.5703125" style="23" customWidth="1"/>
    <col min="3" max="3" width="27.85546875" style="23" customWidth="1"/>
    <col min="4" max="4" width="3.5703125" style="23" customWidth="1"/>
    <col min="5" max="5" width="16.5703125" style="23" customWidth="1"/>
    <col min="6" max="6" width="3.5703125" style="23" customWidth="1"/>
    <col min="7" max="7" width="16.5703125" style="23" customWidth="1"/>
    <col min="8" max="8" width="3.5703125" style="23" customWidth="1"/>
    <col min="9" max="9" width="16.5703125" style="23" customWidth="1"/>
    <col min="10" max="10" width="3.5703125" style="23" customWidth="1"/>
    <col min="11" max="11" width="16.5703125" style="23" customWidth="1"/>
    <col min="12" max="12" width="2.42578125" style="23" customWidth="1"/>
    <col min="13" max="13" width="24.85546875" style="23" customWidth="1"/>
    <col min="14" max="14" width="43.5703125" style="24" customWidth="1"/>
    <col min="15" max="15" width="41" style="24" customWidth="1"/>
    <col min="16" max="17" width="43.7109375" style="24" hidden="1" customWidth="1"/>
    <col min="18" max="16382" width="10.28515625" style="23" hidden="1"/>
    <col min="16383" max="16383" width="6.7109375" style="23" customWidth="1"/>
    <col min="16384" max="16384" width="7.140625" style="23" customWidth="1"/>
  </cols>
  <sheetData>
    <row r="1" spans="1:17 16383:16384" s="24" customFormat="1" ht="18.75" thickBot="1" x14ac:dyDescent="0.3">
      <c r="B1" s="278" t="s">
        <v>104</v>
      </c>
      <c r="C1" s="279"/>
      <c r="D1" s="279"/>
      <c r="E1" s="279"/>
      <c r="F1" s="279"/>
      <c r="G1" s="279"/>
      <c r="H1" s="279"/>
      <c r="I1" s="279"/>
      <c r="J1" s="279"/>
      <c r="K1" s="279"/>
      <c r="L1" s="279"/>
      <c r="M1" s="279"/>
      <c r="N1" s="279"/>
      <c r="O1" s="280"/>
    </row>
    <row r="2" spans="1:17 16383:16384" s="24" customFormat="1" ht="12" customHeight="1" thickBot="1" x14ac:dyDescent="0.3">
      <c r="B2" s="54"/>
      <c r="C2" s="167"/>
      <c r="D2" s="167"/>
      <c r="E2" s="167"/>
      <c r="F2" s="167"/>
      <c r="G2" s="167"/>
      <c r="H2" s="167"/>
      <c r="I2" s="167"/>
      <c r="J2" s="167"/>
      <c r="K2" s="167"/>
      <c r="L2" s="167"/>
      <c r="M2" s="167"/>
      <c r="N2" s="26"/>
      <c r="O2" s="26"/>
    </row>
    <row r="3" spans="1:17 16383:16384" s="24" customFormat="1" ht="35.25" customHeight="1" thickBot="1" x14ac:dyDescent="0.3">
      <c r="B3" s="316" t="s">
        <v>105</v>
      </c>
      <c r="C3" s="317"/>
      <c r="D3" s="317"/>
      <c r="E3" s="317"/>
      <c r="F3" s="317"/>
      <c r="G3" s="317"/>
      <c r="H3" s="317"/>
      <c r="I3" s="318"/>
      <c r="M3" s="314" t="s">
        <v>141</v>
      </c>
      <c r="N3" s="315"/>
      <c r="O3" s="26"/>
    </row>
    <row r="4" spans="1:17 16383:16384" s="24" customFormat="1" ht="12.75" thickBot="1" x14ac:dyDescent="0.3">
      <c r="B4" s="55"/>
      <c r="N4" s="26"/>
      <c r="O4" s="26"/>
    </row>
    <row r="5" spans="1:17 16383:16384" ht="16.5" customHeight="1" thickBot="1" x14ac:dyDescent="0.3">
      <c r="B5" s="68" t="s">
        <v>94</v>
      </c>
      <c r="C5" s="312">
        <f>'Stap 1 Basisgegevens begroting'!C8</f>
        <v>0</v>
      </c>
      <c r="D5" s="312"/>
      <c r="E5" s="312"/>
      <c r="F5" s="312"/>
      <c r="G5" s="312"/>
      <c r="H5" s="312"/>
      <c r="I5" s="312"/>
      <c r="J5" s="312"/>
      <c r="K5" s="312"/>
      <c r="L5" s="312"/>
      <c r="M5" s="312"/>
      <c r="N5" s="313"/>
      <c r="O5" s="26"/>
    </row>
    <row r="6" spans="1:17 16383:16384" ht="12" customHeight="1" thickBot="1" x14ac:dyDescent="0.3">
      <c r="B6" s="309"/>
      <c r="C6" s="310"/>
      <c r="D6" s="310"/>
      <c r="E6" s="310"/>
      <c r="F6" s="310"/>
      <c r="G6" s="310"/>
      <c r="H6" s="310"/>
      <c r="I6" s="310"/>
      <c r="J6" s="310"/>
      <c r="K6" s="310"/>
      <c r="L6" s="310"/>
      <c r="M6" s="310"/>
      <c r="N6" s="311"/>
      <c r="O6" s="26"/>
    </row>
    <row r="7" spans="1:17 16383:16384" s="149" customFormat="1" ht="15" customHeight="1" thickBot="1" x14ac:dyDescent="0.3">
      <c r="A7" s="24"/>
      <c r="B7" s="278" t="s">
        <v>103</v>
      </c>
      <c r="C7" s="279"/>
      <c r="D7" s="279"/>
      <c r="E7" s="279"/>
      <c r="F7" s="279"/>
      <c r="G7" s="279"/>
      <c r="H7" s="279"/>
      <c r="I7" s="279"/>
      <c r="J7" s="279"/>
      <c r="K7" s="279"/>
      <c r="L7" s="279"/>
      <c r="M7" s="279"/>
      <c r="N7" s="279"/>
      <c r="O7" s="280"/>
      <c r="XFC7" s="152"/>
      <c r="XFD7" s="152"/>
    </row>
    <row r="8" spans="1:17 16383:16384" s="147" customFormat="1" ht="36.75" customHeight="1" thickBot="1" x14ac:dyDescent="0.3">
      <c r="A8" s="8"/>
      <c r="B8" s="150" t="s">
        <v>89</v>
      </c>
      <c r="C8" s="292" t="s">
        <v>86</v>
      </c>
      <c r="D8" s="293"/>
      <c r="E8" s="292" t="s">
        <v>76</v>
      </c>
      <c r="F8" s="293"/>
      <c r="G8" s="292" t="s">
        <v>163</v>
      </c>
      <c r="H8" s="293"/>
      <c r="I8" s="290" t="s">
        <v>164</v>
      </c>
      <c r="J8" s="291"/>
      <c r="K8" s="292" t="s">
        <v>166</v>
      </c>
      <c r="L8" s="293"/>
      <c r="M8" s="151" t="s">
        <v>167</v>
      </c>
      <c r="N8" s="292" t="s">
        <v>90</v>
      </c>
      <c r="O8" s="293"/>
      <c r="P8" s="146"/>
      <c r="Q8" s="146"/>
      <c r="XFC8" s="153"/>
      <c r="XFD8" s="153"/>
    </row>
    <row r="9" spans="1:17 16383:16384" ht="15" x14ac:dyDescent="0.25">
      <c r="A9" s="25"/>
      <c r="B9" s="247" t="s">
        <v>73</v>
      </c>
      <c r="C9" s="319" t="str">
        <f>'Werkblad rekenen'!X3</f>
        <v>geen invoer bij stap 1</v>
      </c>
      <c r="D9" s="319"/>
      <c r="E9" s="324" t="str">
        <f>'Stap 1 Basisgegevens begroting'!D13</f>
        <v>[maak keuze]</v>
      </c>
      <c r="F9" s="324"/>
      <c r="G9" s="329">
        <f>'Werkblad rekenen'!B3</f>
        <v>0</v>
      </c>
      <c r="H9" s="329"/>
      <c r="I9" s="287">
        <f>'Werkblad rekenen'!C3</f>
        <v>0</v>
      </c>
      <c r="J9" s="287"/>
      <c r="K9" s="288">
        <f>'Werkblad rekenen'!D3</f>
        <v>0</v>
      </c>
      <c r="L9" s="289"/>
      <c r="M9" s="248">
        <f>'Werkblad rekenen'!B21</f>
        <v>0</v>
      </c>
      <c r="N9" s="330">
        <f>IF(G9&gt;0,'Werkblad rekenen'!F3,0)</f>
        <v>0</v>
      </c>
      <c r="O9" s="331"/>
    </row>
    <row r="10" spans="1:17 16383:16384" ht="15" x14ac:dyDescent="0.25">
      <c r="A10" s="25"/>
      <c r="B10" s="249" t="s">
        <v>23</v>
      </c>
      <c r="C10" s="320" t="str">
        <f>'Werkblad rekenen'!X4</f>
        <v>geen invoer bij stap 1</v>
      </c>
      <c r="D10" s="320"/>
      <c r="E10" s="283" t="str">
        <f>'Stap 1 Basisgegevens begroting'!D14</f>
        <v>[maak keuze]</v>
      </c>
      <c r="F10" s="283"/>
      <c r="G10" s="322">
        <f>'Werkblad rekenen'!B4</f>
        <v>0</v>
      </c>
      <c r="H10" s="322"/>
      <c r="I10" s="285">
        <f>'Werkblad rekenen'!C4</f>
        <v>0</v>
      </c>
      <c r="J10" s="285"/>
      <c r="K10" s="288">
        <f>'Werkblad rekenen'!D4</f>
        <v>0</v>
      </c>
      <c r="L10" s="289"/>
      <c r="M10" s="248">
        <f>'Werkblad rekenen'!B22</f>
        <v>0</v>
      </c>
      <c r="N10" s="281">
        <f>IF(G10&gt;0,'Werkblad rekenen'!F4,0)</f>
        <v>0</v>
      </c>
      <c r="O10" s="282"/>
    </row>
    <row r="11" spans="1:17 16383:16384" ht="15" x14ac:dyDescent="0.25">
      <c r="A11" s="25"/>
      <c r="B11" s="249" t="s">
        <v>24</v>
      </c>
      <c r="C11" s="320" t="str">
        <f>'Werkblad rekenen'!X5</f>
        <v>geen invoer bij stap 1</v>
      </c>
      <c r="D11" s="320"/>
      <c r="E11" s="283" t="str">
        <f>'Stap 1 Basisgegevens begroting'!D15</f>
        <v>[maak keuze]</v>
      </c>
      <c r="F11" s="283"/>
      <c r="G11" s="322">
        <f>'Werkblad rekenen'!B5</f>
        <v>0</v>
      </c>
      <c r="H11" s="322"/>
      <c r="I11" s="285">
        <f>'Werkblad rekenen'!C5</f>
        <v>0</v>
      </c>
      <c r="J11" s="285"/>
      <c r="K11" s="288">
        <f>'Werkblad rekenen'!D5</f>
        <v>0</v>
      </c>
      <c r="L11" s="289"/>
      <c r="M11" s="248">
        <f>'Werkblad rekenen'!B23</f>
        <v>0</v>
      </c>
      <c r="N11" s="281">
        <f>IF(G11&gt;0,'Werkblad rekenen'!F5,0)</f>
        <v>0</v>
      </c>
      <c r="O11" s="282"/>
    </row>
    <row r="12" spans="1:17 16383:16384" ht="15" x14ac:dyDescent="0.25">
      <c r="A12" s="25"/>
      <c r="B12" s="249" t="s">
        <v>25</v>
      </c>
      <c r="C12" s="320" t="str">
        <f>'Werkblad rekenen'!X6</f>
        <v>geen invoer bij stap 1</v>
      </c>
      <c r="D12" s="320"/>
      <c r="E12" s="283" t="str">
        <f>'Stap 1 Basisgegevens begroting'!D16</f>
        <v>[maak keuze]</v>
      </c>
      <c r="F12" s="283"/>
      <c r="G12" s="322">
        <f>'Werkblad rekenen'!B6</f>
        <v>0</v>
      </c>
      <c r="H12" s="322"/>
      <c r="I12" s="285">
        <f>'Werkblad rekenen'!C6</f>
        <v>0</v>
      </c>
      <c r="J12" s="285"/>
      <c r="K12" s="288">
        <f>'Werkblad rekenen'!D6</f>
        <v>0</v>
      </c>
      <c r="L12" s="289"/>
      <c r="M12" s="248">
        <f>'Werkblad rekenen'!B24</f>
        <v>0</v>
      </c>
      <c r="N12" s="281">
        <f>IF(G12&gt;0,'Werkblad rekenen'!F6,0)</f>
        <v>0</v>
      </c>
      <c r="O12" s="282"/>
    </row>
    <row r="13" spans="1:17 16383:16384" ht="15" x14ac:dyDescent="0.25">
      <c r="A13" s="25"/>
      <c r="B13" s="249" t="s">
        <v>26</v>
      </c>
      <c r="C13" s="320" t="str">
        <f>'Werkblad rekenen'!X7</f>
        <v>geen invoer bij stap 1</v>
      </c>
      <c r="D13" s="320"/>
      <c r="E13" s="283" t="str">
        <f>'Stap 1 Basisgegevens begroting'!D17</f>
        <v>[maak keuze]</v>
      </c>
      <c r="F13" s="283"/>
      <c r="G13" s="322">
        <f>'Werkblad rekenen'!B7</f>
        <v>0</v>
      </c>
      <c r="H13" s="322"/>
      <c r="I13" s="285">
        <f>'Werkblad rekenen'!C7</f>
        <v>0</v>
      </c>
      <c r="J13" s="285"/>
      <c r="K13" s="288">
        <f>'Werkblad rekenen'!D7</f>
        <v>0</v>
      </c>
      <c r="L13" s="289"/>
      <c r="M13" s="248">
        <f>'Werkblad rekenen'!B25</f>
        <v>0</v>
      </c>
      <c r="N13" s="281">
        <f>IF(G13&gt;0,'Werkblad rekenen'!F7,0)</f>
        <v>0</v>
      </c>
      <c r="O13" s="282"/>
    </row>
    <row r="14" spans="1:17 16383:16384" ht="15" x14ac:dyDescent="0.25">
      <c r="A14" s="25"/>
      <c r="B14" s="249" t="s">
        <v>67</v>
      </c>
      <c r="C14" s="320" t="str">
        <f>'Werkblad rekenen'!X8</f>
        <v>geen invoer bij stap 1</v>
      </c>
      <c r="D14" s="320"/>
      <c r="E14" s="283" t="str">
        <f>'Stap 1 Basisgegevens begroting'!D18</f>
        <v>[maak keuze]</v>
      </c>
      <c r="F14" s="283"/>
      <c r="G14" s="322">
        <f>'Werkblad rekenen'!B8</f>
        <v>0</v>
      </c>
      <c r="H14" s="322"/>
      <c r="I14" s="285">
        <f>'Werkblad rekenen'!C8</f>
        <v>0</v>
      </c>
      <c r="J14" s="285"/>
      <c r="K14" s="288">
        <f>'Werkblad rekenen'!D8</f>
        <v>0</v>
      </c>
      <c r="L14" s="289"/>
      <c r="M14" s="248">
        <f>'Werkblad rekenen'!B26</f>
        <v>0</v>
      </c>
      <c r="N14" s="281">
        <f>IF(G14&gt;0,'Werkblad rekenen'!F8,0)</f>
        <v>0</v>
      </c>
      <c r="O14" s="282"/>
    </row>
    <row r="15" spans="1:17 16383:16384" ht="15" x14ac:dyDescent="0.25">
      <c r="A15" s="25"/>
      <c r="B15" s="249" t="s">
        <v>69</v>
      </c>
      <c r="C15" s="320" t="str">
        <f>'Werkblad rekenen'!X9</f>
        <v>geen invoer bij stap 1</v>
      </c>
      <c r="D15" s="320"/>
      <c r="E15" s="283" t="str">
        <f>'Stap 1 Basisgegevens begroting'!D19</f>
        <v>[maak keuze]</v>
      </c>
      <c r="F15" s="283"/>
      <c r="G15" s="322">
        <f>'Werkblad rekenen'!B9</f>
        <v>0</v>
      </c>
      <c r="H15" s="322"/>
      <c r="I15" s="285">
        <f>'Werkblad rekenen'!C9</f>
        <v>0</v>
      </c>
      <c r="J15" s="285"/>
      <c r="K15" s="288">
        <f>'Werkblad rekenen'!D9</f>
        <v>0</v>
      </c>
      <c r="L15" s="289"/>
      <c r="M15" s="248">
        <f>'Werkblad rekenen'!B27</f>
        <v>0</v>
      </c>
      <c r="N15" s="281">
        <f>IF(G15&gt;0,'Werkblad rekenen'!F9,0)</f>
        <v>0</v>
      </c>
      <c r="O15" s="282"/>
    </row>
    <row r="16" spans="1:17 16383:16384" ht="15" x14ac:dyDescent="0.25">
      <c r="A16" s="25"/>
      <c r="B16" s="249" t="s">
        <v>70</v>
      </c>
      <c r="C16" s="320" t="str">
        <f>'Werkblad rekenen'!X10</f>
        <v>geen invoer bij stap 1</v>
      </c>
      <c r="D16" s="320"/>
      <c r="E16" s="283" t="str">
        <f>'Stap 1 Basisgegevens begroting'!D20</f>
        <v>[maak keuze]</v>
      </c>
      <c r="F16" s="283"/>
      <c r="G16" s="322">
        <f>'Werkblad rekenen'!B10</f>
        <v>0</v>
      </c>
      <c r="H16" s="322"/>
      <c r="I16" s="285">
        <f>'Werkblad rekenen'!C10</f>
        <v>0</v>
      </c>
      <c r="J16" s="285"/>
      <c r="K16" s="288">
        <f>'Werkblad rekenen'!D10</f>
        <v>0</v>
      </c>
      <c r="L16" s="289"/>
      <c r="M16" s="248">
        <f>'Werkblad rekenen'!B28</f>
        <v>0</v>
      </c>
      <c r="N16" s="281">
        <f>IF(G16&gt;0,'Werkblad rekenen'!F10,0)</f>
        <v>0</v>
      </c>
      <c r="O16" s="282"/>
    </row>
    <row r="17" spans="1:15" ht="15" x14ac:dyDescent="0.25">
      <c r="A17" s="25"/>
      <c r="B17" s="249" t="s">
        <v>71</v>
      </c>
      <c r="C17" s="320" t="str">
        <f>'Werkblad rekenen'!X11</f>
        <v>geen invoer bij stap 1</v>
      </c>
      <c r="D17" s="320"/>
      <c r="E17" s="283" t="str">
        <f>'Stap 1 Basisgegevens begroting'!D21</f>
        <v>[maak keuze]</v>
      </c>
      <c r="F17" s="283"/>
      <c r="G17" s="322">
        <f>'Werkblad rekenen'!B11</f>
        <v>0</v>
      </c>
      <c r="H17" s="322"/>
      <c r="I17" s="285">
        <f>'Werkblad rekenen'!C11</f>
        <v>0</v>
      </c>
      <c r="J17" s="285"/>
      <c r="K17" s="288">
        <f>'Werkblad rekenen'!D11</f>
        <v>0</v>
      </c>
      <c r="L17" s="289"/>
      <c r="M17" s="248">
        <f>'Werkblad rekenen'!B29</f>
        <v>0</v>
      </c>
      <c r="N17" s="281">
        <f>IF(G17&gt;0,'Werkblad rekenen'!F11,0)</f>
        <v>0</v>
      </c>
      <c r="O17" s="282"/>
    </row>
    <row r="18" spans="1:15" ht="15.75" thickBot="1" x14ac:dyDescent="0.3">
      <c r="A18" s="25"/>
      <c r="B18" s="250" t="s">
        <v>72</v>
      </c>
      <c r="C18" s="321" t="str">
        <f>'Werkblad rekenen'!X12</f>
        <v>geen invoer bij stap 1</v>
      </c>
      <c r="D18" s="321"/>
      <c r="E18" s="284" t="str">
        <f>'Stap 1 Basisgegevens begroting'!D22</f>
        <v>[maak keuze]</v>
      </c>
      <c r="F18" s="284"/>
      <c r="G18" s="323">
        <f>'Werkblad rekenen'!B12</f>
        <v>0</v>
      </c>
      <c r="H18" s="323"/>
      <c r="I18" s="286">
        <f>'Werkblad rekenen'!C12</f>
        <v>0</v>
      </c>
      <c r="J18" s="286"/>
      <c r="K18" s="288">
        <f>'Werkblad rekenen'!D12</f>
        <v>0</v>
      </c>
      <c r="L18" s="289"/>
      <c r="M18" s="248">
        <f>'Werkblad rekenen'!B30</f>
        <v>0</v>
      </c>
      <c r="N18" s="281">
        <f>IF(G18&gt;0,'Werkblad rekenen'!F12,0)</f>
        <v>0</v>
      </c>
      <c r="O18" s="282"/>
    </row>
    <row r="19" spans="1:15" ht="15.75" customHeight="1" thickTop="1" thickBot="1" x14ac:dyDescent="0.25">
      <c r="B19" s="338" t="s">
        <v>165</v>
      </c>
      <c r="C19" s="339"/>
      <c r="D19" s="339"/>
      <c r="E19" s="339"/>
      <c r="F19" s="339"/>
      <c r="G19" s="297">
        <f>SUM(G9:G18)</f>
        <v>0</v>
      </c>
      <c r="H19" s="297"/>
      <c r="I19" s="308">
        <f>SUM(I9:I18)</f>
        <v>0</v>
      </c>
      <c r="J19" s="308"/>
      <c r="K19" s="301">
        <f>SUM(J9:L18)</f>
        <v>0</v>
      </c>
      <c r="L19" s="301"/>
      <c r="M19" s="251">
        <f>IF(K19&gt;0,K19/G19,0)</f>
        <v>0</v>
      </c>
      <c r="N19" s="302"/>
      <c r="O19" s="303"/>
    </row>
    <row r="20" spans="1:15" s="24" customFormat="1" ht="15" customHeight="1" thickBot="1" x14ac:dyDescent="0.3">
      <c r="B20" s="55"/>
      <c r="D20" s="168"/>
      <c r="E20" s="168"/>
      <c r="F20" s="168"/>
      <c r="G20" s="168"/>
      <c r="H20" s="168"/>
      <c r="I20" s="168"/>
      <c r="J20" s="168"/>
      <c r="N20" s="26"/>
      <c r="O20" s="26"/>
    </row>
    <row r="21" spans="1:15" s="24" customFormat="1" ht="18.75" thickBot="1" x14ac:dyDescent="0.3">
      <c r="B21" s="278" t="s">
        <v>121</v>
      </c>
      <c r="C21" s="279"/>
      <c r="D21" s="279"/>
      <c r="E21" s="279"/>
      <c r="F21" s="279"/>
      <c r="G21" s="279"/>
      <c r="H21" s="279"/>
      <c r="I21" s="279"/>
      <c r="J21" s="279"/>
      <c r="K21" s="279"/>
      <c r="L21" s="279"/>
      <c r="M21" s="279"/>
      <c r="N21" s="280"/>
      <c r="O21" s="26"/>
    </row>
    <row r="22" spans="1:15" s="24" customFormat="1" ht="15" customHeight="1" thickBot="1" x14ac:dyDescent="0.3">
      <c r="B22" s="326" t="s">
        <v>97</v>
      </c>
      <c r="C22" s="327"/>
      <c r="D22" s="328"/>
      <c r="E22" s="336" t="s">
        <v>87</v>
      </c>
      <c r="F22" s="337"/>
      <c r="G22" s="337"/>
      <c r="H22" s="337"/>
      <c r="I22" s="337"/>
      <c r="J22" s="337"/>
      <c r="K22" s="337"/>
      <c r="L22" s="337"/>
      <c r="M22" s="337"/>
      <c r="N22" s="295" t="s">
        <v>88</v>
      </c>
      <c r="O22" s="26"/>
    </row>
    <row r="23" spans="1:15" s="24" customFormat="1" ht="26.25" customHeight="1" thickBot="1" x14ac:dyDescent="0.3">
      <c r="B23" s="53" t="s">
        <v>86</v>
      </c>
      <c r="C23" s="298" t="s">
        <v>118</v>
      </c>
      <c r="D23" s="299"/>
      <c r="E23" s="340">
        <v>2026</v>
      </c>
      <c r="F23" s="341"/>
      <c r="G23" s="342">
        <f>E23+1</f>
        <v>2027</v>
      </c>
      <c r="H23" s="342"/>
      <c r="I23" s="342">
        <f>G23+1</f>
        <v>2028</v>
      </c>
      <c r="J23" s="342"/>
      <c r="K23" s="342">
        <f>I23+1</f>
        <v>2029</v>
      </c>
      <c r="L23" s="342"/>
      <c r="M23" s="57">
        <f>K23+1</f>
        <v>2030</v>
      </c>
      <c r="N23" s="296"/>
      <c r="O23" s="26"/>
    </row>
    <row r="24" spans="1:15" s="24" customFormat="1" ht="15.75" customHeight="1" thickTop="1" x14ac:dyDescent="0.25">
      <c r="B24" s="52" t="str">
        <f>IF(C9=0,B9,C9)</f>
        <v>geen invoer bij stap 1</v>
      </c>
      <c r="C24" s="304" t="str">
        <f>IF(K9=0,"geen invoer",IF(K9&gt;24999.99,K9,"u kunt geen subside aanvragen"))</f>
        <v>geen invoer</v>
      </c>
      <c r="D24" s="305"/>
      <c r="E24" s="343">
        <v>0</v>
      </c>
      <c r="F24" s="300"/>
      <c r="G24" s="300">
        <v>0</v>
      </c>
      <c r="H24" s="300"/>
      <c r="I24" s="300">
        <v>0</v>
      </c>
      <c r="J24" s="300"/>
      <c r="K24" s="300">
        <v>0</v>
      </c>
      <c r="L24" s="300"/>
      <c r="M24" s="134">
        <v>0</v>
      </c>
      <c r="N24" s="245" t="str">
        <f>IF(C24="geen invoer","Geen invoer",IF(C24="u kunt geen subside aanvragen","U kunt geen subside aanvragen",'Werkblad rekenen'!L3))</f>
        <v>Geen invoer</v>
      </c>
      <c r="O24" s="26"/>
    </row>
    <row r="25" spans="1:15" s="24" customFormat="1" ht="15" customHeight="1" x14ac:dyDescent="0.25">
      <c r="B25" s="50" t="str">
        <f t="shared" ref="B25:B33" si="0">IF(C10=0,B10,C10)</f>
        <v>geen invoer bij stap 1</v>
      </c>
      <c r="C25" s="306" t="str">
        <f t="shared" ref="C25:C33" si="1">IF(K10=0,"geen invoer",IF(K10&gt;24999.99,K10,"u kunt geen subside aanvragen"))</f>
        <v>geen invoer</v>
      </c>
      <c r="D25" s="307"/>
      <c r="E25" s="334">
        <v>0</v>
      </c>
      <c r="F25" s="294"/>
      <c r="G25" s="294">
        <v>0</v>
      </c>
      <c r="H25" s="294"/>
      <c r="I25" s="294">
        <v>0</v>
      </c>
      <c r="J25" s="294"/>
      <c r="K25" s="294">
        <v>0</v>
      </c>
      <c r="L25" s="294"/>
      <c r="M25" s="135">
        <v>0</v>
      </c>
      <c r="N25" s="245" t="str">
        <f>IF(C25="geen invoer","Geen invoer",IF(C25="u kunt geen subside aanvragen","U kunt geen subside aanvragen",'Werkblad rekenen'!L4))</f>
        <v>Geen invoer</v>
      </c>
      <c r="O25" s="26"/>
    </row>
    <row r="26" spans="1:15" s="24" customFormat="1" ht="15" customHeight="1" x14ac:dyDescent="0.25">
      <c r="B26" s="50" t="str">
        <f t="shared" si="0"/>
        <v>geen invoer bij stap 1</v>
      </c>
      <c r="C26" s="306" t="str">
        <f t="shared" si="1"/>
        <v>geen invoer</v>
      </c>
      <c r="D26" s="307"/>
      <c r="E26" s="334">
        <v>0</v>
      </c>
      <c r="F26" s="294"/>
      <c r="G26" s="294">
        <v>0</v>
      </c>
      <c r="H26" s="294"/>
      <c r="I26" s="294">
        <v>0</v>
      </c>
      <c r="J26" s="294"/>
      <c r="K26" s="294">
        <v>0</v>
      </c>
      <c r="L26" s="294"/>
      <c r="M26" s="135">
        <v>0</v>
      </c>
      <c r="N26" s="245" t="str">
        <f>IF(C26="geen invoer","Geen invoer",IF(C26="u kunt geen subside aanvragen","U kunt geen subside aanvragen",'Werkblad rekenen'!L5))</f>
        <v>Geen invoer</v>
      </c>
      <c r="O26" s="26"/>
    </row>
    <row r="27" spans="1:15" s="24" customFormat="1" ht="15" customHeight="1" x14ac:dyDescent="0.25">
      <c r="B27" s="50" t="str">
        <f t="shared" si="0"/>
        <v>geen invoer bij stap 1</v>
      </c>
      <c r="C27" s="306" t="str">
        <f t="shared" si="1"/>
        <v>geen invoer</v>
      </c>
      <c r="D27" s="307"/>
      <c r="E27" s="334">
        <v>0</v>
      </c>
      <c r="F27" s="294"/>
      <c r="G27" s="294">
        <v>0</v>
      </c>
      <c r="H27" s="294"/>
      <c r="I27" s="294">
        <v>0</v>
      </c>
      <c r="J27" s="294"/>
      <c r="K27" s="294">
        <v>0</v>
      </c>
      <c r="L27" s="294"/>
      <c r="M27" s="135">
        <v>0</v>
      </c>
      <c r="N27" s="245" t="str">
        <f>IF(C27="geen invoer","Geen invoer",IF(C27="u kunt geen subside aanvragen","U kunt geen subside aanvragen",'Werkblad rekenen'!L6))</f>
        <v>Geen invoer</v>
      </c>
      <c r="O27" s="26"/>
    </row>
    <row r="28" spans="1:15" s="24" customFormat="1" ht="15" customHeight="1" x14ac:dyDescent="0.25">
      <c r="B28" s="50" t="str">
        <f t="shared" si="0"/>
        <v>geen invoer bij stap 1</v>
      </c>
      <c r="C28" s="306" t="str">
        <f t="shared" si="1"/>
        <v>geen invoer</v>
      </c>
      <c r="D28" s="307"/>
      <c r="E28" s="334">
        <v>0</v>
      </c>
      <c r="F28" s="294"/>
      <c r="G28" s="294">
        <v>0</v>
      </c>
      <c r="H28" s="294"/>
      <c r="I28" s="294">
        <v>0</v>
      </c>
      <c r="J28" s="294"/>
      <c r="K28" s="294">
        <v>0</v>
      </c>
      <c r="L28" s="294"/>
      <c r="M28" s="135">
        <v>0</v>
      </c>
      <c r="N28" s="245" t="str">
        <f>IF(C28="geen invoer","Geen invoer",IF(C28="u kunt geen subside aanvragen","U kunt geen subside aanvragen",'Werkblad rekenen'!L7))</f>
        <v>Geen invoer</v>
      </c>
      <c r="O28" s="26"/>
    </row>
    <row r="29" spans="1:15" s="24" customFormat="1" ht="15" customHeight="1" x14ac:dyDescent="0.25">
      <c r="B29" s="50" t="str">
        <f t="shared" si="0"/>
        <v>geen invoer bij stap 1</v>
      </c>
      <c r="C29" s="306" t="str">
        <f t="shared" si="1"/>
        <v>geen invoer</v>
      </c>
      <c r="D29" s="307"/>
      <c r="E29" s="334">
        <v>0</v>
      </c>
      <c r="F29" s="294"/>
      <c r="G29" s="294">
        <v>0</v>
      </c>
      <c r="H29" s="294"/>
      <c r="I29" s="294">
        <v>0</v>
      </c>
      <c r="J29" s="294"/>
      <c r="K29" s="294">
        <v>0</v>
      </c>
      <c r="L29" s="294"/>
      <c r="M29" s="135">
        <v>0</v>
      </c>
      <c r="N29" s="245" t="str">
        <f>IF(C29="geen invoer","Geen invoer",IF(C29="u kunt geen subside aanvragen","U kunt geen subside aanvragen",'Werkblad rekenen'!L8))</f>
        <v>Geen invoer</v>
      </c>
      <c r="O29" s="26"/>
    </row>
    <row r="30" spans="1:15" s="24" customFormat="1" ht="15" customHeight="1" x14ac:dyDescent="0.25">
      <c r="B30" s="50" t="str">
        <f t="shared" si="0"/>
        <v>geen invoer bij stap 1</v>
      </c>
      <c r="C30" s="306" t="str">
        <f t="shared" si="1"/>
        <v>geen invoer</v>
      </c>
      <c r="D30" s="307"/>
      <c r="E30" s="334">
        <v>0</v>
      </c>
      <c r="F30" s="294"/>
      <c r="G30" s="294">
        <v>0</v>
      </c>
      <c r="H30" s="294"/>
      <c r="I30" s="294">
        <v>0</v>
      </c>
      <c r="J30" s="294"/>
      <c r="K30" s="294">
        <v>0</v>
      </c>
      <c r="L30" s="294"/>
      <c r="M30" s="135">
        <v>0</v>
      </c>
      <c r="N30" s="245" t="str">
        <f>IF(C30="geen invoer","Geen invoer",IF(C30="u kunt geen subside aanvragen","U kunt geen subside aanvragen",'Werkblad rekenen'!L9))</f>
        <v>Geen invoer</v>
      </c>
      <c r="O30" s="26"/>
    </row>
    <row r="31" spans="1:15" s="24" customFormat="1" ht="15" customHeight="1" x14ac:dyDescent="0.25">
      <c r="B31" s="50" t="str">
        <f t="shared" si="0"/>
        <v>geen invoer bij stap 1</v>
      </c>
      <c r="C31" s="306" t="str">
        <f t="shared" si="1"/>
        <v>geen invoer</v>
      </c>
      <c r="D31" s="307"/>
      <c r="E31" s="334">
        <v>0</v>
      </c>
      <c r="F31" s="294"/>
      <c r="G31" s="294">
        <v>0</v>
      </c>
      <c r="H31" s="294"/>
      <c r="I31" s="294">
        <v>0</v>
      </c>
      <c r="J31" s="294"/>
      <c r="K31" s="294">
        <v>0</v>
      </c>
      <c r="L31" s="294"/>
      <c r="M31" s="135">
        <v>0</v>
      </c>
      <c r="N31" s="245" t="str">
        <f>IF(C31="geen invoer","Geen invoer",IF(C31="u kunt geen subside aanvragen","U kunt geen subside aanvragen",'Werkblad rekenen'!L10))</f>
        <v>Geen invoer</v>
      </c>
      <c r="O31" s="26"/>
    </row>
    <row r="32" spans="1:15" s="24" customFormat="1" ht="15" customHeight="1" x14ac:dyDescent="0.25">
      <c r="B32" s="50" t="str">
        <f t="shared" si="0"/>
        <v>geen invoer bij stap 1</v>
      </c>
      <c r="C32" s="306" t="str">
        <f t="shared" si="1"/>
        <v>geen invoer</v>
      </c>
      <c r="D32" s="307"/>
      <c r="E32" s="334">
        <v>0</v>
      </c>
      <c r="F32" s="294"/>
      <c r="G32" s="294">
        <v>0</v>
      </c>
      <c r="H32" s="294"/>
      <c r="I32" s="294">
        <v>0</v>
      </c>
      <c r="J32" s="294"/>
      <c r="K32" s="294">
        <v>0</v>
      </c>
      <c r="L32" s="294"/>
      <c r="M32" s="135">
        <v>0</v>
      </c>
      <c r="N32" s="245" t="str">
        <f>IF(C32="geen invoer","Geen invoer",IF(C32="u kunt geen subside aanvragen","U kunt geen subside aanvragen",'Werkblad rekenen'!L11))</f>
        <v>Geen invoer</v>
      </c>
      <c r="O32" s="26"/>
    </row>
    <row r="33" spans="2:15" s="24" customFormat="1" ht="15.75" customHeight="1" thickBot="1" x14ac:dyDescent="0.3">
      <c r="B33" s="51" t="str">
        <f t="shared" si="0"/>
        <v>geen invoer bij stap 1</v>
      </c>
      <c r="C33" s="332" t="str">
        <f t="shared" si="1"/>
        <v>geen invoer</v>
      </c>
      <c r="D33" s="333"/>
      <c r="E33" s="335">
        <v>0</v>
      </c>
      <c r="F33" s="325"/>
      <c r="G33" s="325">
        <v>0</v>
      </c>
      <c r="H33" s="325"/>
      <c r="I33" s="325">
        <v>0</v>
      </c>
      <c r="J33" s="325"/>
      <c r="K33" s="325">
        <v>0</v>
      </c>
      <c r="L33" s="325"/>
      <c r="M33" s="136">
        <v>0</v>
      </c>
      <c r="N33" s="245" t="str">
        <f>IF(C33="geen invoer","Geen invoer",IF(C33="u kunt geen subside aanvragen","U kunt geen subside aanvragen",'Werkblad rekenen'!L12))</f>
        <v>Geen invoer</v>
      </c>
      <c r="O33" s="26"/>
    </row>
    <row r="34" spans="2:15" s="24" customFormat="1" ht="13.5" thickTop="1" thickBot="1" x14ac:dyDescent="0.25">
      <c r="B34" s="40" t="s">
        <v>27</v>
      </c>
      <c r="C34" s="243">
        <f>SUM(C24:C33)</f>
        <v>0</v>
      </c>
      <c r="D34" s="244" t="s">
        <v>96</v>
      </c>
      <c r="E34" s="37">
        <f>SUM(E24:E33)</f>
        <v>0</v>
      </c>
      <c r="F34" s="34"/>
      <c r="G34" s="35">
        <f>SUM(G24:G33)</f>
        <v>0</v>
      </c>
      <c r="H34" s="34"/>
      <c r="I34" s="35">
        <f>SUM(I24:I33)</f>
        <v>0</v>
      </c>
      <c r="J34" s="35"/>
      <c r="K34" s="35">
        <f>SUM(K24:K33)</f>
        <v>0</v>
      </c>
      <c r="L34" s="36"/>
      <c r="M34" s="35">
        <f>SUM(M24:M33)</f>
        <v>0</v>
      </c>
      <c r="N34" s="246"/>
      <c r="O34" s="26"/>
    </row>
    <row r="35" spans="2:15" s="24" customFormat="1" ht="12.75" thickBot="1" x14ac:dyDescent="0.3">
      <c r="B35" s="60" t="s">
        <v>106</v>
      </c>
      <c r="C35" s="61"/>
      <c r="D35" s="61"/>
      <c r="E35" s="61"/>
      <c r="F35" s="61"/>
      <c r="G35" s="61"/>
      <c r="H35" s="62"/>
      <c r="I35" s="62"/>
      <c r="J35" s="62"/>
      <c r="K35" s="62"/>
      <c r="L35" s="62"/>
      <c r="M35" s="63"/>
      <c r="N35" s="58"/>
      <c r="O35" s="169"/>
    </row>
    <row r="36" spans="2:15" s="24" customFormat="1" x14ac:dyDescent="0.25"/>
    <row r="37" spans="2:15" s="24" customFormat="1" x14ac:dyDescent="0.25"/>
    <row r="38" spans="2:15" s="24" customFormat="1" hidden="1" x14ac:dyDescent="0.25"/>
    <row r="39" spans="2:15" s="24" customFormat="1" hidden="1" x14ac:dyDescent="0.25"/>
    <row r="40" spans="2:15" s="24" customFormat="1" hidden="1" x14ac:dyDescent="0.25"/>
    <row r="41" spans="2:15" s="24" customFormat="1" hidden="1" x14ac:dyDescent="0.25"/>
    <row r="42" spans="2:15" s="24" customFormat="1" hidden="1" x14ac:dyDescent="0.25"/>
    <row r="43" spans="2:15" s="24" customFormat="1" hidden="1" x14ac:dyDescent="0.25"/>
    <row r="44" spans="2:15" s="24" customFormat="1" hidden="1" x14ac:dyDescent="0.25"/>
    <row r="45" spans="2:15" s="24" customFormat="1" hidden="1" x14ac:dyDescent="0.25"/>
    <row r="46" spans="2:15" s="24" customFormat="1" hidden="1" x14ac:dyDescent="0.25"/>
    <row r="47" spans="2:15" s="24" customFormat="1" hidden="1" x14ac:dyDescent="0.25"/>
    <row r="48" spans="2:15" s="24" customFormat="1" hidden="1" x14ac:dyDescent="0.25"/>
    <row r="49" s="24" customFormat="1" hidden="1" x14ac:dyDescent="0.25"/>
    <row r="50" s="24" customFormat="1" hidden="1" x14ac:dyDescent="0.25"/>
    <row r="51" s="24" customFormat="1" hidden="1" x14ac:dyDescent="0.25"/>
    <row r="52" s="24" customFormat="1" hidden="1" x14ac:dyDescent="0.25"/>
    <row r="53" s="24" customFormat="1" hidden="1" x14ac:dyDescent="0.25"/>
    <row r="54" s="24" customFormat="1" hidden="1" x14ac:dyDescent="0.25"/>
    <row r="55" s="24" customFormat="1" hidden="1" x14ac:dyDescent="0.25"/>
    <row r="56" x14ac:dyDescent="0.25"/>
    <row r="57" x14ac:dyDescent="0.25"/>
    <row r="58" x14ac:dyDescent="0.25"/>
    <row r="59" x14ac:dyDescent="0.25"/>
    <row r="60" x14ac:dyDescent="0.25"/>
    <row r="61" x14ac:dyDescent="0.25"/>
    <row r="62" x14ac:dyDescent="0.25"/>
    <row r="63" x14ac:dyDescent="0.25"/>
    <row r="64" x14ac:dyDescent="0.25"/>
  </sheetData>
  <sheetProtection algorithmName="SHA-512" hashValue="lcMAIPkqOEDIkom29bvFX1kIJJkxdHcf/p2XcobpQ4xeMzb57XJTb9DpjHlAeoJ2OknZ6Zk1JIe6ruoEcxxv8A==" saltValue="hvMZHVQ9PmvORqJ60nba9g==" spinCount="100000" sheet="1" objects="1" scenarios="1"/>
  <mergeCells count="136">
    <mergeCell ref="C29:D29"/>
    <mergeCell ref="C30:D30"/>
    <mergeCell ref="C31:D31"/>
    <mergeCell ref="C32:D32"/>
    <mergeCell ref="C33:D33"/>
    <mergeCell ref="B1:O1"/>
    <mergeCell ref="E29:F29"/>
    <mergeCell ref="E30:F30"/>
    <mergeCell ref="E31:F31"/>
    <mergeCell ref="E32:F32"/>
    <mergeCell ref="E33:F33"/>
    <mergeCell ref="G24:H24"/>
    <mergeCell ref="E22:M22"/>
    <mergeCell ref="B19:F19"/>
    <mergeCell ref="G15:H15"/>
    <mergeCell ref="E23:F23"/>
    <mergeCell ref="G23:H23"/>
    <mergeCell ref="I23:J23"/>
    <mergeCell ref="K23:L23"/>
    <mergeCell ref="E24:F24"/>
    <mergeCell ref="E25:F25"/>
    <mergeCell ref="E26:F26"/>
    <mergeCell ref="E27:F27"/>
    <mergeCell ref="E28:F28"/>
    <mergeCell ref="G30:H30"/>
    <mergeCell ref="G31:H31"/>
    <mergeCell ref="G32:H32"/>
    <mergeCell ref="G33:H33"/>
    <mergeCell ref="I30:J30"/>
    <mergeCell ref="I31:J31"/>
    <mergeCell ref="I32:J32"/>
    <mergeCell ref="I33:J33"/>
    <mergeCell ref="G25:H25"/>
    <mergeCell ref="G26:H26"/>
    <mergeCell ref="G27:H27"/>
    <mergeCell ref="G28:H28"/>
    <mergeCell ref="G29:H29"/>
    <mergeCell ref="K30:L30"/>
    <mergeCell ref="K31:L31"/>
    <mergeCell ref="K32:L32"/>
    <mergeCell ref="K33:L33"/>
    <mergeCell ref="K29:L29"/>
    <mergeCell ref="I29:J29"/>
    <mergeCell ref="B22:D22"/>
    <mergeCell ref="C8:D8"/>
    <mergeCell ref="E8:F8"/>
    <mergeCell ref="G8:H8"/>
    <mergeCell ref="G9:H9"/>
    <mergeCell ref="G10:H10"/>
    <mergeCell ref="G11:H11"/>
    <mergeCell ref="G12:H12"/>
    <mergeCell ref="G13:H13"/>
    <mergeCell ref="G14:H14"/>
    <mergeCell ref="B21:N21"/>
    <mergeCell ref="N9:O9"/>
    <mergeCell ref="K18:L18"/>
    <mergeCell ref="K17:L17"/>
    <mergeCell ref="K16:L16"/>
    <mergeCell ref="K15:L15"/>
    <mergeCell ref="K26:L26"/>
    <mergeCell ref="K27:L27"/>
    <mergeCell ref="B6:N6"/>
    <mergeCell ref="C5:N5"/>
    <mergeCell ref="M3:N3"/>
    <mergeCell ref="B3:I3"/>
    <mergeCell ref="N8:O8"/>
    <mergeCell ref="K14:L14"/>
    <mergeCell ref="K13:L13"/>
    <mergeCell ref="K24:L24"/>
    <mergeCell ref="K25:L25"/>
    <mergeCell ref="C9:D9"/>
    <mergeCell ref="C10:D10"/>
    <mergeCell ref="C11:D11"/>
    <mergeCell ref="C12:D12"/>
    <mergeCell ref="C13:D13"/>
    <mergeCell ref="C14:D14"/>
    <mergeCell ref="C15:D15"/>
    <mergeCell ref="C16:D16"/>
    <mergeCell ref="C17:D17"/>
    <mergeCell ref="C18:D18"/>
    <mergeCell ref="G16:H16"/>
    <mergeCell ref="G17:H17"/>
    <mergeCell ref="G18:H18"/>
    <mergeCell ref="E9:F9"/>
    <mergeCell ref="I12:J12"/>
    <mergeCell ref="N15:O15"/>
    <mergeCell ref="K28:L28"/>
    <mergeCell ref="N22:N23"/>
    <mergeCell ref="G19:H19"/>
    <mergeCell ref="C23:D23"/>
    <mergeCell ref="I24:J24"/>
    <mergeCell ref="I25:J25"/>
    <mergeCell ref="I26:J26"/>
    <mergeCell ref="I27:J27"/>
    <mergeCell ref="I28:J28"/>
    <mergeCell ref="K19:L19"/>
    <mergeCell ref="N19:O19"/>
    <mergeCell ref="C24:D24"/>
    <mergeCell ref="C25:D25"/>
    <mergeCell ref="C26:D26"/>
    <mergeCell ref="C27:D27"/>
    <mergeCell ref="C28:D28"/>
    <mergeCell ref="I19:J19"/>
    <mergeCell ref="K8:L8"/>
    <mergeCell ref="I13:J13"/>
    <mergeCell ref="I14:J14"/>
    <mergeCell ref="K9:L9"/>
    <mergeCell ref="N10:O10"/>
    <mergeCell ref="N11:O11"/>
    <mergeCell ref="N12:O12"/>
    <mergeCell ref="N13:O13"/>
    <mergeCell ref="N14:O14"/>
    <mergeCell ref="B7:O7"/>
    <mergeCell ref="N17:O17"/>
    <mergeCell ref="N18:O18"/>
    <mergeCell ref="E10:F10"/>
    <mergeCell ref="E11:F11"/>
    <mergeCell ref="E12:F12"/>
    <mergeCell ref="E13:F13"/>
    <mergeCell ref="E14:F14"/>
    <mergeCell ref="E15:F15"/>
    <mergeCell ref="E16:F16"/>
    <mergeCell ref="E17:F17"/>
    <mergeCell ref="E18:F18"/>
    <mergeCell ref="I10:J10"/>
    <mergeCell ref="I11:J11"/>
    <mergeCell ref="I17:J17"/>
    <mergeCell ref="I18:J18"/>
    <mergeCell ref="N16:O16"/>
    <mergeCell ref="I9:J9"/>
    <mergeCell ref="I15:J15"/>
    <mergeCell ref="I16:J16"/>
    <mergeCell ref="K12:L12"/>
    <mergeCell ref="K11:L11"/>
    <mergeCell ref="K10:L10"/>
    <mergeCell ref="I8:J8"/>
  </mergeCells>
  <phoneticPr fontId="10" type="noConversion"/>
  <conditionalFormatting sqref="C9:C18">
    <cfRule type="cellIs" dxfId="77" priority="54" stopIfTrue="1" operator="equal">
      <formula>0</formula>
    </cfRule>
  </conditionalFormatting>
  <conditionalFormatting sqref="C24:C33">
    <cfRule type="cellIs" dxfId="76" priority="7" operator="equal">
      <formula>0</formula>
    </cfRule>
  </conditionalFormatting>
  <conditionalFormatting sqref="C34">
    <cfRule type="cellIs" dxfId="75" priority="11" operator="equal">
      <formula>$G$19</formula>
    </cfRule>
    <cfRule type="cellIs" dxfId="74" priority="24" operator="lessThan">
      <formula>$G$19</formula>
    </cfRule>
  </conditionalFormatting>
  <conditionalFormatting sqref="C9:D18">
    <cfRule type="containsText" dxfId="73" priority="8" operator="containsText" text="invoer bij stap 1 nodig">
      <formula>NOT(ISERROR(SEARCH("invoer bij stap 1 nodig",C9)))</formula>
    </cfRule>
  </conditionalFormatting>
  <conditionalFormatting sqref="C24:D33">
    <cfRule type="containsText" dxfId="72" priority="1" operator="containsText" text="geen invoer">
      <formula>NOT(ISERROR(SEARCH("geen invoer",C24)))</formula>
    </cfRule>
    <cfRule type="containsText" dxfId="71" priority="2" operator="containsText" text="u kunt geen subside aanvragen">
      <formula>NOT(ISERROR(SEARCH("u kunt geen subside aanvragen",C24)))</formula>
    </cfRule>
  </conditionalFormatting>
  <conditionalFormatting sqref="E9:E18">
    <cfRule type="containsText" dxfId="70" priority="10" operator="containsText" text="[maak keuze]">
      <formula>NOT(ISERROR(SEARCH("[maak keuze]",E9)))</formula>
    </cfRule>
  </conditionalFormatting>
  <conditionalFormatting sqref="G23">
    <cfRule type="cellIs" dxfId="69" priority="15" operator="greaterThan">
      <formula>0</formula>
    </cfRule>
  </conditionalFormatting>
  <conditionalFormatting sqref="G9:H18">
    <cfRule type="cellIs" dxfId="68" priority="9" operator="equal">
      <formula>0</formula>
    </cfRule>
  </conditionalFormatting>
  <conditionalFormatting sqref="I23 K23 M23">
    <cfRule type="cellIs" dxfId="67" priority="14" operator="greaterThan">
      <formula>0</formula>
    </cfRule>
  </conditionalFormatting>
  <conditionalFormatting sqref="N9:N18 I10:I18">
    <cfRule type="cellIs" dxfId="64" priority="57" operator="equal">
      <formula>0</formula>
    </cfRule>
  </conditionalFormatting>
  <conditionalFormatting sqref="N24:N33">
    <cfRule type="containsText" dxfId="63" priority="3" operator="containsText" text="geen invoer">
      <formula>NOT(ISERROR(SEARCH("geen invoer",N24)))</formula>
    </cfRule>
    <cfRule type="containsText" dxfId="60" priority="6" operator="containsText" text="U kunt geen subside aanvragen">
      <formula>NOT(ISERROR(SEARCH("U kunt geen subside aanvragen",N24)))</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55" operator="containsText" id="{ED7047F7-1DB8-459A-AFF4-3AD4758CDE47}">
            <xm:f>NOT(ISERROR(SEARCH('Werkblad rekenen'!$B$15,I9)))</xm:f>
            <xm:f>'Werkblad rekenen'!$B$15</xm:f>
            <x14:dxf>
              <font>
                <b/>
                <i val="0"/>
                <color rgb="FF9C0006"/>
              </font>
              <fill>
                <patternFill patternType="none">
                  <bgColor auto="1"/>
                </patternFill>
              </fill>
            </x14:dxf>
          </x14:cfRule>
          <x14:cfRule type="containsText" priority="56" operator="containsText" id="{4CBE5095-6BA6-47BE-9945-61B248D2E3D2}">
            <xm:f>NOT(ISERROR(SEARCH('Werkblad rekenen'!$B$14,I9)))</xm:f>
            <xm:f>'Werkblad rekenen'!$B$14</xm:f>
            <x14:dxf>
              <font>
                <b/>
                <i val="0"/>
                <color rgb="FF00B050"/>
              </font>
            </x14:dxf>
          </x14:cfRule>
          <xm:sqref>N9:N18 I10:I18</xm:sqref>
        </x14:conditionalFormatting>
        <x14:conditionalFormatting xmlns:xm="http://schemas.microsoft.com/office/excel/2006/main">
          <x14:cfRule type="containsText" priority="4" operator="containsText" id="{7FDAADD8-9000-48D0-A0AC-8F363AE73599}">
            <xm:f>NOT(ISERROR(SEARCH('Werkblad rekenen'!$B$19,N24)))</xm:f>
            <xm:f>'Werkblad rekenen'!$B$19</xm:f>
            <x14:dxf>
              <font>
                <b/>
                <i val="0"/>
                <color rgb="FF00B050"/>
              </font>
            </x14:dxf>
          </x14:cfRule>
          <x14:cfRule type="containsText" priority="5" operator="containsText" id="{A1433F37-11D2-42A5-832E-4D77466C4644}">
            <xm:f>NOT(ISERROR(SEARCH('Werkblad rekenen'!$B$18,N24)))</xm:f>
            <xm:f>'Werkblad rekenen'!$B$18</xm:f>
            <x14:dxf>
              <font>
                <b/>
                <i val="0"/>
                <color rgb="FFFF0000"/>
              </font>
            </x14:dxf>
          </x14:cfRule>
          <xm:sqref>N24:N33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CB4497D-41D3-499D-BE2B-354226E3CB96}">
          <x14:formula1>
            <xm:f>'Werkblad menu'!$I$1:$I$16</xm:f>
          </x14:formula1>
          <xm:sqref>E23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EECED-A253-404C-A8FA-9C73B74F34C2}">
  <sheetPr>
    <tabColor rgb="FFFFFF99"/>
  </sheetPr>
  <dimension ref="A1:J156"/>
  <sheetViews>
    <sheetView showGridLines="0" zoomScale="80" zoomScaleNormal="80" workbookViewId="0">
      <selection activeCell="G25" sqref="G25"/>
    </sheetView>
  </sheetViews>
  <sheetFormatPr defaultColWidth="0" defaultRowHeight="15" zeroHeight="1" x14ac:dyDescent="0.25"/>
  <cols>
    <col min="1" max="1" width="4.140625" style="1" customWidth="1"/>
    <col min="2" max="2" width="27.5703125" style="2" customWidth="1"/>
    <col min="3" max="3" width="35" style="2" customWidth="1"/>
    <col min="4" max="4" width="14.85546875" style="3" customWidth="1"/>
    <col min="5" max="5" width="33.140625" style="3" bestFit="1" customWidth="1"/>
    <col min="6" max="6" width="17.5703125" style="3" customWidth="1"/>
    <col min="7" max="7" width="34.85546875" style="3" customWidth="1"/>
    <col min="8" max="8" width="32.28515625" style="3" customWidth="1"/>
    <col min="9" max="9" width="2.28515625" style="4" customWidth="1"/>
    <col min="10" max="10" width="9.140625" style="4" customWidth="1"/>
    <col min="11" max="16384" width="9.140625" style="4" hidden="1"/>
  </cols>
  <sheetData>
    <row r="1" spans="1:8" ht="18.75" thickBot="1" x14ac:dyDescent="0.3">
      <c r="A1" s="496" t="s">
        <v>176</v>
      </c>
      <c r="B1" s="497"/>
      <c r="C1" s="497"/>
      <c r="D1" s="497"/>
      <c r="E1" s="497"/>
      <c r="F1" s="497"/>
      <c r="G1" s="497"/>
      <c r="H1" s="498"/>
    </row>
    <row r="2" spans="1:8" ht="15" customHeight="1" x14ac:dyDescent="0.25">
      <c r="A2" s="499" t="s">
        <v>126</v>
      </c>
      <c r="B2" s="102" t="str">
        <f>'Stap 1 Basisgegevens begroting'!B8</f>
        <v>Onderzoekstitel:</v>
      </c>
      <c r="C2" s="469">
        <f>'Stap 1 Basisgegevens begroting'!C8</f>
        <v>0</v>
      </c>
      <c r="D2" s="469"/>
      <c r="E2" s="469"/>
      <c r="F2" s="478" t="s">
        <v>61</v>
      </c>
      <c r="G2" s="479"/>
      <c r="H2" s="480"/>
    </row>
    <row r="3" spans="1:8" x14ac:dyDescent="0.25">
      <c r="A3" s="500"/>
      <c r="B3" s="100" t="s">
        <v>28</v>
      </c>
      <c r="C3" s="470">
        <f>'Stap 1 Basisgegevens begroting'!C13</f>
        <v>0</v>
      </c>
      <c r="D3" s="470"/>
      <c r="E3" s="471"/>
      <c r="F3" s="478"/>
      <c r="G3" s="479"/>
      <c r="H3" s="480"/>
    </row>
    <row r="4" spans="1:8" ht="15.75" thickBot="1" x14ac:dyDescent="0.3">
      <c r="A4" s="500"/>
      <c r="B4" s="100" t="s">
        <v>29</v>
      </c>
      <c r="C4" s="470" t="str">
        <f>'Stap 1 Basisgegevens begroting'!E13</f>
        <v>[maak keuze]</v>
      </c>
      <c r="D4" s="470"/>
      <c r="E4" s="471"/>
      <c r="F4" s="478"/>
      <c r="G4" s="479"/>
      <c r="H4" s="480"/>
    </row>
    <row r="5" spans="1:8" ht="15" customHeight="1" thickBot="1" x14ac:dyDescent="0.3">
      <c r="A5" s="501"/>
      <c r="B5" s="101" t="s">
        <v>95</v>
      </c>
      <c r="C5" s="472" t="str">
        <f>'Stap 1 Basisgegevens begroting'!D13</f>
        <v>[maak keuze]</v>
      </c>
      <c r="D5" s="472"/>
      <c r="E5" s="472"/>
      <c r="F5" s="481" t="s">
        <v>146</v>
      </c>
      <c r="G5" s="482"/>
      <c r="H5" s="483"/>
    </row>
    <row r="6" spans="1:8" ht="15" customHeight="1" thickBot="1" x14ac:dyDescent="0.3">
      <c r="A6" s="347"/>
      <c r="B6" s="348"/>
      <c r="C6" s="348"/>
      <c r="D6" s="348"/>
      <c r="E6" s="348"/>
      <c r="F6" s="348"/>
      <c r="G6" s="348"/>
      <c r="H6" s="349"/>
    </row>
    <row r="7" spans="1:8" ht="15" customHeight="1" x14ac:dyDescent="0.25">
      <c r="A7" s="393" t="s">
        <v>19</v>
      </c>
      <c r="B7" s="488" t="s">
        <v>196</v>
      </c>
      <c r="C7" s="489"/>
      <c r="D7" s="489"/>
      <c r="E7" s="489"/>
      <c r="F7" s="129" t="s">
        <v>30</v>
      </c>
      <c r="G7" s="129" t="s">
        <v>120</v>
      </c>
      <c r="H7" s="113"/>
    </row>
    <row r="8" spans="1:8" ht="15" customHeight="1" x14ac:dyDescent="0.25">
      <c r="A8" s="393"/>
      <c r="B8" s="490" t="s">
        <v>79</v>
      </c>
      <c r="C8" s="491"/>
      <c r="D8" s="491"/>
      <c r="E8" s="491"/>
      <c r="F8" s="130" t="s">
        <v>112</v>
      </c>
      <c r="G8" s="131">
        <v>60</v>
      </c>
      <c r="H8" s="113"/>
    </row>
    <row r="9" spans="1:8" ht="15" customHeight="1" x14ac:dyDescent="0.25">
      <c r="A9" s="393"/>
      <c r="B9" s="490" t="s">
        <v>80</v>
      </c>
      <c r="C9" s="491"/>
      <c r="D9" s="491"/>
      <c r="E9" s="491"/>
      <c r="F9" s="130" t="s">
        <v>113</v>
      </c>
      <c r="G9" s="131">
        <v>95</v>
      </c>
      <c r="H9" s="114"/>
    </row>
    <row r="10" spans="1:8" ht="15" customHeight="1" x14ac:dyDescent="0.25">
      <c r="A10" s="393"/>
      <c r="B10" s="490" t="s">
        <v>81</v>
      </c>
      <c r="C10" s="491"/>
      <c r="D10" s="491"/>
      <c r="E10" s="491"/>
      <c r="F10" s="130" t="s">
        <v>114</v>
      </c>
      <c r="G10" s="131">
        <v>150</v>
      </c>
      <c r="H10" s="114"/>
    </row>
    <row r="11" spans="1:8" ht="15" customHeight="1" thickBot="1" x14ac:dyDescent="0.3">
      <c r="A11" s="393"/>
      <c r="B11" s="492" t="s">
        <v>144</v>
      </c>
      <c r="C11" s="493"/>
      <c r="D11" s="493"/>
      <c r="E11" s="493"/>
      <c r="F11" s="132" t="s">
        <v>115</v>
      </c>
      <c r="G11" s="133">
        <v>160</v>
      </c>
      <c r="H11" s="114"/>
    </row>
    <row r="12" spans="1:8" ht="15" customHeight="1" thickBot="1" x14ac:dyDescent="0.3">
      <c r="A12" s="393"/>
      <c r="B12" s="117"/>
      <c r="C12" s="118"/>
      <c r="D12" s="119"/>
      <c r="E12" s="119"/>
      <c r="F12" s="119"/>
      <c r="G12" s="119"/>
      <c r="H12" s="120"/>
    </row>
    <row r="13" spans="1:8" ht="18.75" thickBot="1" x14ac:dyDescent="0.3">
      <c r="A13" s="393"/>
      <c r="B13" s="475" t="str">
        <f>IF(F14="[maak keuze]","Kies eerst uw systematiek voor de berekening van de subsidiabele kosten",(IF(F14="Directe loonkosten plus vaste opslag-systematiek (50%)","Directe loonkosten",(IF(F14="integrale kostensystematiek","Directe en indirecte kosten op basis van integraal tarief","Directe en indirecte kosten op basis van vast tarief regeling of WUR")))))</f>
        <v>Directe en indirecte kosten op basis van vast tarief regeling of WUR</v>
      </c>
      <c r="C13" s="476"/>
      <c r="D13" s="476"/>
      <c r="E13" s="476"/>
      <c r="F13" s="476"/>
      <c r="G13" s="476"/>
      <c r="H13" s="477"/>
    </row>
    <row r="14" spans="1:8" ht="33" customHeight="1" thickBot="1" x14ac:dyDescent="0.3">
      <c r="A14" s="393"/>
      <c r="B14" s="484" t="s">
        <v>185</v>
      </c>
      <c r="C14" s="484"/>
      <c r="D14" s="484"/>
      <c r="E14" s="484"/>
      <c r="F14" s="485" t="s">
        <v>85</v>
      </c>
      <c r="G14" s="486"/>
      <c r="H14" s="487"/>
    </row>
    <row r="15" spans="1:8" ht="15" customHeight="1" thickBot="1" x14ac:dyDescent="0.3">
      <c r="A15" s="393"/>
      <c r="B15" s="66"/>
      <c r="C15" s="66"/>
      <c r="D15" s="66"/>
      <c r="E15" s="66"/>
      <c r="F15" s="67"/>
      <c r="G15" s="67"/>
      <c r="H15" s="83"/>
    </row>
    <row r="16" spans="1:8" ht="15.75" thickBot="1" x14ac:dyDescent="0.3">
      <c r="A16" s="393"/>
      <c r="B16" s="431" t="s">
        <v>145</v>
      </c>
      <c r="C16" s="431"/>
      <c r="D16" s="510"/>
      <c r="E16" s="86" t="s">
        <v>82</v>
      </c>
      <c r="F16" s="87" t="s">
        <v>31</v>
      </c>
      <c r="G16" s="86" t="s">
        <v>32</v>
      </c>
      <c r="H16" s="88" t="s">
        <v>33</v>
      </c>
    </row>
    <row r="17" spans="1:8" ht="15.75" thickTop="1" x14ac:dyDescent="0.25">
      <c r="A17" s="393"/>
      <c r="B17" s="508"/>
      <c r="C17" s="508"/>
      <c r="D17" s="509"/>
      <c r="E17" s="84"/>
      <c r="F17" s="69"/>
      <c r="G17" s="71"/>
      <c r="H17" s="85">
        <f t="shared" ref="H17:H36" si="0">F17*G17</f>
        <v>0</v>
      </c>
    </row>
    <row r="18" spans="1:8" x14ac:dyDescent="0.25">
      <c r="A18" s="393"/>
      <c r="B18" s="398"/>
      <c r="C18" s="398"/>
      <c r="D18" s="396"/>
      <c r="E18" s="70"/>
      <c r="F18" s="69"/>
      <c r="G18" s="71"/>
      <c r="H18" s="85">
        <f t="shared" si="0"/>
        <v>0</v>
      </c>
    </row>
    <row r="19" spans="1:8" x14ac:dyDescent="0.25">
      <c r="A19" s="393"/>
      <c r="B19" s="398"/>
      <c r="C19" s="398"/>
      <c r="D19" s="396"/>
      <c r="E19" s="70"/>
      <c r="F19" s="69"/>
      <c r="G19" s="71"/>
      <c r="H19" s="85">
        <f t="shared" si="0"/>
        <v>0</v>
      </c>
    </row>
    <row r="20" spans="1:8" x14ac:dyDescent="0.25">
      <c r="A20" s="393"/>
      <c r="B20" s="398"/>
      <c r="C20" s="398"/>
      <c r="D20" s="396"/>
      <c r="E20" s="70"/>
      <c r="F20" s="69"/>
      <c r="G20" s="71"/>
      <c r="H20" s="85">
        <f t="shared" si="0"/>
        <v>0</v>
      </c>
    </row>
    <row r="21" spans="1:8" x14ac:dyDescent="0.25">
      <c r="A21" s="393"/>
      <c r="B21" s="398"/>
      <c r="C21" s="398"/>
      <c r="D21" s="396"/>
      <c r="E21" s="70"/>
      <c r="F21" s="69"/>
      <c r="G21" s="71"/>
      <c r="H21" s="85">
        <f t="shared" si="0"/>
        <v>0</v>
      </c>
    </row>
    <row r="22" spans="1:8" x14ac:dyDescent="0.25">
      <c r="A22" s="393"/>
      <c r="B22" s="397"/>
      <c r="C22" s="398"/>
      <c r="D22" s="396"/>
      <c r="E22" s="70"/>
      <c r="F22" s="69"/>
      <c r="G22" s="71"/>
      <c r="H22" s="85">
        <f t="shared" si="0"/>
        <v>0</v>
      </c>
    </row>
    <row r="23" spans="1:8" x14ac:dyDescent="0.25">
      <c r="A23" s="393"/>
      <c r="B23" s="397"/>
      <c r="C23" s="398"/>
      <c r="D23" s="396"/>
      <c r="E23" s="70"/>
      <c r="F23" s="69"/>
      <c r="G23" s="71"/>
      <c r="H23" s="85">
        <f t="shared" si="0"/>
        <v>0</v>
      </c>
    </row>
    <row r="24" spans="1:8" x14ac:dyDescent="0.25">
      <c r="A24" s="393"/>
      <c r="B24" s="397"/>
      <c r="C24" s="398"/>
      <c r="D24" s="396"/>
      <c r="E24" s="70"/>
      <c r="F24" s="69"/>
      <c r="G24" s="71"/>
      <c r="H24" s="85">
        <f t="shared" si="0"/>
        <v>0</v>
      </c>
    </row>
    <row r="25" spans="1:8" x14ac:dyDescent="0.25">
      <c r="A25" s="393"/>
      <c r="B25" s="397"/>
      <c r="C25" s="398"/>
      <c r="D25" s="396"/>
      <c r="E25" s="70"/>
      <c r="F25" s="69"/>
      <c r="G25" s="71"/>
      <c r="H25" s="85">
        <f t="shared" si="0"/>
        <v>0</v>
      </c>
    </row>
    <row r="26" spans="1:8" x14ac:dyDescent="0.25">
      <c r="A26" s="393"/>
      <c r="B26" s="397"/>
      <c r="C26" s="398"/>
      <c r="D26" s="396"/>
      <c r="E26" s="70"/>
      <c r="F26" s="69"/>
      <c r="G26" s="71"/>
      <c r="H26" s="85">
        <f t="shared" si="0"/>
        <v>0</v>
      </c>
    </row>
    <row r="27" spans="1:8" x14ac:dyDescent="0.25">
      <c r="A27" s="393"/>
      <c r="B27" s="397"/>
      <c r="C27" s="398"/>
      <c r="D27" s="396"/>
      <c r="E27" s="70"/>
      <c r="F27" s="69"/>
      <c r="G27" s="71"/>
      <c r="H27" s="85">
        <f t="shared" si="0"/>
        <v>0</v>
      </c>
    </row>
    <row r="28" spans="1:8" x14ac:dyDescent="0.25">
      <c r="A28" s="393"/>
      <c r="B28" s="397"/>
      <c r="C28" s="398"/>
      <c r="D28" s="396"/>
      <c r="E28" s="70"/>
      <c r="F28" s="69"/>
      <c r="G28" s="71"/>
      <c r="H28" s="85">
        <f t="shared" si="0"/>
        <v>0</v>
      </c>
    </row>
    <row r="29" spans="1:8" x14ac:dyDescent="0.25">
      <c r="A29" s="393"/>
      <c r="B29" s="397"/>
      <c r="C29" s="398"/>
      <c r="D29" s="396"/>
      <c r="E29" s="70"/>
      <c r="F29" s="69"/>
      <c r="G29" s="71"/>
      <c r="H29" s="85">
        <f t="shared" si="0"/>
        <v>0</v>
      </c>
    </row>
    <row r="30" spans="1:8" x14ac:dyDescent="0.25">
      <c r="A30" s="393"/>
      <c r="B30" s="397"/>
      <c r="C30" s="398"/>
      <c r="D30" s="396"/>
      <c r="E30" s="70"/>
      <c r="F30" s="69"/>
      <c r="G30" s="71"/>
      <c r="H30" s="85">
        <f t="shared" si="0"/>
        <v>0</v>
      </c>
    </row>
    <row r="31" spans="1:8" x14ac:dyDescent="0.25">
      <c r="A31" s="393"/>
      <c r="B31" s="398"/>
      <c r="C31" s="398"/>
      <c r="D31" s="396"/>
      <c r="E31" s="70"/>
      <c r="F31" s="69"/>
      <c r="G31" s="71"/>
      <c r="H31" s="85">
        <f t="shared" si="0"/>
        <v>0</v>
      </c>
    </row>
    <row r="32" spans="1:8" x14ac:dyDescent="0.25">
      <c r="A32" s="393"/>
      <c r="B32" s="398"/>
      <c r="C32" s="398"/>
      <c r="D32" s="396"/>
      <c r="E32" s="70"/>
      <c r="F32" s="69"/>
      <c r="G32" s="71"/>
      <c r="H32" s="85">
        <f t="shared" si="0"/>
        <v>0</v>
      </c>
    </row>
    <row r="33" spans="1:8" x14ac:dyDescent="0.25">
      <c r="A33" s="393"/>
      <c r="B33" s="398"/>
      <c r="C33" s="398"/>
      <c r="D33" s="396"/>
      <c r="E33" s="70"/>
      <c r="F33" s="69"/>
      <c r="G33" s="71"/>
      <c r="H33" s="85">
        <f t="shared" si="0"/>
        <v>0</v>
      </c>
    </row>
    <row r="34" spans="1:8" x14ac:dyDescent="0.25">
      <c r="A34" s="393"/>
      <c r="B34" s="398"/>
      <c r="C34" s="398"/>
      <c r="D34" s="396"/>
      <c r="E34" s="70"/>
      <c r="F34" s="69"/>
      <c r="G34" s="71"/>
      <c r="H34" s="85">
        <f t="shared" si="0"/>
        <v>0</v>
      </c>
    </row>
    <row r="35" spans="1:8" x14ac:dyDescent="0.25">
      <c r="A35" s="393"/>
      <c r="B35" s="398"/>
      <c r="C35" s="398"/>
      <c r="D35" s="396"/>
      <c r="E35" s="70"/>
      <c r="F35" s="69"/>
      <c r="G35" s="71"/>
      <c r="H35" s="85">
        <f t="shared" si="0"/>
        <v>0</v>
      </c>
    </row>
    <row r="36" spans="1:8" ht="15.75" thickBot="1" x14ac:dyDescent="0.3">
      <c r="A36" s="393"/>
      <c r="B36" s="400"/>
      <c r="C36" s="400"/>
      <c r="D36" s="401"/>
      <c r="E36" s="74"/>
      <c r="F36" s="73"/>
      <c r="G36" s="75"/>
      <c r="H36" s="206">
        <f t="shared" si="0"/>
        <v>0</v>
      </c>
    </row>
    <row r="37" spans="1:8" ht="16.5" thickTop="1" thickBot="1" x14ac:dyDescent="0.3">
      <c r="A37" s="393"/>
      <c r="B37" s="421" t="s">
        <v>189</v>
      </c>
      <c r="C37" s="421"/>
      <c r="D37" s="421"/>
      <c r="E37" s="421"/>
      <c r="F37" s="421"/>
      <c r="G37" s="422"/>
      <c r="H37" s="72">
        <f>SUM(H17:H36)</f>
        <v>0</v>
      </c>
    </row>
    <row r="38" spans="1:8" ht="15.75" thickBot="1" x14ac:dyDescent="0.3">
      <c r="A38" s="393"/>
      <c r="B38" s="77"/>
      <c r="C38" s="77"/>
      <c r="D38" s="78"/>
      <c r="E38" s="78"/>
      <c r="F38" s="79"/>
      <c r="G38" s="80" t="str">
        <f>IF(F14="Directe loonkosten plus vaste opslag-systematiek (50%)","Opslag algemene kosten (50%)","Geen opslag")</f>
        <v>Geen opslag</v>
      </c>
      <c r="H38" s="81" t="str">
        <f>IF($F14="vaste uurtarief-systematiek",0,(IF($F14="integrale kostensystematiek",0,(IF($F14="Directe loonkosten plus vaste opslag-systematiek (50%)",H37*0.5,"0")))))</f>
        <v>0</v>
      </c>
    </row>
    <row r="39" spans="1:8" ht="15.75" thickBot="1" x14ac:dyDescent="0.3">
      <c r="A39" s="394"/>
      <c r="B39" s="10"/>
      <c r="C39" s="10"/>
      <c r="D39" s="11"/>
      <c r="E39" s="11"/>
      <c r="F39" s="76"/>
      <c r="G39" s="99" t="s">
        <v>189</v>
      </c>
      <c r="H39" s="82">
        <f>H37+H38</f>
        <v>0</v>
      </c>
    </row>
    <row r="40" spans="1:8" ht="15.75" thickBot="1" x14ac:dyDescent="0.3">
      <c r="A40" s="115"/>
      <c r="B40" s="107"/>
      <c r="C40" s="107"/>
      <c r="D40" s="107"/>
      <c r="E40" s="107"/>
      <c r="F40" s="108"/>
      <c r="G40" s="109"/>
      <c r="H40" s="116"/>
    </row>
    <row r="41" spans="1:8" ht="18" x14ac:dyDescent="0.25">
      <c r="A41" s="392" t="s">
        <v>20</v>
      </c>
      <c r="B41" s="502" t="s">
        <v>34</v>
      </c>
      <c r="C41" s="503"/>
      <c r="D41" s="503"/>
      <c r="E41" s="503"/>
      <c r="F41" s="503"/>
      <c r="G41" s="503"/>
      <c r="H41" s="504"/>
    </row>
    <row r="42" spans="1:8" ht="15.75" thickBot="1" x14ac:dyDescent="0.3">
      <c r="A42" s="393"/>
      <c r="B42" s="473" t="s">
        <v>140</v>
      </c>
      <c r="C42" s="474"/>
      <c r="D42" s="91"/>
      <c r="E42" s="90" t="s">
        <v>123</v>
      </c>
      <c r="F42" s="92" t="s">
        <v>124</v>
      </c>
      <c r="G42" s="90" t="s">
        <v>125</v>
      </c>
      <c r="H42" s="93" t="s">
        <v>122</v>
      </c>
    </row>
    <row r="43" spans="1:8" ht="15.75" thickTop="1" x14ac:dyDescent="0.25">
      <c r="A43" s="393"/>
      <c r="B43" s="507"/>
      <c r="C43" s="508"/>
      <c r="D43" s="509"/>
      <c r="E43" s="95"/>
      <c r="F43" s="96"/>
      <c r="G43" s="71"/>
      <c r="H43" s="85">
        <f t="shared" ref="H43:H52" si="1">E43*F43*G43</f>
        <v>0</v>
      </c>
    </row>
    <row r="44" spans="1:8" x14ac:dyDescent="0.25">
      <c r="A44" s="393"/>
      <c r="B44" s="410"/>
      <c r="C44" s="411"/>
      <c r="D44" s="411"/>
      <c r="E44" s="95"/>
      <c r="F44" s="96"/>
      <c r="G44" s="71"/>
      <c r="H44" s="85">
        <f t="shared" si="1"/>
        <v>0</v>
      </c>
    </row>
    <row r="45" spans="1:8" x14ac:dyDescent="0.25">
      <c r="A45" s="393"/>
      <c r="B45" s="410"/>
      <c r="C45" s="411"/>
      <c r="D45" s="411"/>
      <c r="E45" s="95"/>
      <c r="F45" s="96"/>
      <c r="G45" s="71"/>
      <c r="H45" s="85">
        <f t="shared" si="1"/>
        <v>0</v>
      </c>
    </row>
    <row r="46" spans="1:8" x14ac:dyDescent="0.25">
      <c r="A46" s="393"/>
      <c r="B46" s="410"/>
      <c r="C46" s="411"/>
      <c r="D46" s="411"/>
      <c r="E46" s="95"/>
      <c r="F46" s="96"/>
      <c r="G46" s="71"/>
      <c r="H46" s="85">
        <f t="shared" si="1"/>
        <v>0</v>
      </c>
    </row>
    <row r="47" spans="1:8" x14ac:dyDescent="0.25">
      <c r="A47" s="393"/>
      <c r="B47" s="410"/>
      <c r="C47" s="411"/>
      <c r="D47" s="411"/>
      <c r="E47" s="95"/>
      <c r="F47" s="96"/>
      <c r="G47" s="71"/>
      <c r="H47" s="85">
        <f t="shared" si="1"/>
        <v>0</v>
      </c>
    </row>
    <row r="48" spans="1:8" x14ac:dyDescent="0.25">
      <c r="A48" s="393"/>
      <c r="B48" s="397"/>
      <c r="C48" s="398"/>
      <c r="D48" s="396"/>
      <c r="E48" s="95"/>
      <c r="F48" s="96"/>
      <c r="G48" s="71"/>
      <c r="H48" s="85">
        <f t="shared" si="1"/>
        <v>0</v>
      </c>
    </row>
    <row r="49" spans="1:8" x14ac:dyDescent="0.25">
      <c r="A49" s="393"/>
      <c r="B49" s="397"/>
      <c r="C49" s="398"/>
      <c r="D49" s="396"/>
      <c r="E49" s="95"/>
      <c r="F49" s="96"/>
      <c r="G49" s="71"/>
      <c r="H49" s="85">
        <f t="shared" si="1"/>
        <v>0</v>
      </c>
    </row>
    <row r="50" spans="1:8" x14ac:dyDescent="0.25">
      <c r="A50" s="393"/>
      <c r="B50" s="410"/>
      <c r="C50" s="411"/>
      <c r="D50" s="411"/>
      <c r="E50" s="95"/>
      <c r="F50" s="96"/>
      <c r="G50" s="71"/>
      <c r="H50" s="85">
        <f t="shared" si="1"/>
        <v>0</v>
      </c>
    </row>
    <row r="51" spans="1:8" x14ac:dyDescent="0.25">
      <c r="A51" s="393"/>
      <c r="B51" s="410"/>
      <c r="C51" s="411"/>
      <c r="D51" s="411"/>
      <c r="E51" s="95"/>
      <c r="F51" s="96"/>
      <c r="G51" s="71"/>
      <c r="H51" s="85">
        <f t="shared" si="1"/>
        <v>0</v>
      </c>
    </row>
    <row r="52" spans="1:8" ht="15.75" thickBot="1" x14ac:dyDescent="0.3">
      <c r="A52" s="393"/>
      <c r="B52" s="505"/>
      <c r="C52" s="506"/>
      <c r="D52" s="506"/>
      <c r="E52" s="97"/>
      <c r="F52" s="98"/>
      <c r="G52" s="75"/>
      <c r="H52" s="206">
        <f t="shared" si="1"/>
        <v>0</v>
      </c>
    </row>
    <row r="53" spans="1:8" ht="16.5" thickTop="1" thickBot="1" x14ac:dyDescent="0.3">
      <c r="A53" s="394"/>
      <c r="B53" s="89"/>
      <c r="C53" s="15"/>
      <c r="D53" s="94"/>
      <c r="E53" s="16"/>
      <c r="F53" s="16"/>
      <c r="G53" s="99" t="s">
        <v>184</v>
      </c>
      <c r="H53" s="103">
        <f>SUM(H43:H52)</f>
        <v>0</v>
      </c>
    </row>
    <row r="54" spans="1:8" ht="15.75" thickBot="1" x14ac:dyDescent="0.3">
      <c r="A54" s="414"/>
      <c r="B54" s="415"/>
      <c r="C54" s="415"/>
      <c r="D54" s="415"/>
      <c r="E54" s="415"/>
      <c r="F54" s="415"/>
      <c r="G54" s="415"/>
      <c r="H54" s="416"/>
    </row>
    <row r="55" spans="1:8" ht="18.75" thickBot="1" x14ac:dyDescent="0.3">
      <c r="A55" s="138" t="s">
        <v>35</v>
      </c>
      <c r="B55" s="432" t="s">
        <v>174</v>
      </c>
      <c r="C55" s="433"/>
      <c r="D55" s="433"/>
      <c r="E55" s="433"/>
      <c r="F55" s="433"/>
      <c r="G55" s="433"/>
      <c r="H55" s="434"/>
    </row>
    <row r="56" spans="1:8" ht="15.75" thickBot="1" x14ac:dyDescent="0.3">
      <c r="A56" s="392" t="s">
        <v>151</v>
      </c>
      <c r="B56" s="440" t="s">
        <v>127</v>
      </c>
      <c r="C56" s="441"/>
      <c r="D56" s="441"/>
      <c r="E56" s="441"/>
      <c r="F56" s="514" t="s">
        <v>83</v>
      </c>
      <c r="G56" s="514"/>
      <c r="H56" s="7" t="s">
        <v>36</v>
      </c>
    </row>
    <row r="57" spans="1:8" ht="15.75" thickTop="1" x14ac:dyDescent="0.25">
      <c r="A57" s="393"/>
      <c r="B57" s="423"/>
      <c r="C57" s="424"/>
      <c r="D57" s="424"/>
      <c r="E57" s="424"/>
      <c r="F57" s="424"/>
      <c r="G57" s="424"/>
      <c r="H57" s="104">
        <v>0</v>
      </c>
    </row>
    <row r="58" spans="1:8" x14ac:dyDescent="0.25">
      <c r="A58" s="393"/>
      <c r="B58" s="410"/>
      <c r="C58" s="411"/>
      <c r="D58" s="411"/>
      <c r="E58" s="411"/>
      <c r="F58" s="411"/>
      <c r="G58" s="411"/>
      <c r="H58" s="105">
        <v>0</v>
      </c>
    </row>
    <row r="59" spans="1:8" x14ac:dyDescent="0.25">
      <c r="A59" s="393"/>
      <c r="B59" s="410"/>
      <c r="C59" s="411"/>
      <c r="D59" s="411"/>
      <c r="E59" s="411"/>
      <c r="F59" s="411"/>
      <c r="G59" s="411"/>
      <c r="H59" s="105">
        <v>0</v>
      </c>
    </row>
    <row r="60" spans="1:8" x14ac:dyDescent="0.25">
      <c r="A60" s="393"/>
      <c r="B60" s="397"/>
      <c r="C60" s="398"/>
      <c r="D60" s="398"/>
      <c r="E60" s="396"/>
      <c r="F60" s="395"/>
      <c r="G60" s="396"/>
      <c r="H60" s="105">
        <v>0</v>
      </c>
    </row>
    <row r="61" spans="1:8" x14ac:dyDescent="0.25">
      <c r="A61" s="393"/>
      <c r="B61" s="410"/>
      <c r="C61" s="411"/>
      <c r="D61" s="411"/>
      <c r="E61" s="411"/>
      <c r="F61" s="411"/>
      <c r="G61" s="411"/>
      <c r="H61" s="105">
        <v>0</v>
      </c>
    </row>
    <row r="62" spans="1:8" x14ac:dyDescent="0.25">
      <c r="A62" s="393"/>
      <c r="B62" s="410"/>
      <c r="C62" s="411"/>
      <c r="D62" s="411"/>
      <c r="E62" s="411"/>
      <c r="F62" s="411"/>
      <c r="G62" s="411"/>
      <c r="H62" s="105">
        <v>0</v>
      </c>
    </row>
    <row r="63" spans="1:8" x14ac:dyDescent="0.25">
      <c r="A63" s="393"/>
      <c r="B63" s="397"/>
      <c r="C63" s="398"/>
      <c r="D63" s="398"/>
      <c r="E63" s="396"/>
      <c r="F63" s="395"/>
      <c r="G63" s="396"/>
      <c r="H63" s="105">
        <v>0</v>
      </c>
    </row>
    <row r="64" spans="1:8" ht="15.75" thickBot="1" x14ac:dyDescent="0.3">
      <c r="A64" s="393"/>
      <c r="B64" s="399"/>
      <c r="C64" s="400"/>
      <c r="D64" s="400"/>
      <c r="E64" s="401"/>
      <c r="F64" s="404"/>
      <c r="G64" s="401"/>
      <c r="H64" s="106">
        <v>0</v>
      </c>
    </row>
    <row r="65" spans="1:8" ht="16.5" thickTop="1" thickBot="1" x14ac:dyDescent="0.3">
      <c r="A65" s="394"/>
      <c r="B65" s="402" t="s">
        <v>148</v>
      </c>
      <c r="C65" s="403"/>
      <c r="D65" s="403"/>
      <c r="E65" s="403"/>
      <c r="F65" s="405" t="s">
        <v>150</v>
      </c>
      <c r="G65" s="406"/>
      <c r="H65" s="137">
        <f>SUM(H57:H64)</f>
        <v>0</v>
      </c>
    </row>
    <row r="66" spans="1:8" ht="15.75" thickBot="1" x14ac:dyDescent="0.3">
      <c r="A66" s="392" t="s">
        <v>152</v>
      </c>
      <c r="B66" s="494" t="s">
        <v>180</v>
      </c>
      <c r="C66" s="495"/>
      <c r="D66" s="495"/>
      <c r="E66" s="495"/>
      <c r="F66" s="442" t="s">
        <v>156</v>
      </c>
      <c r="G66" s="442"/>
      <c r="H66" s="140" t="s">
        <v>154</v>
      </c>
    </row>
    <row r="67" spans="1:8" x14ac:dyDescent="0.25">
      <c r="A67" s="393"/>
      <c r="B67" s="407"/>
      <c r="C67" s="408"/>
      <c r="D67" s="408"/>
      <c r="E67" s="408"/>
      <c r="F67" s="409"/>
      <c r="G67" s="409"/>
      <c r="H67" s="207">
        <v>0</v>
      </c>
    </row>
    <row r="68" spans="1:8" x14ac:dyDescent="0.25">
      <c r="A68" s="393"/>
      <c r="B68" s="425"/>
      <c r="C68" s="426"/>
      <c r="D68" s="426"/>
      <c r="E68" s="427"/>
      <c r="F68" s="428"/>
      <c r="G68" s="429"/>
      <c r="H68" s="105">
        <v>0</v>
      </c>
    </row>
    <row r="69" spans="1:8" x14ac:dyDescent="0.25">
      <c r="A69" s="393"/>
      <c r="B69" s="425"/>
      <c r="C69" s="426"/>
      <c r="D69" s="426"/>
      <c r="E69" s="427"/>
      <c r="F69" s="428"/>
      <c r="G69" s="429"/>
      <c r="H69" s="105">
        <v>0</v>
      </c>
    </row>
    <row r="70" spans="1:8" x14ac:dyDescent="0.25">
      <c r="A70" s="393"/>
      <c r="B70" s="208"/>
      <c r="C70" s="209"/>
      <c r="D70" s="209"/>
      <c r="E70" s="210"/>
      <c r="F70" s="211"/>
      <c r="G70" s="212"/>
      <c r="H70" s="105">
        <v>0</v>
      </c>
    </row>
    <row r="71" spans="1:8" x14ac:dyDescent="0.25">
      <c r="A71" s="393"/>
      <c r="B71" s="425"/>
      <c r="C71" s="426"/>
      <c r="D71" s="426"/>
      <c r="E71" s="427"/>
      <c r="F71" s="428"/>
      <c r="G71" s="429"/>
      <c r="H71" s="105">
        <v>0</v>
      </c>
    </row>
    <row r="72" spans="1:8" x14ac:dyDescent="0.25">
      <c r="A72" s="393"/>
      <c r="B72" s="425"/>
      <c r="C72" s="426"/>
      <c r="D72" s="426"/>
      <c r="E72" s="427"/>
      <c r="F72" s="428"/>
      <c r="G72" s="429"/>
      <c r="H72" s="105">
        <v>0</v>
      </c>
    </row>
    <row r="73" spans="1:8" x14ac:dyDescent="0.25">
      <c r="A73" s="393"/>
      <c r="B73" s="425"/>
      <c r="C73" s="426"/>
      <c r="D73" s="426"/>
      <c r="E73" s="427"/>
      <c r="F73" s="428"/>
      <c r="G73" s="429"/>
      <c r="H73" s="105">
        <v>0</v>
      </c>
    </row>
    <row r="74" spans="1:8" ht="15.75" thickBot="1" x14ac:dyDescent="0.3">
      <c r="A74" s="393"/>
      <c r="B74" s="435"/>
      <c r="C74" s="436"/>
      <c r="D74" s="436"/>
      <c r="E74" s="436"/>
      <c r="F74" s="436"/>
      <c r="G74" s="436"/>
      <c r="H74" s="106">
        <v>0</v>
      </c>
    </row>
    <row r="75" spans="1:8" ht="16.5" thickTop="1" thickBot="1" x14ac:dyDescent="0.3">
      <c r="A75" s="394"/>
      <c r="B75" s="437" t="s">
        <v>149</v>
      </c>
      <c r="C75" s="438"/>
      <c r="D75" s="438"/>
      <c r="E75" s="439"/>
      <c r="F75" s="517" t="s">
        <v>153</v>
      </c>
      <c r="G75" s="517"/>
      <c r="H75" s="137">
        <f>SUM(H67:H74)</f>
        <v>0</v>
      </c>
    </row>
    <row r="76" spans="1:8" ht="15.75" thickBot="1" x14ac:dyDescent="0.3">
      <c r="A76" s="139" t="s">
        <v>35</v>
      </c>
      <c r="B76" s="402" t="s">
        <v>147</v>
      </c>
      <c r="C76" s="403"/>
      <c r="D76" s="403"/>
      <c r="E76" s="403"/>
      <c r="F76" s="403"/>
      <c r="G76" s="99" t="s">
        <v>128</v>
      </c>
      <c r="H76" s="103">
        <f>H65+H75</f>
        <v>0</v>
      </c>
    </row>
    <row r="77" spans="1:8" ht="15.75" thickBot="1" x14ac:dyDescent="0.3">
      <c r="A77" s="414"/>
      <c r="B77" s="415"/>
      <c r="C77" s="415"/>
      <c r="D77" s="415"/>
      <c r="E77" s="415"/>
      <c r="F77" s="415"/>
      <c r="G77" s="415"/>
      <c r="H77" s="416"/>
    </row>
    <row r="78" spans="1:8" ht="18.75" thickBot="1" x14ac:dyDescent="0.3">
      <c r="A78" s="142" t="s">
        <v>37</v>
      </c>
      <c r="B78" s="432" t="s">
        <v>173</v>
      </c>
      <c r="C78" s="433"/>
      <c r="D78" s="433"/>
      <c r="E78" s="433"/>
      <c r="F78" s="433"/>
      <c r="G78" s="433"/>
      <c r="H78" s="434"/>
    </row>
    <row r="79" spans="1:8" ht="15.75" thickBot="1" x14ac:dyDescent="0.3">
      <c r="A79" s="392" t="s">
        <v>160</v>
      </c>
      <c r="B79" s="430" t="s">
        <v>129</v>
      </c>
      <c r="C79" s="431"/>
      <c r="D79" s="431"/>
      <c r="E79" s="431"/>
      <c r="F79" s="515" t="s">
        <v>83</v>
      </c>
      <c r="G79" s="515"/>
      <c r="H79" s="143" t="s">
        <v>36</v>
      </c>
    </row>
    <row r="80" spans="1:8" ht="15.75" thickTop="1" x14ac:dyDescent="0.25">
      <c r="A80" s="393"/>
      <c r="B80" s="423"/>
      <c r="C80" s="424"/>
      <c r="D80" s="424"/>
      <c r="E80" s="424"/>
      <c r="F80" s="424"/>
      <c r="G80" s="424"/>
      <c r="H80" s="141">
        <v>0</v>
      </c>
    </row>
    <row r="81" spans="1:8" x14ac:dyDescent="0.25">
      <c r="A81" s="393"/>
      <c r="B81" s="410"/>
      <c r="C81" s="411"/>
      <c r="D81" s="411"/>
      <c r="E81" s="411"/>
      <c r="F81" s="411"/>
      <c r="G81" s="411"/>
      <c r="H81" s="110">
        <v>0</v>
      </c>
    </row>
    <row r="82" spans="1:8" x14ac:dyDescent="0.25">
      <c r="A82" s="393"/>
      <c r="B82" s="410"/>
      <c r="C82" s="411"/>
      <c r="D82" s="411"/>
      <c r="E82" s="411"/>
      <c r="F82" s="411"/>
      <c r="G82" s="411"/>
      <c r="H82" s="110">
        <v>0</v>
      </c>
    </row>
    <row r="83" spans="1:8" x14ac:dyDescent="0.25">
      <c r="A83" s="393"/>
      <c r="B83" s="410"/>
      <c r="C83" s="411"/>
      <c r="D83" s="411"/>
      <c r="E83" s="411"/>
      <c r="F83" s="411"/>
      <c r="G83" s="411"/>
      <c r="H83" s="110">
        <v>0</v>
      </c>
    </row>
    <row r="84" spans="1:8" x14ac:dyDescent="0.25">
      <c r="A84" s="393"/>
      <c r="B84" s="410"/>
      <c r="C84" s="411"/>
      <c r="D84" s="411"/>
      <c r="E84" s="411"/>
      <c r="F84" s="411"/>
      <c r="G84" s="411"/>
      <c r="H84" s="110">
        <v>0</v>
      </c>
    </row>
    <row r="85" spans="1:8" x14ac:dyDescent="0.25">
      <c r="A85" s="393"/>
      <c r="B85" s="410"/>
      <c r="C85" s="411"/>
      <c r="D85" s="411"/>
      <c r="E85" s="411"/>
      <c r="F85" s="411"/>
      <c r="G85" s="411"/>
      <c r="H85" s="110">
        <v>0</v>
      </c>
    </row>
    <row r="86" spans="1:8" x14ac:dyDescent="0.25">
      <c r="A86" s="393"/>
      <c r="B86" s="412"/>
      <c r="C86" s="413"/>
      <c r="D86" s="413"/>
      <c r="E86" s="413"/>
      <c r="F86" s="411"/>
      <c r="G86" s="411"/>
      <c r="H86" s="110">
        <v>0</v>
      </c>
    </row>
    <row r="87" spans="1:8" ht="15.75" thickBot="1" x14ac:dyDescent="0.3">
      <c r="A87" s="393"/>
      <c r="B87" s="505"/>
      <c r="C87" s="506"/>
      <c r="D87" s="506"/>
      <c r="E87" s="506"/>
      <c r="F87" s="506"/>
      <c r="G87" s="506"/>
      <c r="H87" s="111">
        <v>0</v>
      </c>
    </row>
    <row r="88" spans="1:8" ht="16.5" thickTop="1" thickBot="1" x14ac:dyDescent="0.3">
      <c r="A88" s="394"/>
      <c r="B88" s="512" t="s">
        <v>38</v>
      </c>
      <c r="C88" s="513"/>
      <c r="D88" s="513"/>
      <c r="E88" s="513"/>
      <c r="F88" s="516" t="s">
        <v>155</v>
      </c>
      <c r="G88" s="516"/>
      <c r="H88" s="144">
        <f>SUM(H80:H87)</f>
        <v>0</v>
      </c>
    </row>
    <row r="89" spans="1:8" x14ac:dyDescent="0.25">
      <c r="A89" s="392" t="s">
        <v>161</v>
      </c>
      <c r="B89" s="419" t="s">
        <v>157</v>
      </c>
      <c r="C89" s="420"/>
      <c r="D89" s="420"/>
      <c r="E89" s="420"/>
      <c r="F89" s="448" t="s">
        <v>182</v>
      </c>
      <c r="G89" s="448"/>
      <c r="H89" s="145" t="s">
        <v>183</v>
      </c>
    </row>
    <row r="90" spans="1:8" x14ac:dyDescent="0.25">
      <c r="A90" s="393"/>
      <c r="B90" s="511"/>
      <c r="C90" s="449"/>
      <c r="D90" s="449"/>
      <c r="E90" s="449"/>
      <c r="F90" s="449"/>
      <c r="G90" s="449"/>
      <c r="H90" s="110">
        <v>0</v>
      </c>
    </row>
    <row r="91" spans="1:8" x14ac:dyDescent="0.25">
      <c r="A91" s="393"/>
      <c r="B91" s="467"/>
      <c r="C91" s="468"/>
      <c r="D91" s="468"/>
      <c r="E91" s="418"/>
      <c r="F91" s="417"/>
      <c r="G91" s="418"/>
      <c r="H91" s="213">
        <v>0</v>
      </c>
    </row>
    <row r="92" spans="1:8" x14ac:dyDescent="0.25">
      <c r="A92" s="393"/>
      <c r="B92" s="467"/>
      <c r="C92" s="468"/>
      <c r="D92" s="468"/>
      <c r="E92" s="418"/>
      <c r="F92" s="417"/>
      <c r="G92" s="418"/>
      <c r="H92" s="213">
        <v>0</v>
      </c>
    </row>
    <row r="93" spans="1:8" x14ac:dyDescent="0.25">
      <c r="A93" s="393"/>
      <c r="B93" s="467"/>
      <c r="C93" s="468"/>
      <c r="D93" s="468"/>
      <c r="E93" s="418"/>
      <c r="F93" s="417"/>
      <c r="G93" s="418"/>
      <c r="H93" s="213">
        <v>0</v>
      </c>
    </row>
    <row r="94" spans="1:8" x14ac:dyDescent="0.25">
      <c r="A94" s="393"/>
      <c r="B94" s="467"/>
      <c r="C94" s="468"/>
      <c r="D94" s="468"/>
      <c r="E94" s="418"/>
      <c r="F94" s="417"/>
      <c r="G94" s="418"/>
      <c r="H94" s="213">
        <v>0</v>
      </c>
    </row>
    <row r="95" spans="1:8" x14ac:dyDescent="0.25">
      <c r="A95" s="393"/>
      <c r="B95" s="467"/>
      <c r="C95" s="468"/>
      <c r="D95" s="468"/>
      <c r="E95" s="418"/>
      <c r="F95" s="417"/>
      <c r="G95" s="418"/>
      <c r="H95" s="213">
        <v>0</v>
      </c>
    </row>
    <row r="96" spans="1:8" x14ac:dyDescent="0.25">
      <c r="A96" s="393"/>
      <c r="B96" s="467"/>
      <c r="C96" s="468"/>
      <c r="D96" s="468"/>
      <c r="E96" s="418"/>
      <c r="F96" s="417"/>
      <c r="G96" s="418"/>
      <c r="H96" s="213">
        <v>0</v>
      </c>
    </row>
    <row r="97" spans="1:8" ht="15.75" thickBot="1" x14ac:dyDescent="0.3">
      <c r="A97" s="393"/>
      <c r="B97" s="435"/>
      <c r="C97" s="436"/>
      <c r="D97" s="436"/>
      <c r="E97" s="436"/>
      <c r="F97" s="436"/>
      <c r="G97" s="436"/>
      <c r="H97" s="111">
        <v>0</v>
      </c>
    </row>
    <row r="98" spans="1:8" ht="16.5" thickTop="1" thickBot="1" x14ac:dyDescent="0.3">
      <c r="A98" s="394"/>
      <c r="B98" s="512" t="s">
        <v>158</v>
      </c>
      <c r="C98" s="513"/>
      <c r="D98" s="513"/>
      <c r="E98" s="513"/>
      <c r="F98" s="466" t="s">
        <v>159</v>
      </c>
      <c r="G98" s="439"/>
      <c r="H98" s="144">
        <f>SUM(H90:H97)</f>
        <v>0</v>
      </c>
    </row>
    <row r="99" spans="1:8" ht="15.75" thickBot="1" x14ac:dyDescent="0.3">
      <c r="A99" s="414"/>
      <c r="B99" s="415"/>
      <c r="C99" s="415"/>
      <c r="D99" s="415"/>
      <c r="E99" s="415"/>
      <c r="F99" s="415"/>
      <c r="G99" s="415"/>
      <c r="H99" s="416"/>
    </row>
    <row r="100" spans="1:8" ht="15.75" customHeight="1" thickBot="1" x14ac:dyDescent="0.3">
      <c r="A100" s="392"/>
      <c r="B100" s="463" t="s">
        <v>222</v>
      </c>
      <c r="C100" s="464"/>
      <c r="D100" s="464"/>
      <c r="E100" s="464"/>
      <c r="F100" s="464"/>
      <c r="G100" s="464"/>
      <c r="H100" s="465"/>
    </row>
    <row r="101" spans="1:8" ht="15.75" customHeight="1" thickBot="1" x14ac:dyDescent="0.3">
      <c r="A101" s="393"/>
      <c r="B101" s="344"/>
      <c r="C101" s="345"/>
      <c r="D101" s="345"/>
      <c r="E101" s="345"/>
      <c r="F101" s="345"/>
      <c r="G101" s="345"/>
      <c r="H101" s="346"/>
    </row>
    <row r="102" spans="1:8" ht="15.75" customHeight="1" thickBot="1" x14ac:dyDescent="0.3">
      <c r="A102" s="450"/>
      <c r="B102" s="374" t="s">
        <v>197</v>
      </c>
      <c r="C102" s="375"/>
      <c r="D102" s="375"/>
      <c r="E102" s="375"/>
      <c r="F102" s="241" t="s">
        <v>198</v>
      </c>
      <c r="G102" s="242" t="s">
        <v>205</v>
      </c>
      <c r="H102" s="214" t="s">
        <v>206</v>
      </c>
    </row>
    <row r="103" spans="1:8" ht="15.75" customHeight="1" thickTop="1" x14ac:dyDescent="0.25">
      <c r="A103" s="450"/>
      <c r="B103" s="358" t="s">
        <v>199</v>
      </c>
      <c r="C103" s="359"/>
      <c r="D103" s="359"/>
      <c r="E103" s="217" t="s">
        <v>215</v>
      </c>
      <c r="F103" s="217" t="s">
        <v>200</v>
      </c>
      <c r="G103" s="218">
        <f>H39</f>
        <v>0</v>
      </c>
      <c r="H103" s="228">
        <f>IF(G103&gt;0,G103/$G$108,0)</f>
        <v>0</v>
      </c>
    </row>
    <row r="104" spans="1:8" ht="15.75" customHeight="1" x14ac:dyDescent="0.25">
      <c r="A104" s="450"/>
      <c r="B104" s="360" t="s">
        <v>34</v>
      </c>
      <c r="C104" s="361"/>
      <c r="D104" s="361"/>
      <c r="E104" s="215" t="s">
        <v>216</v>
      </c>
      <c r="F104" s="215" t="s">
        <v>201</v>
      </c>
      <c r="G104" s="216">
        <f>H53</f>
        <v>0</v>
      </c>
      <c r="H104" s="229">
        <f t="shared" ref="H104:H107" si="2">IF(G104&gt;0,G104/$G$108,0)</f>
        <v>0</v>
      </c>
    </row>
    <row r="105" spans="1:8" ht="15.75" customHeight="1" x14ac:dyDescent="0.25">
      <c r="A105" s="450"/>
      <c r="B105" s="360" t="s">
        <v>174</v>
      </c>
      <c r="C105" s="361"/>
      <c r="D105" s="361"/>
      <c r="E105" s="215" t="s">
        <v>208</v>
      </c>
      <c r="F105" s="215" t="s">
        <v>202</v>
      </c>
      <c r="G105" s="216">
        <f>H65</f>
        <v>0</v>
      </c>
      <c r="H105" s="229">
        <f t="shared" si="2"/>
        <v>0</v>
      </c>
    </row>
    <row r="106" spans="1:8" ht="15.75" customHeight="1" x14ac:dyDescent="0.25">
      <c r="A106" s="450"/>
      <c r="B106" s="360" t="s">
        <v>174</v>
      </c>
      <c r="C106" s="361"/>
      <c r="D106" s="361"/>
      <c r="E106" s="215" t="s">
        <v>209</v>
      </c>
      <c r="F106" s="215" t="s">
        <v>203</v>
      </c>
      <c r="G106" s="216">
        <f>H75</f>
        <v>0</v>
      </c>
      <c r="H106" s="229">
        <f t="shared" si="2"/>
        <v>0</v>
      </c>
    </row>
    <row r="107" spans="1:8" ht="15.75" customHeight="1" thickBot="1" x14ac:dyDescent="0.3">
      <c r="A107" s="450"/>
      <c r="B107" s="378" t="s">
        <v>173</v>
      </c>
      <c r="C107" s="379"/>
      <c r="D107" s="379"/>
      <c r="E107" s="219" t="s">
        <v>210</v>
      </c>
      <c r="F107" s="219" t="s">
        <v>204</v>
      </c>
      <c r="G107" s="220">
        <f>H88</f>
        <v>0</v>
      </c>
      <c r="H107" s="230">
        <f t="shared" si="2"/>
        <v>0</v>
      </c>
    </row>
    <row r="108" spans="1:8" ht="15.75" customHeight="1" thickTop="1" thickBot="1" x14ac:dyDescent="0.3">
      <c r="A108" s="450"/>
      <c r="B108" s="354" t="s">
        <v>207</v>
      </c>
      <c r="C108" s="355"/>
      <c r="D108" s="355"/>
      <c r="E108" s="355"/>
      <c r="F108" s="238" t="s">
        <v>217</v>
      </c>
      <c r="G108" s="233">
        <f>SUM(G103:G107)</f>
        <v>0</v>
      </c>
      <c r="H108" s="234"/>
    </row>
    <row r="109" spans="1:8" ht="15.75" customHeight="1" thickBot="1" x14ac:dyDescent="0.3">
      <c r="A109" s="450"/>
      <c r="B109" s="366"/>
      <c r="C109" s="367"/>
      <c r="D109" s="367"/>
      <c r="E109" s="367"/>
      <c r="F109" s="367"/>
      <c r="G109" s="367"/>
      <c r="H109" s="368"/>
    </row>
    <row r="110" spans="1:8" ht="15.75" customHeight="1" x14ac:dyDescent="0.25">
      <c r="A110" s="450"/>
      <c r="B110" s="376" t="s">
        <v>174</v>
      </c>
      <c r="C110" s="377"/>
      <c r="D110" s="377"/>
      <c r="E110" s="235" t="s">
        <v>209</v>
      </c>
      <c r="F110" s="235" t="s">
        <v>203</v>
      </c>
      <c r="G110" s="236">
        <f>H75*-1</f>
        <v>0</v>
      </c>
      <c r="H110" s="237">
        <f>IF(G110&lt;0,G110/$G$112,0)</f>
        <v>0</v>
      </c>
    </row>
    <row r="111" spans="1:8" ht="15.75" customHeight="1" thickBot="1" x14ac:dyDescent="0.3">
      <c r="A111" s="450"/>
      <c r="B111" s="378" t="s">
        <v>173</v>
      </c>
      <c r="C111" s="379"/>
      <c r="D111" s="379"/>
      <c r="E111" s="219" t="s">
        <v>211</v>
      </c>
      <c r="F111" s="219" t="s">
        <v>212</v>
      </c>
      <c r="G111" s="220">
        <f>H98*-1</f>
        <v>0</v>
      </c>
      <c r="H111" s="231">
        <f>IF(G111&lt;0,G111/$G$112,0)</f>
        <v>0</v>
      </c>
    </row>
    <row r="112" spans="1:8" ht="15.75" customHeight="1" thickTop="1" thickBot="1" x14ac:dyDescent="0.3">
      <c r="A112" s="450"/>
      <c r="B112" s="354" t="s">
        <v>213</v>
      </c>
      <c r="C112" s="355"/>
      <c r="D112" s="355"/>
      <c r="E112" s="355"/>
      <c r="F112" s="232" t="s">
        <v>218</v>
      </c>
      <c r="G112" s="233">
        <f>G110+G111</f>
        <v>0</v>
      </c>
      <c r="H112" s="234"/>
    </row>
    <row r="113" spans="1:8" ht="15.75" customHeight="1" x14ac:dyDescent="0.25">
      <c r="A113" s="450"/>
      <c r="B113" s="369"/>
      <c r="C113" s="370"/>
      <c r="D113" s="370"/>
      <c r="E113" s="370"/>
      <c r="F113" s="370"/>
      <c r="G113" s="370"/>
      <c r="H113" s="371"/>
    </row>
    <row r="114" spans="1:8" ht="14.45" customHeight="1" x14ac:dyDescent="0.25">
      <c r="A114" s="450"/>
      <c r="B114" s="372" t="s">
        <v>225</v>
      </c>
      <c r="C114" s="373"/>
      <c r="D114" s="373"/>
      <c r="E114" s="373"/>
      <c r="F114" s="221" t="s">
        <v>219</v>
      </c>
      <c r="G114" s="222">
        <f>G108</f>
        <v>0</v>
      </c>
      <c r="H114" s="356" t="s">
        <v>214</v>
      </c>
    </row>
    <row r="115" spans="1:8" ht="15.75" thickBot="1" x14ac:dyDescent="0.3">
      <c r="A115" s="450"/>
      <c r="B115" s="362" t="s">
        <v>224</v>
      </c>
      <c r="C115" s="363"/>
      <c r="D115" s="363"/>
      <c r="E115" s="363"/>
      <c r="F115" s="223" t="s">
        <v>220</v>
      </c>
      <c r="G115" s="224">
        <f>G112</f>
        <v>0</v>
      </c>
      <c r="H115" s="357"/>
    </row>
    <row r="116" spans="1:8" ht="16.5" thickTop="1" thickBot="1" x14ac:dyDescent="0.3">
      <c r="A116" s="450"/>
      <c r="B116" s="364" t="s">
        <v>223</v>
      </c>
      <c r="C116" s="365"/>
      <c r="D116" s="365"/>
      <c r="E116" s="365"/>
      <c r="F116" s="225" t="s">
        <v>221</v>
      </c>
      <c r="G116" s="226">
        <f>G114+G115</f>
        <v>0</v>
      </c>
      <c r="H116" s="227">
        <f>IF(G115&lt;0,G116/G114,0)</f>
        <v>0</v>
      </c>
    </row>
    <row r="117" spans="1:8" ht="15.75" thickBot="1" x14ac:dyDescent="0.3">
      <c r="A117" s="393"/>
      <c r="B117" s="344"/>
      <c r="C117" s="345"/>
      <c r="D117" s="345"/>
      <c r="E117" s="345"/>
      <c r="F117" s="345"/>
      <c r="G117" s="345"/>
      <c r="H117" s="346"/>
    </row>
    <row r="118" spans="1:8" ht="15.75" thickBot="1" x14ac:dyDescent="0.3">
      <c r="A118" s="393"/>
      <c r="B118" s="352" t="s">
        <v>162</v>
      </c>
      <c r="C118" s="353"/>
      <c r="D118" s="353"/>
      <c r="E118" s="353"/>
      <c r="F118" s="353"/>
      <c r="G118" s="353"/>
      <c r="H118" s="204">
        <v>1</v>
      </c>
    </row>
    <row r="119" spans="1:8" ht="15.75" thickBot="1" x14ac:dyDescent="0.3">
      <c r="A119" s="393"/>
      <c r="B119" s="344"/>
      <c r="C119" s="345"/>
      <c r="D119" s="345"/>
      <c r="E119" s="345"/>
      <c r="F119" s="345"/>
      <c r="G119" s="345"/>
      <c r="H119" s="346"/>
    </row>
    <row r="120" spans="1:8" ht="15.75" thickBot="1" x14ac:dyDescent="0.3">
      <c r="A120" s="393"/>
      <c r="B120" s="350" t="s">
        <v>190</v>
      </c>
      <c r="C120" s="351"/>
      <c r="D120" s="351"/>
      <c r="E120" s="351"/>
      <c r="F120" s="351"/>
      <c r="G120" s="239">
        <f>(G108*IF(H116=0,100%,H116)*H118)</f>
        <v>0</v>
      </c>
      <c r="H120" s="240"/>
    </row>
    <row r="121" spans="1:8" x14ac:dyDescent="0.25">
      <c r="A121" s="393"/>
      <c r="B121" s="9"/>
      <c r="C121" s="9"/>
      <c r="D121" s="14"/>
      <c r="E121" s="14"/>
      <c r="F121" s="446" t="str">
        <f>'Werkblad rekenen'!F3</f>
        <v>Geen invoer</v>
      </c>
      <c r="G121" s="446"/>
      <c r="H121" s="447"/>
    </row>
    <row r="122" spans="1:8" ht="24.75" customHeight="1" thickBot="1" x14ac:dyDescent="0.3">
      <c r="A122" s="393"/>
      <c r="B122" s="17"/>
      <c r="C122" s="17"/>
      <c r="D122" s="18"/>
      <c r="E122" s="14"/>
      <c r="F122" s="446"/>
      <c r="G122" s="446"/>
      <c r="H122" s="447"/>
    </row>
    <row r="123" spans="1:8" ht="24.75" customHeight="1" x14ac:dyDescent="0.25">
      <c r="A123" s="393"/>
      <c r="B123" s="9"/>
      <c r="C123" s="9"/>
      <c r="D123" s="14"/>
      <c r="E123" s="380" t="s">
        <v>226</v>
      </c>
      <c r="F123" s="381"/>
      <c r="G123" s="381"/>
      <c r="H123" s="382"/>
    </row>
    <row r="124" spans="1:8" x14ac:dyDescent="0.25">
      <c r="A124" s="393"/>
      <c r="B124" s="9" t="str">
        <f>_xlfn.CONCAT("Totale kosten  ",C3,": ")</f>
        <v xml:space="preserve">Totale kosten  0: </v>
      </c>
      <c r="C124" s="12"/>
      <c r="D124" s="20">
        <f>G114</f>
        <v>0</v>
      </c>
      <c r="E124" s="383"/>
      <c r="F124" s="384"/>
      <c r="G124" s="384"/>
      <c r="H124" s="385"/>
    </row>
    <row r="125" spans="1:8" ht="15.75" thickBot="1" x14ac:dyDescent="0.3">
      <c r="A125" s="393"/>
      <c r="B125" s="17" t="str">
        <f>_xlfn.CONCAT("Totale gevraagde subsidie  ",C3,": ")</f>
        <v xml:space="preserve">Totale gevraagde subsidie  0: </v>
      </c>
      <c r="C125" s="17"/>
      <c r="D125" s="19">
        <f>G120</f>
        <v>0</v>
      </c>
      <c r="E125" s="386"/>
      <c r="F125" s="387"/>
      <c r="G125" s="387"/>
      <c r="H125" s="388"/>
    </row>
    <row r="126" spans="1:8" ht="15.75" thickBot="1" x14ac:dyDescent="0.3">
      <c r="A126" s="394"/>
      <c r="B126" s="21"/>
      <c r="C126" s="21"/>
      <c r="D126" s="21"/>
      <c r="E126" s="11"/>
      <c r="F126" s="13"/>
      <c r="G126" s="22"/>
      <c r="H126" s="112"/>
    </row>
    <row r="127" spans="1:8" ht="15.75" thickBot="1" x14ac:dyDescent="0.3">
      <c r="A127" s="389"/>
      <c r="B127" s="390"/>
      <c r="C127" s="390"/>
      <c r="D127" s="390"/>
      <c r="E127" s="390"/>
      <c r="F127" s="390"/>
      <c r="G127" s="390"/>
      <c r="H127" s="391"/>
    </row>
    <row r="128" spans="1:8" ht="15.75" thickBot="1" x14ac:dyDescent="0.3">
      <c r="A128" s="451" t="s">
        <v>130</v>
      </c>
      <c r="B128" s="443" t="s">
        <v>39</v>
      </c>
      <c r="C128" s="444"/>
      <c r="D128" s="444"/>
      <c r="E128" s="444"/>
      <c r="F128" s="444"/>
      <c r="G128" s="444"/>
      <c r="H128" s="445"/>
    </row>
    <row r="129" spans="1:8" ht="15.75" thickTop="1" x14ac:dyDescent="0.25">
      <c r="A129" s="452"/>
      <c r="B129" s="454"/>
      <c r="C129" s="455"/>
      <c r="D129" s="455"/>
      <c r="E129" s="455"/>
      <c r="F129" s="455"/>
      <c r="G129" s="455"/>
      <c r="H129" s="456"/>
    </row>
    <row r="130" spans="1:8" x14ac:dyDescent="0.25">
      <c r="A130" s="452"/>
      <c r="B130" s="457"/>
      <c r="C130" s="458"/>
      <c r="D130" s="458"/>
      <c r="E130" s="458"/>
      <c r="F130" s="458"/>
      <c r="G130" s="458"/>
      <c r="H130" s="459"/>
    </row>
    <row r="131" spans="1:8" x14ac:dyDescent="0.25">
      <c r="A131" s="452"/>
      <c r="B131" s="457"/>
      <c r="C131" s="458"/>
      <c r="D131" s="458"/>
      <c r="E131" s="458"/>
      <c r="F131" s="458"/>
      <c r="G131" s="458"/>
      <c r="H131" s="459"/>
    </row>
    <row r="132" spans="1:8" x14ac:dyDescent="0.25">
      <c r="A132" s="452"/>
      <c r="B132" s="457"/>
      <c r="C132" s="458"/>
      <c r="D132" s="458"/>
      <c r="E132" s="458"/>
      <c r="F132" s="458"/>
      <c r="G132" s="458"/>
      <c r="H132" s="459"/>
    </row>
    <row r="133" spans="1:8" x14ac:dyDescent="0.25">
      <c r="A133" s="452"/>
      <c r="B133" s="457"/>
      <c r="C133" s="458"/>
      <c r="D133" s="458"/>
      <c r="E133" s="458"/>
      <c r="F133" s="458"/>
      <c r="G133" s="458"/>
      <c r="H133" s="459"/>
    </row>
    <row r="134" spans="1:8" x14ac:dyDescent="0.25">
      <c r="A134" s="452"/>
      <c r="B134" s="457"/>
      <c r="C134" s="458"/>
      <c r="D134" s="458"/>
      <c r="E134" s="458"/>
      <c r="F134" s="458"/>
      <c r="G134" s="458"/>
      <c r="H134" s="459"/>
    </row>
    <row r="135" spans="1:8" x14ac:dyDescent="0.25">
      <c r="A135" s="452"/>
      <c r="B135" s="457"/>
      <c r="C135" s="458"/>
      <c r="D135" s="458"/>
      <c r="E135" s="458"/>
      <c r="F135" s="458"/>
      <c r="G135" s="458"/>
      <c r="H135" s="459"/>
    </row>
    <row r="136" spans="1:8" x14ac:dyDescent="0.25">
      <c r="A136" s="452"/>
      <c r="B136" s="457"/>
      <c r="C136" s="458"/>
      <c r="D136" s="458"/>
      <c r="E136" s="458"/>
      <c r="F136" s="458"/>
      <c r="G136" s="458"/>
      <c r="H136" s="459"/>
    </row>
    <row r="137" spans="1:8" x14ac:dyDescent="0.25">
      <c r="A137" s="452"/>
      <c r="B137" s="457"/>
      <c r="C137" s="458"/>
      <c r="D137" s="458"/>
      <c r="E137" s="458"/>
      <c r="F137" s="458"/>
      <c r="G137" s="458"/>
      <c r="H137" s="459"/>
    </row>
    <row r="138" spans="1:8" x14ac:dyDescent="0.25">
      <c r="A138" s="452"/>
      <c r="B138" s="457"/>
      <c r="C138" s="458"/>
      <c r="D138" s="458"/>
      <c r="E138" s="458"/>
      <c r="F138" s="458"/>
      <c r="G138" s="458"/>
      <c r="H138" s="459"/>
    </row>
    <row r="139" spans="1:8" x14ac:dyDescent="0.25">
      <c r="A139" s="452"/>
      <c r="B139" s="457"/>
      <c r="C139" s="458"/>
      <c r="D139" s="458"/>
      <c r="E139" s="458"/>
      <c r="F139" s="458"/>
      <c r="G139" s="458"/>
      <c r="H139" s="459"/>
    </row>
    <row r="140" spans="1:8" ht="15.75" thickBot="1" x14ac:dyDescent="0.3">
      <c r="A140" s="453"/>
      <c r="B140" s="460"/>
      <c r="C140" s="461"/>
      <c r="D140" s="461"/>
      <c r="E140" s="461"/>
      <c r="F140" s="461"/>
      <c r="G140" s="461"/>
      <c r="H140" s="462"/>
    </row>
    <row r="141" spans="1:8" ht="15.75" thickBot="1" x14ac:dyDescent="0.3">
      <c r="A141" s="347"/>
      <c r="B141" s="348"/>
      <c r="C141" s="348"/>
      <c r="D141" s="348"/>
      <c r="E141" s="348"/>
      <c r="F141" s="348"/>
      <c r="G141" s="348"/>
      <c r="H141" s="349"/>
    </row>
    <row r="142" spans="1:8" hidden="1" x14ac:dyDescent="0.25">
      <c r="B142" s="5"/>
      <c r="C142" s="5"/>
      <c r="D142" s="6"/>
      <c r="E142" s="6"/>
      <c r="F142" s="6"/>
      <c r="G142" s="6"/>
      <c r="H142" s="6"/>
    </row>
    <row r="143" spans="1:8" hidden="1" x14ac:dyDescent="0.25">
      <c r="B143" s="5"/>
      <c r="C143" s="5"/>
      <c r="D143" s="6"/>
      <c r="E143" s="6"/>
      <c r="F143" s="6"/>
      <c r="G143" s="6"/>
      <c r="H143" s="6"/>
    </row>
    <row r="144" spans="1:8" hidden="1" x14ac:dyDescent="0.25">
      <c r="B144" s="5"/>
      <c r="C144" s="5"/>
      <c r="D144" s="6"/>
      <c r="E144" s="6"/>
      <c r="F144" s="6"/>
      <c r="G144" s="6"/>
      <c r="H144" s="6"/>
    </row>
    <row r="145" spans="2:8" hidden="1" x14ac:dyDescent="0.25">
      <c r="B145" s="5"/>
      <c r="C145" s="5"/>
      <c r="D145" s="6"/>
      <c r="E145" s="6"/>
      <c r="F145" s="6"/>
      <c r="G145" s="6"/>
      <c r="H145" s="6"/>
    </row>
    <row r="146" spans="2:8" hidden="1" x14ac:dyDescent="0.25">
      <c r="B146" s="5"/>
      <c r="C146" s="5"/>
      <c r="D146" s="6"/>
      <c r="E146" s="6"/>
      <c r="F146" s="6"/>
      <c r="G146" s="6"/>
      <c r="H146" s="6"/>
    </row>
    <row r="147" spans="2:8" hidden="1" x14ac:dyDescent="0.25">
      <c r="B147" s="5"/>
      <c r="C147" s="5"/>
      <c r="D147" s="6"/>
      <c r="E147" s="6"/>
      <c r="F147" s="6"/>
      <c r="G147" s="6"/>
      <c r="H147" s="6"/>
    </row>
    <row r="148" spans="2:8" hidden="1" x14ac:dyDescent="0.25">
      <c r="B148" s="5"/>
      <c r="C148" s="5"/>
      <c r="D148" s="6"/>
      <c r="E148" s="6"/>
      <c r="F148" s="6"/>
      <c r="G148" s="6"/>
      <c r="H148" s="6"/>
    </row>
    <row r="149" spans="2:8" hidden="1" x14ac:dyDescent="0.25">
      <c r="B149" s="5"/>
      <c r="C149" s="5"/>
      <c r="D149" s="6"/>
      <c r="E149" s="6"/>
      <c r="F149" s="6"/>
      <c r="G149" s="6"/>
      <c r="H149" s="6"/>
    </row>
    <row r="150" spans="2:8" hidden="1" x14ac:dyDescent="0.25">
      <c r="B150" s="5"/>
      <c r="C150" s="5"/>
      <c r="D150" s="6"/>
      <c r="E150" s="6"/>
      <c r="F150" s="6"/>
      <c r="G150" s="6"/>
      <c r="H150" s="6"/>
    </row>
    <row r="151" spans="2:8" hidden="1" x14ac:dyDescent="0.25">
      <c r="B151" s="5"/>
      <c r="C151" s="5"/>
      <c r="D151" s="6"/>
      <c r="E151" s="6"/>
      <c r="F151" s="6"/>
      <c r="G151" s="6"/>
      <c r="H151" s="6"/>
    </row>
    <row r="152" spans="2:8" x14ac:dyDescent="0.25"/>
    <row r="153" spans="2:8" x14ac:dyDescent="0.25"/>
    <row r="154" spans="2:8" x14ac:dyDescent="0.25"/>
    <row r="155" spans="2:8" x14ac:dyDescent="0.25"/>
    <row r="156" spans="2:8" x14ac:dyDescent="0.25"/>
  </sheetData>
  <sheetProtection algorithmName="SHA-512" hashValue="Slwo0ZBEAD85s/gM/42DpeOetZWxdCS0uWW3TFWM04Gnd/Wm+6TUnWygyiStaUUEqTkT4BKZa0pGetD+TlFmHw==" saltValue="T/EnVjEdmdFNgj++365s5A==" spinCount="100000" sheet="1" objects="1" scenarios="1"/>
  <mergeCells count="171">
    <mergeCell ref="F82:G82"/>
    <mergeCell ref="F83:G83"/>
    <mergeCell ref="F86:G86"/>
    <mergeCell ref="F87:G87"/>
    <mergeCell ref="B88:E88"/>
    <mergeCell ref="F88:G88"/>
    <mergeCell ref="F69:G69"/>
    <mergeCell ref="B87:E87"/>
    <mergeCell ref="F85:G85"/>
    <mergeCell ref="F74:G74"/>
    <mergeCell ref="F75:G75"/>
    <mergeCell ref="F56:G56"/>
    <mergeCell ref="F57:G57"/>
    <mergeCell ref="F58:G58"/>
    <mergeCell ref="F59:G59"/>
    <mergeCell ref="F61:G61"/>
    <mergeCell ref="B78:H78"/>
    <mergeCell ref="F79:G79"/>
    <mergeCell ref="F80:G80"/>
    <mergeCell ref="F81:G81"/>
    <mergeCell ref="A7:A39"/>
    <mergeCell ref="A1:H1"/>
    <mergeCell ref="A2:A5"/>
    <mergeCell ref="A6:H6"/>
    <mergeCell ref="B41:H41"/>
    <mergeCell ref="B51:D51"/>
    <mergeCell ref="B52:D52"/>
    <mergeCell ref="B43:D43"/>
    <mergeCell ref="B45:D45"/>
    <mergeCell ref="B46:D46"/>
    <mergeCell ref="B47:D47"/>
    <mergeCell ref="B50:D50"/>
    <mergeCell ref="B16:D16"/>
    <mergeCell ref="B17:D17"/>
    <mergeCell ref="B18:D18"/>
    <mergeCell ref="B21:D21"/>
    <mergeCell ref="B31:D31"/>
    <mergeCell ref="B32:D32"/>
    <mergeCell ref="B20:D20"/>
    <mergeCell ref="B26:D26"/>
    <mergeCell ref="B27:D27"/>
    <mergeCell ref="B25:D25"/>
    <mergeCell ref="B28:D28"/>
    <mergeCell ref="B30:D30"/>
    <mergeCell ref="B58:E58"/>
    <mergeCell ref="B59:E59"/>
    <mergeCell ref="B61:E61"/>
    <mergeCell ref="B62:E62"/>
    <mergeCell ref="B66:E66"/>
    <mergeCell ref="B60:E60"/>
    <mergeCell ref="B68:E68"/>
    <mergeCell ref="B69:E69"/>
    <mergeCell ref="A41:A53"/>
    <mergeCell ref="B72:E72"/>
    <mergeCell ref="F68:G68"/>
    <mergeCell ref="C2:E2"/>
    <mergeCell ref="C3:E3"/>
    <mergeCell ref="C4:E4"/>
    <mergeCell ref="C5:E5"/>
    <mergeCell ref="B44:D44"/>
    <mergeCell ref="B42:C42"/>
    <mergeCell ref="B13:H13"/>
    <mergeCell ref="F2:H4"/>
    <mergeCell ref="F5:H5"/>
    <mergeCell ref="B14:E14"/>
    <mergeCell ref="F14:H14"/>
    <mergeCell ref="B7:E7"/>
    <mergeCell ref="B8:E8"/>
    <mergeCell ref="B9:E9"/>
    <mergeCell ref="B10:E10"/>
    <mergeCell ref="B11:E11"/>
    <mergeCell ref="B33:D33"/>
    <mergeCell ref="B34:D34"/>
    <mergeCell ref="B22:D22"/>
    <mergeCell ref="B23:D23"/>
    <mergeCell ref="B24:D24"/>
    <mergeCell ref="B57:E57"/>
    <mergeCell ref="B128:H128"/>
    <mergeCell ref="F121:H122"/>
    <mergeCell ref="F89:G89"/>
    <mergeCell ref="F90:G90"/>
    <mergeCell ref="F97:G97"/>
    <mergeCell ref="A100:A126"/>
    <mergeCell ref="A128:A140"/>
    <mergeCell ref="B129:H140"/>
    <mergeCell ref="B100:H100"/>
    <mergeCell ref="F98:G98"/>
    <mergeCell ref="A99:H99"/>
    <mergeCell ref="B91:E91"/>
    <mergeCell ref="B92:E92"/>
    <mergeCell ref="B93:E93"/>
    <mergeCell ref="B94:E94"/>
    <mergeCell ref="B95:E95"/>
    <mergeCell ref="B96:E96"/>
    <mergeCell ref="F92:G92"/>
    <mergeCell ref="F91:G91"/>
    <mergeCell ref="B90:E90"/>
    <mergeCell ref="B97:E97"/>
    <mergeCell ref="B98:E98"/>
    <mergeCell ref="B37:G37"/>
    <mergeCell ref="B19:D19"/>
    <mergeCell ref="B80:E80"/>
    <mergeCell ref="B81:E81"/>
    <mergeCell ref="B82:E82"/>
    <mergeCell ref="B73:E73"/>
    <mergeCell ref="F73:G73"/>
    <mergeCell ref="F72:G72"/>
    <mergeCell ref="F71:G71"/>
    <mergeCell ref="A54:H54"/>
    <mergeCell ref="B79:E79"/>
    <mergeCell ref="B55:H55"/>
    <mergeCell ref="B74:E74"/>
    <mergeCell ref="B75:E75"/>
    <mergeCell ref="B56:E56"/>
    <mergeCell ref="B76:F76"/>
    <mergeCell ref="F62:G62"/>
    <mergeCell ref="F66:G66"/>
    <mergeCell ref="A79:A88"/>
    <mergeCell ref="B29:D29"/>
    <mergeCell ref="B48:D48"/>
    <mergeCell ref="B49:D49"/>
    <mergeCell ref="B35:D35"/>
    <mergeCell ref="B36:D36"/>
    <mergeCell ref="A89:A98"/>
    <mergeCell ref="F60:G60"/>
    <mergeCell ref="A56:A65"/>
    <mergeCell ref="A66:A75"/>
    <mergeCell ref="B63:E63"/>
    <mergeCell ref="B64:E64"/>
    <mergeCell ref="B65:E65"/>
    <mergeCell ref="F63:G63"/>
    <mergeCell ref="F64:G64"/>
    <mergeCell ref="F65:G65"/>
    <mergeCell ref="B67:E67"/>
    <mergeCell ref="F67:G67"/>
    <mergeCell ref="B84:E84"/>
    <mergeCell ref="B85:E85"/>
    <mergeCell ref="B86:E86"/>
    <mergeCell ref="F84:G84"/>
    <mergeCell ref="A77:H77"/>
    <mergeCell ref="F96:G96"/>
    <mergeCell ref="B83:E83"/>
    <mergeCell ref="F95:G95"/>
    <mergeCell ref="B89:E89"/>
    <mergeCell ref="F94:G94"/>
    <mergeCell ref="F93:G93"/>
    <mergeCell ref="B71:E71"/>
    <mergeCell ref="B117:H117"/>
    <mergeCell ref="B119:H119"/>
    <mergeCell ref="A141:H141"/>
    <mergeCell ref="B120:F120"/>
    <mergeCell ref="B118:G118"/>
    <mergeCell ref="B101:H101"/>
    <mergeCell ref="B112:E112"/>
    <mergeCell ref="B108:E108"/>
    <mergeCell ref="H114:H115"/>
    <mergeCell ref="B103:D103"/>
    <mergeCell ref="B104:D104"/>
    <mergeCell ref="B115:E115"/>
    <mergeCell ref="B116:E116"/>
    <mergeCell ref="B109:H109"/>
    <mergeCell ref="B113:H113"/>
    <mergeCell ref="B114:E114"/>
    <mergeCell ref="B102:E102"/>
    <mergeCell ref="B105:D105"/>
    <mergeCell ref="B106:D106"/>
    <mergeCell ref="B110:D110"/>
    <mergeCell ref="B107:D107"/>
    <mergeCell ref="B111:D111"/>
    <mergeCell ref="E123:H125"/>
    <mergeCell ref="A127:H127"/>
  </mergeCells>
  <conditionalFormatting sqref="B13">
    <cfRule type="cellIs" dxfId="59" priority="6" stopIfTrue="1" operator="equal">
      <formula>"Kies eerst uw systematiek voor de berekening van de subsidiabele kosten"</formula>
    </cfRule>
  </conditionalFormatting>
  <conditionalFormatting sqref="C4:E5">
    <cfRule type="containsText" dxfId="58" priority="4" operator="containsText" text="[maak keuze]">
      <formula>NOT(ISERROR(SEARCH("[maak keuze]",C4)))</formula>
    </cfRule>
  </conditionalFormatting>
  <conditionalFormatting sqref="G38">
    <cfRule type="cellIs" dxfId="54" priority="5" stopIfTrue="1" operator="equal">
      <formula>"Opslag algemene kosten (50%)"</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54" operator="containsText" id="{12AF7087-4041-4A08-A838-F33C3448954D}">
            <xm:f>NOT(ISERROR(SEARCH('Werkblad rekenen'!$B$16,F121)))</xm:f>
            <xm:f>'Werkblad rekenen'!$B$16</xm:f>
            <x14:dxf>
              <font>
                <color auto="1"/>
              </font>
            </x14:dxf>
          </x14:cfRule>
          <x14:cfRule type="containsText" priority="55" operator="containsText" id="{69DA1AC7-5364-4B50-9251-84DE871D3595}">
            <xm:f>NOT(ISERROR(SEARCH('Werkblad rekenen'!$B$15,F121)))</xm:f>
            <xm:f>'Werkblad rekenen'!$B$15</xm:f>
            <x14:dxf>
              <font>
                <color rgb="FFFF0000"/>
              </font>
            </x14:dxf>
          </x14:cfRule>
          <x14:cfRule type="containsText" priority="56" operator="containsText" id="{AEE39B85-8EC6-4215-95D6-F237F61B66F6}">
            <xm:f>NOT(ISERROR(SEARCH('Werkblad rekenen'!$B$14,F121)))</xm:f>
            <xm:f>'Werkblad rekenen'!$B$14</xm:f>
            <x14:dxf>
              <font>
                <color rgb="FF00B050"/>
              </font>
            </x14:dxf>
          </x14:cfRule>
          <xm:sqref>F121:H122</xm:sqref>
        </x14:conditionalFormatting>
      </x14:conditionalFormattings>
    </ext>
    <ext xmlns:x14="http://schemas.microsoft.com/office/spreadsheetml/2009/9/main" uri="{CCE6A557-97BC-4b89-ADB6-D9C93CAAB3DF}">
      <x14:dataValidations xmlns:xm="http://schemas.microsoft.com/office/excel/2006/main" disablePrompts="1" xWindow="1066" yWindow="307" count="1">
        <x14:dataValidation type="list" allowBlank="1" showErrorMessage="1" errorTitle="Onjuiste invoer" error="Maak een keuze tussen de integrale kostensystematiek, de loonkosten plus vaste opslag-systematiek of de vaste uurtarief-systematiek." xr:uid="{3C97B651-DB5F-4E0A-8851-F3791E4E327F}">
          <x14:formula1>
            <xm:f>'Werkblad menu'!$A$1:$A$5</xm:f>
          </x14:formula1>
          <xm:sqref>F14:F15 G15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F805C-D720-4C25-9A99-6BEFB59C5B19}">
  <sheetPr>
    <tabColor rgb="FFFFFF99"/>
  </sheetPr>
  <dimension ref="A1:J156"/>
  <sheetViews>
    <sheetView showGridLines="0" topLeftCell="A5" zoomScaleNormal="100" workbookViewId="0">
      <selection activeCell="B9" sqref="B9:E9"/>
    </sheetView>
  </sheetViews>
  <sheetFormatPr defaultColWidth="0" defaultRowHeight="15" customHeight="1" zeroHeight="1" x14ac:dyDescent="0.25"/>
  <cols>
    <col min="1" max="1" width="4.140625" style="1" customWidth="1"/>
    <col min="2" max="2" width="27.5703125" style="2" customWidth="1"/>
    <col min="3" max="3" width="35" style="2" customWidth="1"/>
    <col min="4" max="4" width="14.85546875" style="3" customWidth="1"/>
    <col min="5" max="5" width="33.140625" style="3" bestFit="1" customWidth="1"/>
    <col min="6" max="6" width="17.5703125" style="3" customWidth="1"/>
    <col min="7" max="7" width="34.85546875" style="3" customWidth="1"/>
    <col min="8" max="8" width="32.28515625" style="3" customWidth="1"/>
    <col min="9" max="9" width="2.28515625" style="4" customWidth="1"/>
    <col min="10" max="10" width="9.140625" style="4" customWidth="1"/>
    <col min="11" max="16384" width="9.140625" style="4" hidden="1"/>
  </cols>
  <sheetData>
    <row r="1" spans="1:8" ht="18.75" thickBot="1" x14ac:dyDescent="0.3">
      <c r="A1" s="496" t="s">
        <v>131</v>
      </c>
      <c r="B1" s="497"/>
      <c r="C1" s="497"/>
      <c r="D1" s="497"/>
      <c r="E1" s="497"/>
      <c r="F1" s="497"/>
      <c r="G1" s="497"/>
      <c r="H1" s="498"/>
    </row>
    <row r="2" spans="1:8" ht="15" customHeight="1" x14ac:dyDescent="0.25">
      <c r="A2" s="499" t="s">
        <v>126</v>
      </c>
      <c r="B2" s="102" t="str">
        <f>'Stap 1 Basisgegevens begroting'!B8</f>
        <v>Onderzoekstitel:</v>
      </c>
      <c r="C2" s="469">
        <f>'Stap 1 Basisgegevens begroting'!C8</f>
        <v>0</v>
      </c>
      <c r="D2" s="469"/>
      <c r="E2" s="469"/>
      <c r="F2" s="478" t="s">
        <v>61</v>
      </c>
      <c r="G2" s="479"/>
      <c r="H2" s="480"/>
    </row>
    <row r="3" spans="1:8" x14ac:dyDescent="0.25">
      <c r="A3" s="500"/>
      <c r="B3" s="100" t="s">
        <v>40</v>
      </c>
      <c r="C3" s="470">
        <f>'Stap 1 Basisgegevens begroting'!C14</f>
        <v>0</v>
      </c>
      <c r="D3" s="470"/>
      <c r="E3" s="471"/>
      <c r="F3" s="478"/>
      <c r="G3" s="479"/>
      <c r="H3" s="480"/>
    </row>
    <row r="4" spans="1:8" ht="15.75" thickBot="1" x14ac:dyDescent="0.3">
      <c r="A4" s="500"/>
      <c r="B4" s="100" t="s">
        <v>29</v>
      </c>
      <c r="C4" s="470" t="str">
        <f>'Stap 1 Basisgegevens begroting'!E14</f>
        <v>[maak keuze]</v>
      </c>
      <c r="D4" s="470"/>
      <c r="E4" s="471"/>
      <c r="F4" s="478"/>
      <c r="G4" s="479"/>
      <c r="H4" s="480"/>
    </row>
    <row r="5" spans="1:8" ht="15" customHeight="1" thickBot="1" x14ac:dyDescent="0.3">
      <c r="A5" s="501"/>
      <c r="B5" s="101" t="s">
        <v>95</v>
      </c>
      <c r="C5" s="472" t="str">
        <f>'Stap 1 Basisgegevens begroting'!D14</f>
        <v>[maak keuze]</v>
      </c>
      <c r="D5" s="472"/>
      <c r="E5" s="472"/>
      <c r="F5" s="481" t="s">
        <v>146</v>
      </c>
      <c r="G5" s="482"/>
      <c r="H5" s="483"/>
    </row>
    <row r="6" spans="1:8" ht="15" customHeight="1" thickBot="1" x14ac:dyDescent="0.3">
      <c r="A6" s="347"/>
      <c r="B6" s="348"/>
      <c r="C6" s="348"/>
      <c r="D6" s="348"/>
      <c r="E6" s="348"/>
      <c r="F6" s="348"/>
      <c r="G6" s="348"/>
      <c r="H6" s="349"/>
    </row>
    <row r="7" spans="1:8" ht="15" customHeight="1" x14ac:dyDescent="0.25">
      <c r="A7" s="393" t="s">
        <v>19</v>
      </c>
      <c r="B7" s="488" t="s">
        <v>196</v>
      </c>
      <c r="C7" s="489"/>
      <c r="D7" s="489"/>
      <c r="E7" s="489"/>
      <c r="F7" s="129" t="s">
        <v>30</v>
      </c>
      <c r="G7" s="129" t="s">
        <v>120</v>
      </c>
      <c r="H7" s="113"/>
    </row>
    <row r="8" spans="1:8" ht="15" customHeight="1" x14ac:dyDescent="0.25">
      <c r="A8" s="393"/>
      <c r="B8" s="490" t="s">
        <v>79</v>
      </c>
      <c r="C8" s="491"/>
      <c r="D8" s="491"/>
      <c r="E8" s="491"/>
      <c r="F8" s="130" t="s">
        <v>112</v>
      </c>
      <c r="G8" s="131">
        <v>60</v>
      </c>
      <c r="H8" s="113"/>
    </row>
    <row r="9" spans="1:8" ht="15" customHeight="1" x14ac:dyDescent="0.25">
      <c r="A9" s="393"/>
      <c r="B9" s="490" t="s">
        <v>80</v>
      </c>
      <c r="C9" s="491"/>
      <c r="D9" s="491"/>
      <c r="E9" s="491"/>
      <c r="F9" s="130" t="s">
        <v>113</v>
      </c>
      <c r="G9" s="131">
        <v>95</v>
      </c>
      <c r="H9" s="114"/>
    </row>
    <row r="10" spans="1:8" ht="15" customHeight="1" x14ac:dyDescent="0.25">
      <c r="A10" s="393"/>
      <c r="B10" s="490" t="s">
        <v>81</v>
      </c>
      <c r="C10" s="491"/>
      <c r="D10" s="491"/>
      <c r="E10" s="491"/>
      <c r="F10" s="130" t="s">
        <v>114</v>
      </c>
      <c r="G10" s="131">
        <v>150</v>
      </c>
      <c r="H10" s="114"/>
    </row>
    <row r="11" spans="1:8" ht="15" customHeight="1" thickBot="1" x14ac:dyDescent="0.3">
      <c r="A11" s="393"/>
      <c r="B11" s="492" t="s">
        <v>144</v>
      </c>
      <c r="C11" s="493"/>
      <c r="D11" s="493"/>
      <c r="E11" s="493"/>
      <c r="F11" s="132" t="s">
        <v>115</v>
      </c>
      <c r="G11" s="133">
        <v>160</v>
      </c>
      <c r="H11" s="114"/>
    </row>
    <row r="12" spans="1:8" ht="15" customHeight="1" thickBot="1" x14ac:dyDescent="0.3">
      <c r="A12" s="393"/>
      <c r="B12" s="117"/>
      <c r="C12" s="118"/>
      <c r="D12" s="119"/>
      <c r="E12" s="119"/>
      <c r="F12" s="119"/>
      <c r="G12" s="119"/>
      <c r="H12" s="120"/>
    </row>
    <row r="13" spans="1:8" ht="18.75" thickBot="1" x14ac:dyDescent="0.3">
      <c r="A13" s="393"/>
      <c r="B13" s="475" t="str">
        <f>IF(F14="[maak keuze]","Kies eerst uw systematiek voor de berekening van de subsidiabele kosten",(IF(F14="Directe loonkosten plus vaste opslag-systematiek (50%)","Directe loonkosten",(IF(F14="integrale kostensystematiek","Directe en indirecte kosten op basis van integraal tarief","Directe en indirecte kosten op basis van vast tarief regeling of WUR")))))</f>
        <v>Directe en indirecte kosten op basis van vast tarief regeling of WUR</v>
      </c>
      <c r="C13" s="476"/>
      <c r="D13" s="476"/>
      <c r="E13" s="476"/>
      <c r="F13" s="476"/>
      <c r="G13" s="476"/>
      <c r="H13" s="477"/>
    </row>
    <row r="14" spans="1:8" ht="33" customHeight="1" thickBot="1" x14ac:dyDescent="0.3">
      <c r="A14" s="393"/>
      <c r="B14" s="484" t="s">
        <v>185</v>
      </c>
      <c r="C14" s="484"/>
      <c r="D14" s="484"/>
      <c r="E14" s="484"/>
      <c r="F14" s="485" t="s">
        <v>85</v>
      </c>
      <c r="G14" s="486"/>
      <c r="H14" s="487"/>
    </row>
    <row r="15" spans="1:8" ht="15" customHeight="1" thickBot="1" x14ac:dyDescent="0.3">
      <c r="A15" s="393"/>
      <c r="B15" s="66"/>
      <c r="C15" s="66"/>
      <c r="D15" s="66"/>
      <c r="E15" s="66"/>
      <c r="F15" s="67"/>
      <c r="G15" s="67"/>
      <c r="H15" s="83"/>
    </row>
    <row r="16" spans="1:8" ht="15.75" thickBot="1" x14ac:dyDescent="0.3">
      <c r="A16" s="393"/>
      <c r="B16" s="431" t="s">
        <v>145</v>
      </c>
      <c r="C16" s="431"/>
      <c r="D16" s="510"/>
      <c r="E16" s="86" t="s">
        <v>82</v>
      </c>
      <c r="F16" s="87" t="s">
        <v>31</v>
      </c>
      <c r="G16" s="86" t="s">
        <v>32</v>
      </c>
      <c r="H16" s="88" t="s">
        <v>33</v>
      </c>
    </row>
    <row r="17" spans="1:8" ht="15.75" thickTop="1" x14ac:dyDescent="0.25">
      <c r="A17" s="393"/>
      <c r="B17" s="508"/>
      <c r="C17" s="508"/>
      <c r="D17" s="509"/>
      <c r="E17" s="84"/>
      <c r="F17" s="69"/>
      <c r="G17" s="71"/>
      <c r="H17" s="205">
        <f>F17*G17</f>
        <v>0</v>
      </c>
    </row>
    <row r="18" spans="1:8" x14ac:dyDescent="0.25">
      <c r="A18" s="393"/>
      <c r="B18" s="398"/>
      <c r="C18" s="398"/>
      <c r="D18" s="396"/>
      <c r="E18" s="70"/>
      <c r="F18" s="69"/>
      <c r="G18" s="71"/>
      <c r="H18" s="85">
        <f t="shared" ref="H18:H36" si="0">F18*G18</f>
        <v>0</v>
      </c>
    </row>
    <row r="19" spans="1:8" x14ac:dyDescent="0.25">
      <c r="A19" s="393"/>
      <c r="B19" s="398"/>
      <c r="C19" s="398"/>
      <c r="D19" s="396"/>
      <c r="E19" s="70"/>
      <c r="F19" s="69"/>
      <c r="G19" s="71"/>
      <c r="H19" s="85">
        <f t="shared" si="0"/>
        <v>0</v>
      </c>
    </row>
    <row r="20" spans="1:8" x14ac:dyDescent="0.25">
      <c r="A20" s="393"/>
      <c r="B20" s="398"/>
      <c r="C20" s="398"/>
      <c r="D20" s="396"/>
      <c r="E20" s="70"/>
      <c r="F20" s="69"/>
      <c r="G20" s="71"/>
      <c r="H20" s="85">
        <f t="shared" si="0"/>
        <v>0</v>
      </c>
    </row>
    <row r="21" spans="1:8" x14ac:dyDescent="0.25">
      <c r="A21" s="393"/>
      <c r="B21" s="398"/>
      <c r="C21" s="398"/>
      <c r="D21" s="396"/>
      <c r="E21" s="70"/>
      <c r="F21" s="69"/>
      <c r="G21" s="71"/>
      <c r="H21" s="85">
        <f t="shared" si="0"/>
        <v>0</v>
      </c>
    </row>
    <row r="22" spans="1:8" x14ac:dyDescent="0.25">
      <c r="A22" s="393"/>
      <c r="B22" s="397"/>
      <c r="C22" s="398"/>
      <c r="D22" s="396"/>
      <c r="E22" s="70"/>
      <c r="F22" s="69"/>
      <c r="G22" s="71"/>
      <c r="H22" s="85">
        <f t="shared" si="0"/>
        <v>0</v>
      </c>
    </row>
    <row r="23" spans="1:8" x14ac:dyDescent="0.25">
      <c r="A23" s="393"/>
      <c r="B23" s="397"/>
      <c r="C23" s="398"/>
      <c r="D23" s="396"/>
      <c r="E23" s="70"/>
      <c r="F23" s="69"/>
      <c r="G23" s="71"/>
      <c r="H23" s="85">
        <f t="shared" si="0"/>
        <v>0</v>
      </c>
    </row>
    <row r="24" spans="1:8" x14ac:dyDescent="0.25">
      <c r="A24" s="393"/>
      <c r="B24" s="397"/>
      <c r="C24" s="398"/>
      <c r="D24" s="396"/>
      <c r="E24" s="70"/>
      <c r="F24" s="69"/>
      <c r="G24" s="71"/>
      <c r="H24" s="85">
        <f t="shared" si="0"/>
        <v>0</v>
      </c>
    </row>
    <row r="25" spans="1:8" x14ac:dyDescent="0.25">
      <c r="A25" s="393"/>
      <c r="B25" s="397"/>
      <c r="C25" s="398"/>
      <c r="D25" s="396"/>
      <c r="E25" s="70"/>
      <c r="F25" s="69"/>
      <c r="G25" s="71"/>
      <c r="H25" s="85">
        <f t="shared" si="0"/>
        <v>0</v>
      </c>
    </row>
    <row r="26" spans="1:8" x14ac:dyDescent="0.25">
      <c r="A26" s="393"/>
      <c r="B26" s="397"/>
      <c r="C26" s="398"/>
      <c r="D26" s="396"/>
      <c r="E26" s="70"/>
      <c r="F26" s="69"/>
      <c r="G26" s="71"/>
      <c r="H26" s="85">
        <f t="shared" si="0"/>
        <v>0</v>
      </c>
    </row>
    <row r="27" spans="1:8" x14ac:dyDescent="0.25">
      <c r="A27" s="393"/>
      <c r="B27" s="397"/>
      <c r="C27" s="398"/>
      <c r="D27" s="396"/>
      <c r="E27" s="70"/>
      <c r="F27" s="69"/>
      <c r="G27" s="71"/>
      <c r="H27" s="85">
        <f t="shared" si="0"/>
        <v>0</v>
      </c>
    </row>
    <row r="28" spans="1:8" x14ac:dyDescent="0.25">
      <c r="A28" s="393"/>
      <c r="B28" s="397"/>
      <c r="C28" s="398"/>
      <c r="D28" s="396"/>
      <c r="E28" s="70"/>
      <c r="F28" s="69"/>
      <c r="G28" s="71"/>
      <c r="H28" s="85">
        <f t="shared" si="0"/>
        <v>0</v>
      </c>
    </row>
    <row r="29" spans="1:8" x14ac:dyDescent="0.25">
      <c r="A29" s="393"/>
      <c r="B29" s="397"/>
      <c r="C29" s="398"/>
      <c r="D29" s="396"/>
      <c r="E29" s="70"/>
      <c r="F29" s="69"/>
      <c r="G29" s="71"/>
      <c r="H29" s="85">
        <f t="shared" si="0"/>
        <v>0</v>
      </c>
    </row>
    <row r="30" spans="1:8" x14ac:dyDescent="0.25">
      <c r="A30" s="393"/>
      <c r="B30" s="397"/>
      <c r="C30" s="398"/>
      <c r="D30" s="396"/>
      <c r="E30" s="70"/>
      <c r="F30" s="69"/>
      <c r="G30" s="71"/>
      <c r="H30" s="85">
        <f t="shared" si="0"/>
        <v>0</v>
      </c>
    </row>
    <row r="31" spans="1:8" x14ac:dyDescent="0.25">
      <c r="A31" s="393"/>
      <c r="B31" s="398"/>
      <c r="C31" s="398"/>
      <c r="D31" s="396"/>
      <c r="E31" s="70"/>
      <c r="F31" s="69"/>
      <c r="G31" s="71"/>
      <c r="H31" s="85">
        <f t="shared" si="0"/>
        <v>0</v>
      </c>
    </row>
    <row r="32" spans="1:8" x14ac:dyDescent="0.25">
      <c r="A32" s="393"/>
      <c r="B32" s="398"/>
      <c r="C32" s="398"/>
      <c r="D32" s="396"/>
      <c r="E32" s="70"/>
      <c r="F32" s="69"/>
      <c r="G32" s="71"/>
      <c r="H32" s="85">
        <f t="shared" si="0"/>
        <v>0</v>
      </c>
    </row>
    <row r="33" spans="1:8" x14ac:dyDescent="0.25">
      <c r="A33" s="393"/>
      <c r="B33" s="398"/>
      <c r="C33" s="398"/>
      <c r="D33" s="396"/>
      <c r="E33" s="70"/>
      <c r="F33" s="69"/>
      <c r="G33" s="71"/>
      <c r="H33" s="85">
        <f t="shared" si="0"/>
        <v>0</v>
      </c>
    </row>
    <row r="34" spans="1:8" x14ac:dyDescent="0.25">
      <c r="A34" s="393"/>
      <c r="B34" s="398"/>
      <c r="C34" s="398"/>
      <c r="D34" s="396"/>
      <c r="E34" s="70"/>
      <c r="F34" s="69"/>
      <c r="G34" s="71"/>
      <c r="H34" s="85">
        <f t="shared" si="0"/>
        <v>0</v>
      </c>
    </row>
    <row r="35" spans="1:8" x14ac:dyDescent="0.25">
      <c r="A35" s="393"/>
      <c r="B35" s="398"/>
      <c r="C35" s="398"/>
      <c r="D35" s="396"/>
      <c r="E35" s="70"/>
      <c r="F35" s="69"/>
      <c r="G35" s="71"/>
      <c r="H35" s="85">
        <f t="shared" si="0"/>
        <v>0</v>
      </c>
    </row>
    <row r="36" spans="1:8" ht="15.75" thickBot="1" x14ac:dyDescent="0.3">
      <c r="A36" s="393"/>
      <c r="B36" s="400"/>
      <c r="C36" s="400"/>
      <c r="D36" s="401"/>
      <c r="E36" s="74"/>
      <c r="F36" s="73"/>
      <c r="G36" s="75"/>
      <c r="H36" s="206">
        <f t="shared" si="0"/>
        <v>0</v>
      </c>
    </row>
    <row r="37" spans="1:8" ht="16.5" thickTop="1" thickBot="1" x14ac:dyDescent="0.3">
      <c r="A37" s="393"/>
      <c r="B37" s="421" t="s">
        <v>189</v>
      </c>
      <c r="C37" s="421"/>
      <c r="D37" s="421"/>
      <c r="E37" s="421"/>
      <c r="F37" s="421"/>
      <c r="G37" s="422"/>
      <c r="H37" s="72">
        <f>SUM(H17:H36)</f>
        <v>0</v>
      </c>
    </row>
    <row r="38" spans="1:8" ht="15.75" thickBot="1" x14ac:dyDescent="0.3">
      <c r="A38" s="393"/>
      <c r="B38" s="77"/>
      <c r="C38" s="77"/>
      <c r="D38" s="78"/>
      <c r="E38" s="78"/>
      <c r="F38" s="79"/>
      <c r="G38" s="80" t="str">
        <f>IF(F14="Directe loonkosten plus vaste opslag-systematiek (50%)","Opslag algemene kosten (50%)","Geen opslag")</f>
        <v>Geen opslag</v>
      </c>
      <c r="H38" s="81" t="str">
        <f>IF($F14="vaste uurtarief-systematiek",0,(IF($F14="integrale kostensystematiek",0,(IF($F14="Directe loonkosten plus vaste opslag-systematiek (50%)",H37*0.5,"0")))))</f>
        <v>0</v>
      </c>
    </row>
    <row r="39" spans="1:8" ht="15.75" thickBot="1" x14ac:dyDescent="0.3">
      <c r="A39" s="394"/>
      <c r="B39" s="10"/>
      <c r="C39" s="10"/>
      <c r="D39" s="11"/>
      <c r="E39" s="11"/>
      <c r="F39" s="76"/>
      <c r="G39" s="99" t="s">
        <v>189</v>
      </c>
      <c r="H39" s="82">
        <f>H37+H38</f>
        <v>0</v>
      </c>
    </row>
    <row r="40" spans="1:8" ht="15.75" thickBot="1" x14ac:dyDescent="0.3">
      <c r="A40" s="115"/>
      <c r="B40" s="107"/>
      <c r="C40" s="107"/>
      <c r="D40" s="107"/>
      <c r="E40" s="107"/>
      <c r="F40" s="108"/>
      <c r="G40" s="109"/>
      <c r="H40" s="116"/>
    </row>
    <row r="41" spans="1:8" ht="18" x14ac:dyDescent="0.25">
      <c r="A41" s="392" t="s">
        <v>20</v>
      </c>
      <c r="B41" s="502" t="s">
        <v>34</v>
      </c>
      <c r="C41" s="503"/>
      <c r="D41" s="503"/>
      <c r="E41" s="503"/>
      <c r="F41" s="503"/>
      <c r="G41" s="503"/>
      <c r="H41" s="504"/>
    </row>
    <row r="42" spans="1:8" ht="15.75" thickBot="1" x14ac:dyDescent="0.3">
      <c r="A42" s="393"/>
      <c r="B42" s="473" t="s">
        <v>140</v>
      </c>
      <c r="C42" s="474"/>
      <c r="D42" s="91"/>
      <c r="E42" s="90" t="s">
        <v>123</v>
      </c>
      <c r="F42" s="92" t="s">
        <v>124</v>
      </c>
      <c r="G42" s="90" t="s">
        <v>125</v>
      </c>
      <c r="H42" s="93" t="s">
        <v>122</v>
      </c>
    </row>
    <row r="43" spans="1:8" ht="15.75" thickTop="1" x14ac:dyDescent="0.25">
      <c r="A43" s="393"/>
      <c r="B43" s="507"/>
      <c r="C43" s="508"/>
      <c r="D43" s="509"/>
      <c r="E43" s="95"/>
      <c r="F43" s="96"/>
      <c r="G43" s="71"/>
      <c r="H43" s="205">
        <f>E43*F43*G43</f>
        <v>0</v>
      </c>
    </row>
    <row r="44" spans="1:8" x14ac:dyDescent="0.25">
      <c r="A44" s="393"/>
      <c r="B44" s="410"/>
      <c r="C44" s="411"/>
      <c r="D44" s="411"/>
      <c r="E44" s="95"/>
      <c r="F44" s="96"/>
      <c r="G44" s="71"/>
      <c r="H44" s="85">
        <f t="shared" ref="H44:H52" si="1">E44*F44*G44</f>
        <v>0</v>
      </c>
    </row>
    <row r="45" spans="1:8" x14ac:dyDescent="0.25">
      <c r="A45" s="393"/>
      <c r="B45" s="410"/>
      <c r="C45" s="411"/>
      <c r="D45" s="411"/>
      <c r="E45" s="95"/>
      <c r="F45" s="96"/>
      <c r="G45" s="71"/>
      <c r="H45" s="85">
        <f t="shared" si="1"/>
        <v>0</v>
      </c>
    </row>
    <row r="46" spans="1:8" x14ac:dyDescent="0.25">
      <c r="A46" s="393"/>
      <c r="B46" s="410"/>
      <c r="C46" s="411"/>
      <c r="D46" s="411"/>
      <c r="E46" s="95"/>
      <c r="F46" s="96"/>
      <c r="G46" s="71"/>
      <c r="H46" s="85">
        <f t="shared" si="1"/>
        <v>0</v>
      </c>
    </row>
    <row r="47" spans="1:8" x14ac:dyDescent="0.25">
      <c r="A47" s="393"/>
      <c r="B47" s="410"/>
      <c r="C47" s="411"/>
      <c r="D47" s="411"/>
      <c r="E47" s="95"/>
      <c r="F47" s="96"/>
      <c r="G47" s="71"/>
      <c r="H47" s="85">
        <f t="shared" si="1"/>
        <v>0</v>
      </c>
    </row>
    <row r="48" spans="1:8" x14ac:dyDescent="0.25">
      <c r="A48" s="393"/>
      <c r="B48" s="397"/>
      <c r="C48" s="398"/>
      <c r="D48" s="396"/>
      <c r="E48" s="95"/>
      <c r="F48" s="96"/>
      <c r="G48" s="71"/>
      <c r="H48" s="85">
        <f t="shared" si="1"/>
        <v>0</v>
      </c>
    </row>
    <row r="49" spans="1:8" x14ac:dyDescent="0.25">
      <c r="A49" s="393"/>
      <c r="B49" s="397"/>
      <c r="C49" s="398"/>
      <c r="D49" s="396"/>
      <c r="E49" s="95"/>
      <c r="F49" s="96"/>
      <c r="G49" s="71"/>
      <c r="H49" s="85">
        <f t="shared" si="1"/>
        <v>0</v>
      </c>
    </row>
    <row r="50" spans="1:8" x14ac:dyDescent="0.25">
      <c r="A50" s="393"/>
      <c r="B50" s="410"/>
      <c r="C50" s="411"/>
      <c r="D50" s="411"/>
      <c r="E50" s="95"/>
      <c r="F50" s="96"/>
      <c r="G50" s="71"/>
      <c r="H50" s="85">
        <f t="shared" si="1"/>
        <v>0</v>
      </c>
    </row>
    <row r="51" spans="1:8" x14ac:dyDescent="0.25">
      <c r="A51" s="393"/>
      <c r="B51" s="410"/>
      <c r="C51" s="411"/>
      <c r="D51" s="411"/>
      <c r="E51" s="95"/>
      <c r="F51" s="96"/>
      <c r="G51" s="71"/>
      <c r="H51" s="85">
        <f t="shared" si="1"/>
        <v>0</v>
      </c>
    </row>
    <row r="52" spans="1:8" ht="15.75" thickBot="1" x14ac:dyDescent="0.3">
      <c r="A52" s="393"/>
      <c r="B52" s="505"/>
      <c r="C52" s="506"/>
      <c r="D52" s="506"/>
      <c r="E52" s="97"/>
      <c r="F52" s="98"/>
      <c r="G52" s="75"/>
      <c r="H52" s="206">
        <f>E52*F52*G52</f>
        <v>0</v>
      </c>
    </row>
    <row r="53" spans="1:8" ht="16.5" thickTop="1" thickBot="1" x14ac:dyDescent="0.3">
      <c r="A53" s="394"/>
      <c r="B53" s="89"/>
      <c r="C53" s="15"/>
      <c r="D53" s="94"/>
      <c r="E53" s="16"/>
      <c r="F53" s="16"/>
      <c r="G53" s="99" t="s">
        <v>184</v>
      </c>
      <c r="H53" s="103">
        <f>SUM(H43:H52)</f>
        <v>0</v>
      </c>
    </row>
    <row r="54" spans="1:8" ht="15.75" thickBot="1" x14ac:dyDescent="0.3">
      <c r="A54" s="414"/>
      <c r="B54" s="415"/>
      <c r="C54" s="415"/>
      <c r="D54" s="415"/>
      <c r="E54" s="415"/>
      <c r="F54" s="415"/>
      <c r="G54" s="415"/>
      <c r="H54" s="416"/>
    </row>
    <row r="55" spans="1:8" ht="18.75" thickBot="1" x14ac:dyDescent="0.3">
      <c r="A55" s="138" t="s">
        <v>35</v>
      </c>
      <c r="B55" s="432" t="s">
        <v>174</v>
      </c>
      <c r="C55" s="433"/>
      <c r="D55" s="433"/>
      <c r="E55" s="433"/>
      <c r="F55" s="433"/>
      <c r="G55" s="433"/>
      <c r="H55" s="434"/>
    </row>
    <row r="56" spans="1:8" ht="15.75" thickBot="1" x14ac:dyDescent="0.3">
      <c r="A56" s="392" t="s">
        <v>151</v>
      </c>
      <c r="B56" s="440" t="s">
        <v>127</v>
      </c>
      <c r="C56" s="441"/>
      <c r="D56" s="441"/>
      <c r="E56" s="441"/>
      <c r="F56" s="514" t="s">
        <v>83</v>
      </c>
      <c r="G56" s="514"/>
      <c r="H56" s="7" t="s">
        <v>36</v>
      </c>
    </row>
    <row r="57" spans="1:8" ht="15.75" thickTop="1" x14ac:dyDescent="0.25">
      <c r="A57" s="393"/>
      <c r="B57" s="423"/>
      <c r="C57" s="424"/>
      <c r="D57" s="424"/>
      <c r="E57" s="424"/>
      <c r="F57" s="424"/>
      <c r="G57" s="424"/>
      <c r="H57" s="104">
        <v>0</v>
      </c>
    </row>
    <row r="58" spans="1:8" x14ac:dyDescent="0.25">
      <c r="A58" s="393"/>
      <c r="B58" s="410"/>
      <c r="C58" s="411"/>
      <c r="D58" s="411"/>
      <c r="E58" s="411"/>
      <c r="F58" s="411"/>
      <c r="G58" s="411"/>
      <c r="H58" s="105">
        <v>0</v>
      </c>
    </row>
    <row r="59" spans="1:8" x14ac:dyDescent="0.25">
      <c r="A59" s="393"/>
      <c r="B59" s="410"/>
      <c r="C59" s="411"/>
      <c r="D59" s="411"/>
      <c r="E59" s="411"/>
      <c r="F59" s="411"/>
      <c r="G59" s="411"/>
      <c r="H59" s="105">
        <v>0</v>
      </c>
    </row>
    <row r="60" spans="1:8" x14ac:dyDescent="0.25">
      <c r="A60" s="393"/>
      <c r="B60" s="397"/>
      <c r="C60" s="398"/>
      <c r="D60" s="398"/>
      <c r="E60" s="396"/>
      <c r="F60" s="395"/>
      <c r="G60" s="396"/>
      <c r="H60" s="105">
        <v>0</v>
      </c>
    </row>
    <row r="61" spans="1:8" x14ac:dyDescent="0.25">
      <c r="A61" s="393"/>
      <c r="B61" s="410"/>
      <c r="C61" s="411"/>
      <c r="D61" s="411"/>
      <c r="E61" s="411"/>
      <c r="F61" s="411"/>
      <c r="G61" s="411"/>
      <c r="H61" s="105">
        <v>0</v>
      </c>
    </row>
    <row r="62" spans="1:8" x14ac:dyDescent="0.25">
      <c r="A62" s="393"/>
      <c r="B62" s="410"/>
      <c r="C62" s="411"/>
      <c r="D62" s="411"/>
      <c r="E62" s="411"/>
      <c r="F62" s="411"/>
      <c r="G62" s="411"/>
      <c r="H62" s="105">
        <v>0</v>
      </c>
    </row>
    <row r="63" spans="1:8" x14ac:dyDescent="0.25">
      <c r="A63" s="393"/>
      <c r="B63" s="397"/>
      <c r="C63" s="398"/>
      <c r="D63" s="398"/>
      <c r="E63" s="396"/>
      <c r="F63" s="395"/>
      <c r="G63" s="396"/>
      <c r="H63" s="105">
        <v>0</v>
      </c>
    </row>
    <row r="64" spans="1:8" ht="15.75" thickBot="1" x14ac:dyDescent="0.3">
      <c r="A64" s="393"/>
      <c r="B64" s="399"/>
      <c r="C64" s="400"/>
      <c r="D64" s="400"/>
      <c r="E64" s="401"/>
      <c r="F64" s="404"/>
      <c r="G64" s="401"/>
      <c r="H64" s="106">
        <v>0</v>
      </c>
    </row>
    <row r="65" spans="1:8" ht="16.5" thickTop="1" thickBot="1" x14ac:dyDescent="0.3">
      <c r="A65" s="394"/>
      <c r="B65" s="402" t="s">
        <v>148</v>
      </c>
      <c r="C65" s="403"/>
      <c r="D65" s="403"/>
      <c r="E65" s="403"/>
      <c r="F65" s="405" t="s">
        <v>150</v>
      </c>
      <c r="G65" s="406"/>
      <c r="H65" s="137">
        <f>SUM(H57:H64)</f>
        <v>0</v>
      </c>
    </row>
    <row r="66" spans="1:8" ht="15.75" thickBot="1" x14ac:dyDescent="0.3">
      <c r="A66" s="392" t="s">
        <v>152</v>
      </c>
      <c r="B66" s="494" t="s">
        <v>180</v>
      </c>
      <c r="C66" s="495"/>
      <c r="D66" s="495"/>
      <c r="E66" s="495"/>
      <c r="F66" s="442" t="s">
        <v>156</v>
      </c>
      <c r="G66" s="442"/>
      <c r="H66" s="140" t="s">
        <v>154</v>
      </c>
    </row>
    <row r="67" spans="1:8" x14ac:dyDescent="0.25">
      <c r="A67" s="393"/>
      <c r="B67" s="407"/>
      <c r="C67" s="408"/>
      <c r="D67" s="408"/>
      <c r="E67" s="408"/>
      <c r="F67" s="409"/>
      <c r="G67" s="409"/>
      <c r="H67" s="207">
        <v>0</v>
      </c>
    </row>
    <row r="68" spans="1:8" x14ac:dyDescent="0.25">
      <c r="A68" s="393"/>
      <c r="B68" s="425"/>
      <c r="C68" s="426"/>
      <c r="D68" s="426"/>
      <c r="E68" s="427"/>
      <c r="F68" s="428"/>
      <c r="G68" s="429"/>
      <c r="H68" s="105">
        <v>0</v>
      </c>
    </row>
    <row r="69" spans="1:8" x14ac:dyDescent="0.25">
      <c r="A69" s="393"/>
      <c r="B69" s="425"/>
      <c r="C69" s="426"/>
      <c r="D69" s="426"/>
      <c r="E69" s="427"/>
      <c r="F69" s="428"/>
      <c r="G69" s="429"/>
      <c r="H69" s="105">
        <v>0</v>
      </c>
    </row>
    <row r="70" spans="1:8" x14ac:dyDescent="0.25">
      <c r="A70" s="393"/>
      <c r="B70" s="208"/>
      <c r="C70" s="209"/>
      <c r="D70" s="209"/>
      <c r="E70" s="210"/>
      <c r="F70" s="211"/>
      <c r="G70" s="212"/>
      <c r="H70" s="105">
        <v>0</v>
      </c>
    </row>
    <row r="71" spans="1:8" x14ac:dyDescent="0.25">
      <c r="A71" s="393"/>
      <c r="B71" s="425"/>
      <c r="C71" s="426"/>
      <c r="D71" s="426"/>
      <c r="E71" s="427"/>
      <c r="F71" s="428"/>
      <c r="G71" s="429"/>
      <c r="H71" s="105">
        <v>0</v>
      </c>
    </row>
    <row r="72" spans="1:8" x14ac:dyDescent="0.25">
      <c r="A72" s="393"/>
      <c r="B72" s="425"/>
      <c r="C72" s="426"/>
      <c r="D72" s="426"/>
      <c r="E72" s="427"/>
      <c r="F72" s="428"/>
      <c r="G72" s="429"/>
      <c r="H72" s="105">
        <v>0</v>
      </c>
    </row>
    <row r="73" spans="1:8" x14ac:dyDescent="0.25">
      <c r="A73" s="393"/>
      <c r="B73" s="425"/>
      <c r="C73" s="426"/>
      <c r="D73" s="426"/>
      <c r="E73" s="427"/>
      <c r="F73" s="428"/>
      <c r="G73" s="429"/>
      <c r="H73" s="105">
        <v>0</v>
      </c>
    </row>
    <row r="74" spans="1:8" ht="15.75" thickBot="1" x14ac:dyDescent="0.3">
      <c r="A74" s="393"/>
      <c r="B74" s="435"/>
      <c r="C74" s="436"/>
      <c r="D74" s="436"/>
      <c r="E74" s="436"/>
      <c r="F74" s="436"/>
      <c r="G74" s="436"/>
      <c r="H74" s="106">
        <v>0</v>
      </c>
    </row>
    <row r="75" spans="1:8" ht="16.5" thickTop="1" thickBot="1" x14ac:dyDescent="0.3">
      <c r="A75" s="394"/>
      <c r="B75" s="437" t="s">
        <v>149</v>
      </c>
      <c r="C75" s="438"/>
      <c r="D75" s="438"/>
      <c r="E75" s="439"/>
      <c r="F75" s="517" t="s">
        <v>153</v>
      </c>
      <c r="G75" s="517"/>
      <c r="H75" s="137">
        <f>SUM(H67:H74)</f>
        <v>0</v>
      </c>
    </row>
    <row r="76" spans="1:8" ht="15.75" thickBot="1" x14ac:dyDescent="0.3">
      <c r="A76" s="139" t="s">
        <v>35</v>
      </c>
      <c r="B76" s="402" t="s">
        <v>147</v>
      </c>
      <c r="C76" s="403"/>
      <c r="D76" s="403"/>
      <c r="E76" s="403"/>
      <c r="F76" s="403"/>
      <c r="G76" s="99" t="s">
        <v>128</v>
      </c>
      <c r="H76" s="103">
        <f>H65+H75</f>
        <v>0</v>
      </c>
    </row>
    <row r="77" spans="1:8" ht="15.75" thickBot="1" x14ac:dyDescent="0.3">
      <c r="A77" s="414"/>
      <c r="B77" s="415"/>
      <c r="C77" s="415"/>
      <c r="D77" s="415"/>
      <c r="E77" s="415"/>
      <c r="F77" s="415"/>
      <c r="G77" s="415"/>
      <c r="H77" s="416"/>
    </row>
    <row r="78" spans="1:8" ht="18.75" thickBot="1" x14ac:dyDescent="0.3">
      <c r="A78" s="142" t="s">
        <v>37</v>
      </c>
      <c r="B78" s="432" t="s">
        <v>173</v>
      </c>
      <c r="C78" s="433"/>
      <c r="D78" s="433"/>
      <c r="E78" s="433"/>
      <c r="F78" s="433"/>
      <c r="G78" s="433"/>
      <c r="H78" s="434"/>
    </row>
    <row r="79" spans="1:8" ht="15.75" thickBot="1" x14ac:dyDescent="0.3">
      <c r="A79" s="392" t="s">
        <v>160</v>
      </c>
      <c r="B79" s="430" t="s">
        <v>129</v>
      </c>
      <c r="C79" s="431"/>
      <c r="D79" s="431"/>
      <c r="E79" s="431"/>
      <c r="F79" s="515" t="s">
        <v>83</v>
      </c>
      <c r="G79" s="515"/>
      <c r="H79" s="143" t="s">
        <v>36</v>
      </c>
    </row>
    <row r="80" spans="1:8" ht="15.75" thickTop="1" x14ac:dyDescent="0.25">
      <c r="A80" s="393"/>
      <c r="B80" s="423"/>
      <c r="C80" s="424"/>
      <c r="D80" s="424"/>
      <c r="E80" s="424"/>
      <c r="F80" s="424"/>
      <c r="G80" s="424"/>
      <c r="H80" s="141">
        <v>0</v>
      </c>
    </row>
    <row r="81" spans="1:8" x14ac:dyDescent="0.25">
      <c r="A81" s="393"/>
      <c r="B81" s="410"/>
      <c r="C81" s="411"/>
      <c r="D81" s="411"/>
      <c r="E81" s="411"/>
      <c r="F81" s="411"/>
      <c r="G81" s="411"/>
      <c r="H81" s="110">
        <v>0</v>
      </c>
    </row>
    <row r="82" spans="1:8" x14ac:dyDescent="0.25">
      <c r="A82" s="393"/>
      <c r="B82" s="410"/>
      <c r="C82" s="411"/>
      <c r="D82" s="411"/>
      <c r="E82" s="411"/>
      <c r="F82" s="411"/>
      <c r="G82" s="411"/>
      <c r="H82" s="110">
        <v>0</v>
      </c>
    </row>
    <row r="83" spans="1:8" x14ac:dyDescent="0.25">
      <c r="A83" s="393"/>
      <c r="B83" s="410"/>
      <c r="C83" s="411"/>
      <c r="D83" s="411"/>
      <c r="E83" s="411"/>
      <c r="F83" s="411"/>
      <c r="G83" s="411"/>
      <c r="H83" s="110">
        <v>0</v>
      </c>
    </row>
    <row r="84" spans="1:8" x14ac:dyDescent="0.25">
      <c r="A84" s="393"/>
      <c r="B84" s="410"/>
      <c r="C84" s="411"/>
      <c r="D84" s="411"/>
      <c r="E84" s="411"/>
      <c r="F84" s="411"/>
      <c r="G84" s="411"/>
      <c r="H84" s="110">
        <v>0</v>
      </c>
    </row>
    <row r="85" spans="1:8" x14ac:dyDescent="0.25">
      <c r="A85" s="393"/>
      <c r="B85" s="410"/>
      <c r="C85" s="411"/>
      <c r="D85" s="411"/>
      <c r="E85" s="411"/>
      <c r="F85" s="411"/>
      <c r="G85" s="411"/>
      <c r="H85" s="110">
        <v>0</v>
      </c>
    </row>
    <row r="86" spans="1:8" x14ac:dyDescent="0.25">
      <c r="A86" s="393"/>
      <c r="B86" s="412"/>
      <c r="C86" s="413"/>
      <c r="D86" s="413"/>
      <c r="E86" s="413"/>
      <c r="F86" s="411"/>
      <c r="G86" s="411"/>
      <c r="H86" s="110">
        <v>0</v>
      </c>
    </row>
    <row r="87" spans="1:8" ht="15.75" thickBot="1" x14ac:dyDescent="0.3">
      <c r="A87" s="393"/>
      <c r="B87" s="505"/>
      <c r="C87" s="506"/>
      <c r="D87" s="506"/>
      <c r="E87" s="506"/>
      <c r="F87" s="506"/>
      <c r="G87" s="506"/>
      <c r="H87" s="111">
        <v>0</v>
      </c>
    </row>
    <row r="88" spans="1:8" ht="16.5" thickTop="1" thickBot="1" x14ac:dyDescent="0.3">
      <c r="A88" s="394"/>
      <c r="B88" s="512" t="s">
        <v>38</v>
      </c>
      <c r="C88" s="513"/>
      <c r="D88" s="513"/>
      <c r="E88" s="513"/>
      <c r="F88" s="516" t="s">
        <v>155</v>
      </c>
      <c r="G88" s="516"/>
      <c r="H88" s="144">
        <f>SUM(H80:H87)</f>
        <v>0</v>
      </c>
    </row>
    <row r="89" spans="1:8" x14ac:dyDescent="0.25">
      <c r="A89" s="392" t="s">
        <v>161</v>
      </c>
      <c r="B89" s="419" t="s">
        <v>157</v>
      </c>
      <c r="C89" s="420"/>
      <c r="D89" s="420"/>
      <c r="E89" s="420"/>
      <c r="F89" s="448" t="s">
        <v>182</v>
      </c>
      <c r="G89" s="448"/>
      <c r="H89" s="145" t="s">
        <v>183</v>
      </c>
    </row>
    <row r="90" spans="1:8" x14ac:dyDescent="0.25">
      <c r="A90" s="393"/>
      <c r="B90" s="511"/>
      <c r="C90" s="449"/>
      <c r="D90" s="449"/>
      <c r="E90" s="449"/>
      <c r="F90" s="449"/>
      <c r="G90" s="449"/>
      <c r="H90" s="110">
        <v>0</v>
      </c>
    </row>
    <row r="91" spans="1:8" x14ac:dyDescent="0.25">
      <c r="A91" s="393"/>
      <c r="B91" s="467"/>
      <c r="C91" s="468"/>
      <c r="D91" s="468"/>
      <c r="E91" s="418"/>
      <c r="F91" s="417"/>
      <c r="G91" s="418"/>
      <c r="H91" s="213">
        <v>0</v>
      </c>
    </row>
    <row r="92" spans="1:8" x14ac:dyDescent="0.25">
      <c r="A92" s="393"/>
      <c r="B92" s="467"/>
      <c r="C92" s="468"/>
      <c r="D92" s="468"/>
      <c r="E92" s="418"/>
      <c r="F92" s="417"/>
      <c r="G92" s="418"/>
      <c r="H92" s="213">
        <v>0</v>
      </c>
    </row>
    <row r="93" spans="1:8" x14ac:dyDescent="0.25">
      <c r="A93" s="393"/>
      <c r="B93" s="467"/>
      <c r="C93" s="468"/>
      <c r="D93" s="468"/>
      <c r="E93" s="418"/>
      <c r="F93" s="417"/>
      <c r="G93" s="418"/>
      <c r="H93" s="213">
        <v>0</v>
      </c>
    </row>
    <row r="94" spans="1:8" x14ac:dyDescent="0.25">
      <c r="A94" s="393"/>
      <c r="B94" s="467"/>
      <c r="C94" s="468"/>
      <c r="D94" s="468"/>
      <c r="E94" s="418"/>
      <c r="F94" s="417"/>
      <c r="G94" s="418"/>
      <c r="H94" s="213">
        <v>0</v>
      </c>
    </row>
    <row r="95" spans="1:8" x14ac:dyDescent="0.25">
      <c r="A95" s="393"/>
      <c r="B95" s="467"/>
      <c r="C95" s="468"/>
      <c r="D95" s="468"/>
      <c r="E95" s="418"/>
      <c r="F95" s="417"/>
      <c r="G95" s="418"/>
      <c r="H95" s="213">
        <v>0</v>
      </c>
    </row>
    <row r="96" spans="1:8" x14ac:dyDescent="0.25">
      <c r="A96" s="393"/>
      <c r="B96" s="467"/>
      <c r="C96" s="468"/>
      <c r="D96" s="468"/>
      <c r="E96" s="418"/>
      <c r="F96" s="417"/>
      <c r="G96" s="418"/>
      <c r="H96" s="213">
        <v>0</v>
      </c>
    </row>
    <row r="97" spans="1:8" ht="15.75" thickBot="1" x14ac:dyDescent="0.3">
      <c r="A97" s="393"/>
      <c r="B97" s="435"/>
      <c r="C97" s="436"/>
      <c r="D97" s="436"/>
      <c r="E97" s="436"/>
      <c r="F97" s="436"/>
      <c r="G97" s="436"/>
      <c r="H97" s="111">
        <v>0</v>
      </c>
    </row>
    <row r="98" spans="1:8" ht="16.5" thickTop="1" thickBot="1" x14ac:dyDescent="0.3">
      <c r="A98" s="394"/>
      <c r="B98" s="512" t="s">
        <v>158</v>
      </c>
      <c r="C98" s="513"/>
      <c r="D98" s="513"/>
      <c r="E98" s="513"/>
      <c r="F98" s="466" t="s">
        <v>159</v>
      </c>
      <c r="G98" s="439"/>
      <c r="H98" s="144">
        <f>SUM(H90:H97)</f>
        <v>0</v>
      </c>
    </row>
    <row r="99" spans="1:8" ht="15.75" thickBot="1" x14ac:dyDescent="0.3">
      <c r="A99" s="414"/>
      <c r="B99" s="415"/>
      <c r="C99" s="415"/>
      <c r="D99" s="415"/>
      <c r="E99" s="415"/>
      <c r="F99" s="415"/>
      <c r="G99" s="415"/>
      <c r="H99" s="416"/>
    </row>
    <row r="100" spans="1:8" ht="15.75" customHeight="1" thickBot="1" x14ac:dyDescent="0.3">
      <c r="A100" s="392"/>
      <c r="B100" s="463" t="s">
        <v>222</v>
      </c>
      <c r="C100" s="464"/>
      <c r="D100" s="464"/>
      <c r="E100" s="464"/>
      <c r="F100" s="464"/>
      <c r="G100" s="464"/>
      <c r="H100" s="465"/>
    </row>
    <row r="101" spans="1:8" ht="15.75" customHeight="1" thickBot="1" x14ac:dyDescent="0.3">
      <c r="A101" s="393"/>
      <c r="B101" s="344"/>
      <c r="C101" s="345"/>
      <c r="D101" s="345"/>
      <c r="E101" s="345"/>
      <c r="F101" s="345"/>
      <c r="G101" s="345"/>
      <c r="H101" s="346"/>
    </row>
    <row r="102" spans="1:8" ht="15.75" customHeight="1" thickBot="1" x14ac:dyDescent="0.3">
      <c r="A102" s="450"/>
      <c r="B102" s="374" t="s">
        <v>197</v>
      </c>
      <c r="C102" s="375"/>
      <c r="D102" s="375"/>
      <c r="E102" s="375"/>
      <c r="F102" s="241" t="s">
        <v>198</v>
      </c>
      <c r="G102" s="242" t="s">
        <v>205</v>
      </c>
      <c r="H102" s="214" t="s">
        <v>206</v>
      </c>
    </row>
    <row r="103" spans="1:8" ht="15.75" customHeight="1" thickTop="1" x14ac:dyDescent="0.25">
      <c r="A103" s="450"/>
      <c r="B103" s="358" t="s">
        <v>199</v>
      </c>
      <c r="C103" s="359"/>
      <c r="D103" s="359"/>
      <c r="E103" s="217" t="s">
        <v>215</v>
      </c>
      <c r="F103" s="217" t="s">
        <v>200</v>
      </c>
      <c r="G103" s="218">
        <f>H39</f>
        <v>0</v>
      </c>
      <c r="H103" s="228">
        <f>IF(G103&gt;0,G103/$G$108,0)</f>
        <v>0</v>
      </c>
    </row>
    <row r="104" spans="1:8" ht="15.75" customHeight="1" x14ac:dyDescent="0.25">
      <c r="A104" s="450"/>
      <c r="B104" s="360" t="s">
        <v>34</v>
      </c>
      <c r="C104" s="361"/>
      <c r="D104" s="361"/>
      <c r="E104" s="215" t="s">
        <v>216</v>
      </c>
      <c r="F104" s="215" t="s">
        <v>201</v>
      </c>
      <c r="G104" s="216">
        <f>H53</f>
        <v>0</v>
      </c>
      <c r="H104" s="229">
        <f t="shared" ref="H104:H107" si="2">IF(G104&gt;0,G104/$G$108,0)</f>
        <v>0</v>
      </c>
    </row>
    <row r="105" spans="1:8" ht="15.75" customHeight="1" x14ac:dyDescent="0.25">
      <c r="A105" s="450"/>
      <c r="B105" s="360" t="s">
        <v>174</v>
      </c>
      <c r="C105" s="361"/>
      <c r="D105" s="361"/>
      <c r="E105" s="215" t="s">
        <v>208</v>
      </c>
      <c r="F105" s="215" t="s">
        <v>202</v>
      </c>
      <c r="G105" s="216">
        <f>H65</f>
        <v>0</v>
      </c>
      <c r="H105" s="229">
        <f t="shared" si="2"/>
        <v>0</v>
      </c>
    </row>
    <row r="106" spans="1:8" ht="15.75" customHeight="1" x14ac:dyDescent="0.25">
      <c r="A106" s="450"/>
      <c r="B106" s="360" t="s">
        <v>174</v>
      </c>
      <c r="C106" s="361"/>
      <c r="D106" s="361"/>
      <c r="E106" s="215" t="s">
        <v>209</v>
      </c>
      <c r="F106" s="215" t="s">
        <v>203</v>
      </c>
      <c r="G106" s="216">
        <f>H75</f>
        <v>0</v>
      </c>
      <c r="H106" s="229">
        <f t="shared" si="2"/>
        <v>0</v>
      </c>
    </row>
    <row r="107" spans="1:8" ht="15.75" customHeight="1" thickBot="1" x14ac:dyDescent="0.3">
      <c r="A107" s="450"/>
      <c r="B107" s="378" t="s">
        <v>173</v>
      </c>
      <c r="C107" s="379"/>
      <c r="D107" s="379"/>
      <c r="E107" s="219" t="s">
        <v>210</v>
      </c>
      <c r="F107" s="219" t="s">
        <v>204</v>
      </c>
      <c r="G107" s="220">
        <f>H88</f>
        <v>0</v>
      </c>
      <c r="H107" s="230">
        <f t="shared" si="2"/>
        <v>0</v>
      </c>
    </row>
    <row r="108" spans="1:8" ht="15.75" customHeight="1" thickTop="1" thickBot="1" x14ac:dyDescent="0.3">
      <c r="A108" s="450"/>
      <c r="B108" s="354" t="s">
        <v>207</v>
      </c>
      <c r="C108" s="355"/>
      <c r="D108" s="355"/>
      <c r="E108" s="355"/>
      <c r="F108" s="238" t="s">
        <v>217</v>
      </c>
      <c r="G108" s="233">
        <f>SUM(G103:G107)</f>
        <v>0</v>
      </c>
      <c r="H108" s="234"/>
    </row>
    <row r="109" spans="1:8" ht="15.75" customHeight="1" thickBot="1" x14ac:dyDescent="0.3">
      <c r="A109" s="450"/>
      <c r="B109" s="366"/>
      <c r="C109" s="367"/>
      <c r="D109" s="367"/>
      <c r="E109" s="367"/>
      <c r="F109" s="367"/>
      <c r="G109" s="367"/>
      <c r="H109" s="368"/>
    </row>
    <row r="110" spans="1:8" ht="15.75" customHeight="1" x14ac:dyDescent="0.25">
      <c r="A110" s="450"/>
      <c r="B110" s="376" t="s">
        <v>174</v>
      </c>
      <c r="C110" s="377"/>
      <c r="D110" s="377"/>
      <c r="E110" s="235" t="s">
        <v>209</v>
      </c>
      <c r="F110" s="235" t="s">
        <v>203</v>
      </c>
      <c r="G110" s="236">
        <f>H75*-1</f>
        <v>0</v>
      </c>
      <c r="H110" s="237">
        <f>IF(G110&lt;0,G110/$G$112,0)</f>
        <v>0</v>
      </c>
    </row>
    <row r="111" spans="1:8" ht="15.75" customHeight="1" thickBot="1" x14ac:dyDescent="0.3">
      <c r="A111" s="450"/>
      <c r="B111" s="378" t="s">
        <v>173</v>
      </c>
      <c r="C111" s="379"/>
      <c r="D111" s="379"/>
      <c r="E111" s="219" t="s">
        <v>211</v>
      </c>
      <c r="F111" s="219" t="s">
        <v>212</v>
      </c>
      <c r="G111" s="220">
        <f>H98*-1</f>
        <v>0</v>
      </c>
      <c r="H111" s="231">
        <f>IF(G111&lt;0,G111/$G$112,0)</f>
        <v>0</v>
      </c>
    </row>
    <row r="112" spans="1:8" ht="15.75" customHeight="1" thickTop="1" thickBot="1" x14ac:dyDescent="0.3">
      <c r="A112" s="450"/>
      <c r="B112" s="354" t="s">
        <v>213</v>
      </c>
      <c r="C112" s="355"/>
      <c r="D112" s="355"/>
      <c r="E112" s="355"/>
      <c r="F112" s="232" t="s">
        <v>218</v>
      </c>
      <c r="G112" s="233">
        <f>G110+G111</f>
        <v>0</v>
      </c>
      <c r="H112" s="234"/>
    </row>
    <row r="113" spans="1:8" ht="15.75" customHeight="1" x14ac:dyDescent="0.25">
      <c r="A113" s="450"/>
      <c r="B113" s="369"/>
      <c r="C113" s="370"/>
      <c r="D113" s="370"/>
      <c r="E113" s="370"/>
      <c r="F113" s="370"/>
      <c r="G113" s="370"/>
      <c r="H113" s="371"/>
    </row>
    <row r="114" spans="1:8" ht="14.45" customHeight="1" x14ac:dyDescent="0.25">
      <c r="A114" s="450"/>
      <c r="B114" s="372" t="s">
        <v>225</v>
      </c>
      <c r="C114" s="373"/>
      <c r="D114" s="373"/>
      <c r="E114" s="373"/>
      <c r="F114" s="221" t="s">
        <v>219</v>
      </c>
      <c r="G114" s="222">
        <f>G108</f>
        <v>0</v>
      </c>
      <c r="H114" s="356" t="s">
        <v>214</v>
      </c>
    </row>
    <row r="115" spans="1:8" ht="15.75" thickBot="1" x14ac:dyDescent="0.3">
      <c r="A115" s="450"/>
      <c r="B115" s="362" t="s">
        <v>224</v>
      </c>
      <c r="C115" s="363"/>
      <c r="D115" s="363"/>
      <c r="E115" s="363"/>
      <c r="F115" s="223" t="s">
        <v>220</v>
      </c>
      <c r="G115" s="224">
        <f>G112</f>
        <v>0</v>
      </c>
      <c r="H115" s="357"/>
    </row>
    <row r="116" spans="1:8" ht="16.5" thickTop="1" thickBot="1" x14ac:dyDescent="0.3">
      <c r="A116" s="450"/>
      <c r="B116" s="364" t="s">
        <v>223</v>
      </c>
      <c r="C116" s="365"/>
      <c r="D116" s="365"/>
      <c r="E116" s="365"/>
      <c r="F116" s="225" t="s">
        <v>221</v>
      </c>
      <c r="G116" s="226">
        <f>G114+G115</f>
        <v>0</v>
      </c>
      <c r="H116" s="227">
        <f>IF(G115&lt;0,G116/G114,0)</f>
        <v>0</v>
      </c>
    </row>
    <row r="117" spans="1:8" ht="15.75" thickBot="1" x14ac:dyDescent="0.3">
      <c r="A117" s="393"/>
      <c r="B117" s="344"/>
      <c r="C117" s="345"/>
      <c r="D117" s="345"/>
      <c r="E117" s="345"/>
      <c r="F117" s="345"/>
      <c r="G117" s="345"/>
      <c r="H117" s="346"/>
    </row>
    <row r="118" spans="1:8" ht="15.75" thickBot="1" x14ac:dyDescent="0.3">
      <c r="A118" s="393"/>
      <c r="B118" s="352" t="s">
        <v>162</v>
      </c>
      <c r="C118" s="353"/>
      <c r="D118" s="353"/>
      <c r="E118" s="353"/>
      <c r="F118" s="353"/>
      <c r="G118" s="353"/>
      <c r="H118" s="204">
        <v>1</v>
      </c>
    </row>
    <row r="119" spans="1:8" ht="15.75" thickBot="1" x14ac:dyDescent="0.3">
      <c r="A119" s="393"/>
      <c r="B119" s="344"/>
      <c r="C119" s="345"/>
      <c r="D119" s="345"/>
      <c r="E119" s="345"/>
      <c r="F119" s="345"/>
      <c r="G119" s="345"/>
      <c r="H119" s="346"/>
    </row>
    <row r="120" spans="1:8" ht="15.75" thickBot="1" x14ac:dyDescent="0.3">
      <c r="A120" s="393"/>
      <c r="B120" s="350" t="s">
        <v>190</v>
      </c>
      <c r="C120" s="351"/>
      <c r="D120" s="351"/>
      <c r="E120" s="351"/>
      <c r="F120" s="351"/>
      <c r="G120" s="239">
        <f>(G108*IF(H116=0,100%,H116)*H118)</f>
        <v>0</v>
      </c>
      <c r="H120" s="240"/>
    </row>
    <row r="121" spans="1:8" x14ac:dyDescent="0.25">
      <c r="A121" s="393"/>
      <c r="B121" s="9"/>
      <c r="C121" s="9"/>
      <c r="D121" s="14"/>
      <c r="E121" s="14"/>
      <c r="F121" s="446" t="str">
        <f>'Werkblad rekenen'!F4</f>
        <v>Geen invoer</v>
      </c>
      <c r="G121" s="446"/>
      <c r="H121" s="447"/>
    </row>
    <row r="122" spans="1:8" ht="24.75" customHeight="1" thickBot="1" x14ac:dyDescent="0.3">
      <c r="A122" s="393"/>
      <c r="B122" s="17"/>
      <c r="C122" s="17"/>
      <c r="D122" s="18"/>
      <c r="E122" s="18"/>
      <c r="F122" s="518"/>
      <c r="G122" s="518"/>
      <c r="H122" s="519"/>
    </row>
    <row r="123" spans="1:8" ht="24.75" customHeight="1" x14ac:dyDescent="0.25">
      <c r="A123" s="393"/>
      <c r="B123" s="9"/>
      <c r="C123" s="9"/>
      <c r="D123" s="14"/>
      <c r="E123" s="380" t="s">
        <v>226</v>
      </c>
      <c r="F123" s="381"/>
      <c r="G123" s="381"/>
      <c r="H123" s="382"/>
    </row>
    <row r="124" spans="1:8" x14ac:dyDescent="0.25">
      <c r="A124" s="393"/>
      <c r="B124" s="9" t="str">
        <f>_xlfn.CONCAT("Totale kosten  ",C3,": ")</f>
        <v xml:space="preserve">Totale kosten  0: </v>
      </c>
      <c r="C124" s="12"/>
      <c r="D124" s="20">
        <f>G114</f>
        <v>0</v>
      </c>
      <c r="E124" s="383"/>
      <c r="F124" s="384"/>
      <c r="G124" s="384"/>
      <c r="H124" s="385"/>
    </row>
    <row r="125" spans="1:8" ht="15.75" thickBot="1" x14ac:dyDescent="0.3">
      <c r="A125" s="393"/>
      <c r="B125" s="17" t="str">
        <f>_xlfn.CONCAT("Totale gevraagde subsidie  ",C3,": ")</f>
        <v xml:space="preserve">Totale gevraagde subsidie  0: </v>
      </c>
      <c r="C125" s="17"/>
      <c r="D125" s="19">
        <f>G120</f>
        <v>0</v>
      </c>
      <c r="E125" s="386"/>
      <c r="F125" s="387"/>
      <c r="G125" s="387"/>
      <c r="H125" s="388"/>
    </row>
    <row r="126" spans="1:8" ht="15.75" thickBot="1" x14ac:dyDescent="0.3">
      <c r="A126" s="394"/>
      <c r="B126" s="21"/>
      <c r="C126" s="21"/>
      <c r="D126" s="21"/>
      <c r="E126" s="11"/>
      <c r="F126" s="13"/>
      <c r="G126" s="22"/>
      <c r="H126" s="112"/>
    </row>
    <row r="127" spans="1:8" ht="15.75" thickBot="1" x14ac:dyDescent="0.3">
      <c r="A127" s="389"/>
      <c r="B127" s="390"/>
      <c r="C127" s="390"/>
      <c r="D127" s="390"/>
      <c r="E127" s="390"/>
      <c r="F127" s="390"/>
      <c r="G127" s="390"/>
      <c r="H127" s="391"/>
    </row>
    <row r="128" spans="1:8" ht="15.75" thickBot="1" x14ac:dyDescent="0.3">
      <c r="A128" s="451" t="s">
        <v>130</v>
      </c>
      <c r="B128" s="443" t="s">
        <v>39</v>
      </c>
      <c r="C128" s="444"/>
      <c r="D128" s="444"/>
      <c r="E128" s="444"/>
      <c r="F128" s="444"/>
      <c r="G128" s="444"/>
      <c r="H128" s="445"/>
    </row>
    <row r="129" spans="1:8" ht="15.75" thickTop="1" x14ac:dyDescent="0.25">
      <c r="A129" s="452"/>
      <c r="B129" s="454"/>
      <c r="C129" s="455"/>
      <c r="D129" s="455"/>
      <c r="E129" s="455"/>
      <c r="F129" s="455"/>
      <c r="G129" s="455"/>
      <c r="H129" s="456"/>
    </row>
    <row r="130" spans="1:8" x14ac:dyDescent="0.25">
      <c r="A130" s="452"/>
      <c r="B130" s="457"/>
      <c r="C130" s="458"/>
      <c r="D130" s="458"/>
      <c r="E130" s="458"/>
      <c r="F130" s="458"/>
      <c r="G130" s="458"/>
      <c r="H130" s="459"/>
    </row>
    <row r="131" spans="1:8" x14ac:dyDescent="0.25">
      <c r="A131" s="452"/>
      <c r="B131" s="457"/>
      <c r="C131" s="458"/>
      <c r="D131" s="458"/>
      <c r="E131" s="458"/>
      <c r="F131" s="458"/>
      <c r="G131" s="458"/>
      <c r="H131" s="459"/>
    </row>
    <row r="132" spans="1:8" x14ac:dyDescent="0.25">
      <c r="A132" s="452"/>
      <c r="B132" s="457"/>
      <c r="C132" s="458"/>
      <c r="D132" s="458"/>
      <c r="E132" s="458"/>
      <c r="F132" s="458"/>
      <c r="G132" s="458"/>
      <c r="H132" s="459"/>
    </row>
    <row r="133" spans="1:8" x14ac:dyDescent="0.25">
      <c r="A133" s="452"/>
      <c r="B133" s="457"/>
      <c r="C133" s="458"/>
      <c r="D133" s="458"/>
      <c r="E133" s="458"/>
      <c r="F133" s="458"/>
      <c r="G133" s="458"/>
      <c r="H133" s="459"/>
    </row>
    <row r="134" spans="1:8" x14ac:dyDescent="0.25">
      <c r="A134" s="452"/>
      <c r="B134" s="457"/>
      <c r="C134" s="458"/>
      <c r="D134" s="458"/>
      <c r="E134" s="458"/>
      <c r="F134" s="458"/>
      <c r="G134" s="458"/>
      <c r="H134" s="459"/>
    </row>
    <row r="135" spans="1:8" x14ac:dyDescent="0.25">
      <c r="A135" s="452"/>
      <c r="B135" s="457"/>
      <c r="C135" s="458"/>
      <c r="D135" s="458"/>
      <c r="E135" s="458"/>
      <c r="F135" s="458"/>
      <c r="G135" s="458"/>
      <c r="H135" s="459"/>
    </row>
    <row r="136" spans="1:8" x14ac:dyDescent="0.25">
      <c r="A136" s="452"/>
      <c r="B136" s="457"/>
      <c r="C136" s="458"/>
      <c r="D136" s="458"/>
      <c r="E136" s="458"/>
      <c r="F136" s="458"/>
      <c r="G136" s="458"/>
      <c r="H136" s="459"/>
    </row>
    <row r="137" spans="1:8" x14ac:dyDescent="0.25">
      <c r="A137" s="452"/>
      <c r="B137" s="457"/>
      <c r="C137" s="458"/>
      <c r="D137" s="458"/>
      <c r="E137" s="458"/>
      <c r="F137" s="458"/>
      <c r="G137" s="458"/>
      <c r="H137" s="459"/>
    </row>
    <row r="138" spans="1:8" x14ac:dyDescent="0.25">
      <c r="A138" s="452"/>
      <c r="B138" s="457"/>
      <c r="C138" s="458"/>
      <c r="D138" s="458"/>
      <c r="E138" s="458"/>
      <c r="F138" s="458"/>
      <c r="G138" s="458"/>
      <c r="H138" s="459"/>
    </row>
    <row r="139" spans="1:8" x14ac:dyDescent="0.25">
      <c r="A139" s="452"/>
      <c r="B139" s="457"/>
      <c r="C139" s="458"/>
      <c r="D139" s="458"/>
      <c r="E139" s="458"/>
      <c r="F139" s="458"/>
      <c r="G139" s="458"/>
      <c r="H139" s="459"/>
    </row>
    <row r="140" spans="1:8" ht="15.75" thickBot="1" x14ac:dyDescent="0.3">
      <c r="A140" s="453"/>
      <c r="B140" s="460"/>
      <c r="C140" s="461"/>
      <c r="D140" s="461"/>
      <c r="E140" s="461"/>
      <c r="F140" s="461"/>
      <c r="G140" s="461"/>
      <c r="H140" s="462"/>
    </row>
    <row r="141" spans="1:8" ht="15.75" thickBot="1" x14ac:dyDescent="0.3">
      <c r="A141" s="347"/>
      <c r="B141" s="348"/>
      <c r="C141" s="348"/>
      <c r="D141" s="348"/>
      <c r="E141" s="348"/>
      <c r="F141" s="348"/>
      <c r="G141" s="348"/>
      <c r="H141" s="349"/>
    </row>
    <row r="142" spans="1:8" hidden="1" x14ac:dyDescent="0.25">
      <c r="B142" s="5"/>
      <c r="C142" s="5"/>
      <c r="D142" s="6"/>
      <c r="E142" s="6"/>
      <c r="F142" s="6"/>
      <c r="G142" s="6"/>
      <c r="H142" s="6"/>
    </row>
    <row r="143" spans="1:8" hidden="1" x14ac:dyDescent="0.25">
      <c r="B143" s="5"/>
      <c r="C143" s="5"/>
      <c r="D143" s="6"/>
      <c r="E143" s="6"/>
      <c r="F143" s="6"/>
      <c r="G143" s="6"/>
      <c r="H143" s="6"/>
    </row>
    <row r="144" spans="1:8" hidden="1" x14ac:dyDescent="0.25">
      <c r="B144" s="5"/>
      <c r="C144" s="5"/>
      <c r="D144" s="6"/>
      <c r="E144" s="6"/>
      <c r="F144" s="6"/>
      <c r="G144" s="6"/>
      <c r="H144" s="6"/>
    </row>
    <row r="145" spans="2:8" hidden="1" x14ac:dyDescent="0.25">
      <c r="B145" s="5"/>
      <c r="C145" s="5"/>
      <c r="D145" s="6"/>
      <c r="E145" s="6"/>
      <c r="F145" s="6"/>
      <c r="G145" s="6"/>
      <c r="H145" s="6"/>
    </row>
    <row r="146" spans="2:8" hidden="1" x14ac:dyDescent="0.25">
      <c r="B146" s="5"/>
      <c r="C146" s="5"/>
      <c r="D146" s="6"/>
      <c r="E146" s="6"/>
      <c r="F146" s="6"/>
      <c r="G146" s="6"/>
      <c r="H146" s="6"/>
    </row>
    <row r="147" spans="2:8" hidden="1" x14ac:dyDescent="0.25">
      <c r="B147" s="5"/>
      <c r="C147" s="5"/>
      <c r="D147" s="6"/>
      <c r="E147" s="6"/>
      <c r="F147" s="6"/>
      <c r="G147" s="6"/>
      <c r="H147" s="6"/>
    </row>
    <row r="148" spans="2:8" hidden="1" x14ac:dyDescent="0.25">
      <c r="B148" s="5"/>
      <c r="C148" s="5"/>
      <c r="D148" s="6"/>
      <c r="E148" s="6"/>
      <c r="F148" s="6"/>
      <c r="G148" s="6"/>
      <c r="H148" s="6"/>
    </row>
    <row r="149" spans="2:8" hidden="1" x14ac:dyDescent="0.25">
      <c r="B149" s="5"/>
      <c r="C149" s="5"/>
      <c r="D149" s="6"/>
      <c r="E149" s="6"/>
      <c r="F149" s="6"/>
      <c r="G149" s="6"/>
      <c r="H149" s="6"/>
    </row>
    <row r="150" spans="2:8" hidden="1" x14ac:dyDescent="0.25">
      <c r="B150" s="5"/>
      <c r="C150" s="5"/>
      <c r="D150" s="6"/>
      <c r="E150" s="6"/>
      <c r="F150" s="6"/>
      <c r="G150" s="6"/>
      <c r="H150" s="6"/>
    </row>
    <row r="151" spans="2:8" hidden="1" x14ac:dyDescent="0.25">
      <c r="B151" s="5"/>
      <c r="C151" s="5"/>
      <c r="D151" s="6"/>
      <c r="E151" s="6"/>
      <c r="F151" s="6"/>
      <c r="G151" s="6"/>
      <c r="H151" s="6"/>
    </row>
    <row r="152" spans="2:8" x14ac:dyDescent="0.25"/>
    <row r="153" spans="2:8" x14ac:dyDescent="0.25"/>
    <row r="154" spans="2:8" x14ac:dyDescent="0.25"/>
    <row r="155" spans="2:8" x14ac:dyDescent="0.25"/>
    <row r="156" spans="2:8" x14ac:dyDescent="0.25"/>
  </sheetData>
  <sheetProtection algorithmName="SHA-512" hashValue="gYsZep1HpvrJfjZ0KZrpMuQZsxl6tQ8yV/2mOmndFa0DQWMOjZV7HURX/1YBgMo71K4L4n+LHJInC1PbVrxsVA==" saltValue="Sl21Z7fYs061gcomPwj00w==" spinCount="100000" sheet="1" objects="1" scenarios="1"/>
  <mergeCells count="171">
    <mergeCell ref="B24:D24"/>
    <mergeCell ref="B25:D25"/>
    <mergeCell ref="B26:D26"/>
    <mergeCell ref="B27:D27"/>
    <mergeCell ref="B28:D28"/>
    <mergeCell ref="B29:D29"/>
    <mergeCell ref="B30:D30"/>
    <mergeCell ref="E123:H125"/>
    <mergeCell ref="A127:H127"/>
    <mergeCell ref="B118:G118"/>
    <mergeCell ref="B119:H119"/>
    <mergeCell ref="B120:F120"/>
    <mergeCell ref="F121:H122"/>
    <mergeCell ref="B95:E95"/>
    <mergeCell ref="F95:G95"/>
    <mergeCell ref="B96:E96"/>
    <mergeCell ref="F96:G96"/>
    <mergeCell ref="B97:E97"/>
    <mergeCell ref="F97:G97"/>
    <mergeCell ref="B98:E98"/>
    <mergeCell ref="F98:G98"/>
    <mergeCell ref="A99:H99"/>
    <mergeCell ref="A89:A98"/>
    <mergeCell ref="B89:E89"/>
    <mergeCell ref="A128:A140"/>
    <mergeCell ref="B128:H128"/>
    <mergeCell ref="B129:H140"/>
    <mergeCell ref="A141:H141"/>
    <mergeCell ref="A100:A126"/>
    <mergeCell ref="B100:H100"/>
    <mergeCell ref="B101:H101"/>
    <mergeCell ref="B102:E102"/>
    <mergeCell ref="B103:D103"/>
    <mergeCell ref="B104:D104"/>
    <mergeCell ref="B105:D105"/>
    <mergeCell ref="B106:D106"/>
    <mergeCell ref="B107:D107"/>
    <mergeCell ref="B108:E108"/>
    <mergeCell ref="B109:H109"/>
    <mergeCell ref="B110:D110"/>
    <mergeCell ref="B111:D111"/>
    <mergeCell ref="B112:E112"/>
    <mergeCell ref="B113:H113"/>
    <mergeCell ref="B114:E114"/>
    <mergeCell ref="H114:H115"/>
    <mergeCell ref="B115:E115"/>
    <mergeCell ref="B116:E116"/>
    <mergeCell ref="B117:H117"/>
    <mergeCell ref="F89:G89"/>
    <mergeCell ref="B91:E91"/>
    <mergeCell ref="F91:G91"/>
    <mergeCell ref="B92:E92"/>
    <mergeCell ref="F92:G92"/>
    <mergeCell ref="B93:E93"/>
    <mergeCell ref="F93:G93"/>
    <mergeCell ref="B94:E94"/>
    <mergeCell ref="F94:G94"/>
    <mergeCell ref="B90:E90"/>
    <mergeCell ref="B65:E65"/>
    <mergeCell ref="F65:G65"/>
    <mergeCell ref="B56:E56"/>
    <mergeCell ref="F56:G56"/>
    <mergeCell ref="B62:E62"/>
    <mergeCell ref="F62:G62"/>
    <mergeCell ref="B63:E63"/>
    <mergeCell ref="F63:G63"/>
    <mergeCell ref="F90:G90"/>
    <mergeCell ref="B78:H78"/>
    <mergeCell ref="F79:G79"/>
    <mergeCell ref="A77:H77"/>
    <mergeCell ref="B72:E72"/>
    <mergeCell ref="F72:G72"/>
    <mergeCell ref="B73:E73"/>
    <mergeCell ref="F73:G73"/>
    <mergeCell ref="B74:E74"/>
    <mergeCell ref="F74:G74"/>
    <mergeCell ref="A66:A75"/>
    <mergeCell ref="B76:F76"/>
    <mergeCell ref="F69:G69"/>
    <mergeCell ref="A79:A88"/>
    <mergeCell ref="B79:E79"/>
    <mergeCell ref="B80:E80"/>
    <mergeCell ref="B85:E85"/>
    <mergeCell ref="F85:G85"/>
    <mergeCell ref="B86:E86"/>
    <mergeCell ref="F86:G86"/>
    <mergeCell ref="B87:E87"/>
    <mergeCell ref="F87:G87"/>
    <mergeCell ref="B88:E88"/>
    <mergeCell ref="F88:G88"/>
    <mergeCell ref="B75:E75"/>
    <mergeCell ref="F75:G75"/>
    <mergeCell ref="F80:G80"/>
    <mergeCell ref="B81:E81"/>
    <mergeCell ref="F81:G81"/>
    <mergeCell ref="B82:E82"/>
    <mergeCell ref="F82:G82"/>
    <mergeCell ref="B83:E83"/>
    <mergeCell ref="F83:G83"/>
    <mergeCell ref="B84:E84"/>
    <mergeCell ref="F84:G84"/>
    <mergeCell ref="B66:E66"/>
    <mergeCell ref="F66:G66"/>
    <mergeCell ref="B67:E67"/>
    <mergeCell ref="F67:G67"/>
    <mergeCell ref="B68:E68"/>
    <mergeCell ref="F68:G68"/>
    <mergeCell ref="B69:E69"/>
    <mergeCell ref="B71:E71"/>
    <mergeCell ref="F71:G71"/>
    <mergeCell ref="F58:G58"/>
    <mergeCell ref="B17:D17"/>
    <mergeCell ref="B7:E7"/>
    <mergeCell ref="B8:E8"/>
    <mergeCell ref="B9:E9"/>
    <mergeCell ref="B10:E10"/>
    <mergeCell ref="B13:H13"/>
    <mergeCell ref="B14:E14"/>
    <mergeCell ref="F14:H14"/>
    <mergeCell ref="B16:D16"/>
    <mergeCell ref="B57:E57"/>
    <mergeCell ref="F57:G57"/>
    <mergeCell ref="B58:E58"/>
    <mergeCell ref="A54:H54"/>
    <mergeCell ref="B55:H55"/>
    <mergeCell ref="A56:A65"/>
    <mergeCell ref="B59:E59"/>
    <mergeCell ref="F59:G59"/>
    <mergeCell ref="B60:E60"/>
    <mergeCell ref="F60:G60"/>
    <mergeCell ref="B61:E61"/>
    <mergeCell ref="F61:G61"/>
    <mergeCell ref="B64:E64"/>
    <mergeCell ref="F64:G64"/>
    <mergeCell ref="A7:A39"/>
    <mergeCell ref="B31:D31"/>
    <mergeCell ref="B32:D32"/>
    <mergeCell ref="B33:D33"/>
    <mergeCell ref="B37:G37"/>
    <mergeCell ref="A1:H1"/>
    <mergeCell ref="A2:A5"/>
    <mergeCell ref="F2:H4"/>
    <mergeCell ref="F5:H5"/>
    <mergeCell ref="A6:H6"/>
    <mergeCell ref="C2:E2"/>
    <mergeCell ref="C3:E3"/>
    <mergeCell ref="C5:E5"/>
    <mergeCell ref="C4:E4"/>
    <mergeCell ref="B34:D34"/>
    <mergeCell ref="B35:D35"/>
    <mergeCell ref="B36:D36"/>
    <mergeCell ref="B18:D18"/>
    <mergeCell ref="B19:D19"/>
    <mergeCell ref="B20:D20"/>
    <mergeCell ref="B21:D21"/>
    <mergeCell ref="B11:E11"/>
    <mergeCell ref="B22:D22"/>
    <mergeCell ref="B23:D23"/>
    <mergeCell ref="A41:A53"/>
    <mergeCell ref="B41:H41"/>
    <mergeCell ref="B42:C42"/>
    <mergeCell ref="B43:D43"/>
    <mergeCell ref="B44:D44"/>
    <mergeCell ref="B45:D45"/>
    <mergeCell ref="B46:D46"/>
    <mergeCell ref="B47:D47"/>
    <mergeCell ref="B48:D48"/>
    <mergeCell ref="B49:D49"/>
    <mergeCell ref="B50:D50"/>
    <mergeCell ref="B51:D51"/>
    <mergeCell ref="B52:D52"/>
  </mergeCells>
  <conditionalFormatting sqref="B13">
    <cfRule type="cellIs" dxfId="53" priority="3" stopIfTrue="1" operator="equal">
      <formula>"Kies eerst uw systematiek voor de berekening van de subsidiabele kosten"</formula>
    </cfRule>
  </conditionalFormatting>
  <conditionalFormatting sqref="C4:E5">
    <cfRule type="containsText" dxfId="52" priority="1" operator="containsText" text="[maak keuze]">
      <formula>NOT(ISERROR(SEARCH("[maak keuze]",C4)))</formula>
    </cfRule>
  </conditionalFormatting>
  <conditionalFormatting sqref="G38">
    <cfRule type="cellIs" dxfId="48" priority="2" stopIfTrue="1" operator="equal">
      <formula>"Opslag algemene kosten (50%)"</formula>
    </cfRule>
  </conditionalFormatting>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containsText" priority="4" operator="containsText" id="{C429C0DA-7453-4898-80CA-0419D383E6D0}">
            <xm:f>NOT(ISERROR(SEARCH('Werkblad rekenen'!$B$16,F121)))</xm:f>
            <xm:f>'Werkblad rekenen'!$B$16</xm:f>
            <x14:dxf>
              <font>
                <color auto="1"/>
              </font>
            </x14:dxf>
          </x14:cfRule>
          <x14:cfRule type="containsText" priority="5" operator="containsText" id="{DA868D67-CB96-43D6-83A2-A2A1832062B1}">
            <xm:f>NOT(ISERROR(SEARCH('Werkblad rekenen'!$B$15,F121)))</xm:f>
            <xm:f>'Werkblad rekenen'!$B$15</xm:f>
            <x14:dxf>
              <font>
                <color rgb="FFFF0000"/>
              </font>
            </x14:dxf>
          </x14:cfRule>
          <x14:cfRule type="containsText" priority="6" operator="containsText" id="{B535A5D5-13BC-4301-8245-77C6BC3CA8B8}">
            <xm:f>NOT(ISERROR(SEARCH('Werkblad rekenen'!$B$14,F121)))</xm:f>
            <xm:f>'Werkblad rekenen'!$B$14</xm:f>
            <x14:dxf>
              <font>
                <color rgb="FF00B050"/>
              </font>
            </x14:dxf>
          </x14:cfRule>
          <xm:sqref>F121:H122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ErrorMessage="1" errorTitle="Onjuiste invoer" error="Maak een keuze tussen de integrale kostensystematiek, de loonkosten plus vaste opslag-systematiek of de vaste uurtarief-systematiek." xr:uid="{B2A6CF27-0039-4E0A-8137-16394F2A3C7B}">
          <x14:formula1>
            <xm:f>'Werkblad menu'!$A$1:$A$5</xm:f>
          </x14:formula1>
          <xm:sqref>F14:F15 G15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56FC-2FEF-437C-8374-E0A8D7C82A17}">
  <sheetPr>
    <tabColor rgb="FFFFFF99"/>
  </sheetPr>
  <dimension ref="A1:J156"/>
  <sheetViews>
    <sheetView showGridLines="0" workbookViewId="0">
      <selection activeCell="B7" sqref="B7:E7"/>
    </sheetView>
  </sheetViews>
  <sheetFormatPr defaultColWidth="0" defaultRowHeight="0" customHeight="1" zeroHeight="1" x14ac:dyDescent="0.25"/>
  <cols>
    <col min="1" max="1" width="4.140625" style="1" customWidth="1"/>
    <col min="2" max="2" width="27.5703125" style="2" customWidth="1"/>
    <col min="3" max="3" width="35" style="2" customWidth="1"/>
    <col min="4" max="4" width="14.85546875" style="3" customWidth="1"/>
    <col min="5" max="5" width="33.140625" style="3" bestFit="1" customWidth="1"/>
    <col min="6" max="6" width="17.5703125" style="3" customWidth="1"/>
    <col min="7" max="7" width="34.85546875" style="3" customWidth="1"/>
    <col min="8" max="8" width="32.28515625" style="3" customWidth="1"/>
    <col min="9" max="9" width="2.28515625" style="4" customWidth="1"/>
    <col min="10" max="10" width="9.140625" style="4" customWidth="1"/>
    <col min="11" max="16384" width="9.140625" style="4" hidden="1"/>
  </cols>
  <sheetData>
    <row r="1" spans="1:8" ht="18.75" thickBot="1" x14ac:dyDescent="0.3">
      <c r="A1" s="496" t="s">
        <v>132</v>
      </c>
      <c r="B1" s="497"/>
      <c r="C1" s="497"/>
      <c r="D1" s="497"/>
      <c r="E1" s="497"/>
      <c r="F1" s="497"/>
      <c r="G1" s="497"/>
      <c r="H1" s="498"/>
    </row>
    <row r="2" spans="1:8" ht="15" customHeight="1" x14ac:dyDescent="0.25">
      <c r="A2" s="499" t="s">
        <v>126</v>
      </c>
      <c r="B2" s="102" t="str">
        <f>'Stap 1 Basisgegevens begroting'!B8</f>
        <v>Onderzoekstitel:</v>
      </c>
      <c r="C2" s="469">
        <f>'Stap 1 Basisgegevens begroting'!C8</f>
        <v>0</v>
      </c>
      <c r="D2" s="469"/>
      <c r="E2" s="469"/>
      <c r="F2" s="478" t="s">
        <v>61</v>
      </c>
      <c r="G2" s="479"/>
      <c r="H2" s="480"/>
    </row>
    <row r="3" spans="1:8" ht="15" x14ac:dyDescent="0.25">
      <c r="A3" s="500"/>
      <c r="B3" s="100" t="s">
        <v>41</v>
      </c>
      <c r="C3" s="470">
        <f>'Stap 1 Basisgegevens begroting'!C15</f>
        <v>0</v>
      </c>
      <c r="D3" s="470"/>
      <c r="E3" s="471"/>
      <c r="F3" s="478"/>
      <c r="G3" s="479"/>
      <c r="H3" s="480"/>
    </row>
    <row r="4" spans="1:8" ht="15.75" thickBot="1" x14ac:dyDescent="0.3">
      <c r="A4" s="500"/>
      <c r="B4" s="100" t="s">
        <v>29</v>
      </c>
      <c r="C4" s="470" t="str">
        <f>'Stap 1 Basisgegevens begroting'!E15</f>
        <v>[maak keuze]</v>
      </c>
      <c r="D4" s="470"/>
      <c r="E4" s="471"/>
      <c r="F4" s="478"/>
      <c r="G4" s="479"/>
      <c r="H4" s="480"/>
    </row>
    <row r="5" spans="1:8" ht="15" customHeight="1" thickBot="1" x14ac:dyDescent="0.3">
      <c r="A5" s="501"/>
      <c r="B5" s="101" t="s">
        <v>95</v>
      </c>
      <c r="C5" s="472" t="str">
        <f>'Stap 1 Basisgegevens begroting'!D15</f>
        <v>[maak keuze]</v>
      </c>
      <c r="D5" s="472"/>
      <c r="E5" s="472"/>
      <c r="F5" s="481" t="s">
        <v>146</v>
      </c>
      <c r="G5" s="482"/>
      <c r="H5" s="483"/>
    </row>
    <row r="6" spans="1:8" ht="15" customHeight="1" thickBot="1" x14ac:dyDescent="0.3">
      <c r="A6" s="347"/>
      <c r="B6" s="348"/>
      <c r="C6" s="348"/>
      <c r="D6" s="348"/>
      <c r="E6" s="348"/>
      <c r="F6" s="348"/>
      <c r="G6" s="348"/>
      <c r="H6" s="349"/>
    </row>
    <row r="7" spans="1:8" ht="15" customHeight="1" x14ac:dyDescent="0.25">
      <c r="A7" s="393" t="s">
        <v>19</v>
      </c>
      <c r="B7" s="488" t="s">
        <v>196</v>
      </c>
      <c r="C7" s="489"/>
      <c r="D7" s="489"/>
      <c r="E7" s="489"/>
      <c r="F7" s="129" t="s">
        <v>30</v>
      </c>
      <c r="G7" s="129" t="s">
        <v>120</v>
      </c>
      <c r="H7" s="113"/>
    </row>
    <row r="8" spans="1:8" ht="15" customHeight="1" x14ac:dyDescent="0.25">
      <c r="A8" s="393"/>
      <c r="B8" s="490" t="s">
        <v>79</v>
      </c>
      <c r="C8" s="491"/>
      <c r="D8" s="491"/>
      <c r="E8" s="491"/>
      <c r="F8" s="130" t="s">
        <v>112</v>
      </c>
      <c r="G8" s="131">
        <v>60</v>
      </c>
      <c r="H8" s="113"/>
    </row>
    <row r="9" spans="1:8" ht="15" customHeight="1" x14ac:dyDescent="0.25">
      <c r="A9" s="393"/>
      <c r="B9" s="490" t="s">
        <v>80</v>
      </c>
      <c r="C9" s="491"/>
      <c r="D9" s="491"/>
      <c r="E9" s="491"/>
      <c r="F9" s="130" t="s">
        <v>113</v>
      </c>
      <c r="G9" s="131">
        <v>95</v>
      </c>
      <c r="H9" s="114"/>
    </row>
    <row r="10" spans="1:8" ht="15" customHeight="1" x14ac:dyDescent="0.25">
      <c r="A10" s="393"/>
      <c r="B10" s="490" t="s">
        <v>81</v>
      </c>
      <c r="C10" s="491"/>
      <c r="D10" s="491"/>
      <c r="E10" s="491"/>
      <c r="F10" s="130" t="s">
        <v>114</v>
      </c>
      <c r="G10" s="131">
        <v>150</v>
      </c>
      <c r="H10" s="114"/>
    </row>
    <row r="11" spans="1:8" ht="15" customHeight="1" thickBot="1" x14ac:dyDescent="0.3">
      <c r="A11" s="393"/>
      <c r="B11" s="492" t="s">
        <v>144</v>
      </c>
      <c r="C11" s="493"/>
      <c r="D11" s="493"/>
      <c r="E11" s="493"/>
      <c r="F11" s="132" t="s">
        <v>115</v>
      </c>
      <c r="G11" s="133">
        <v>160</v>
      </c>
      <c r="H11" s="114"/>
    </row>
    <row r="12" spans="1:8" ht="15" customHeight="1" thickBot="1" x14ac:dyDescent="0.3">
      <c r="A12" s="393"/>
      <c r="B12" s="117"/>
      <c r="C12" s="118"/>
      <c r="D12" s="119"/>
      <c r="E12" s="119"/>
      <c r="F12" s="119"/>
      <c r="G12" s="119"/>
      <c r="H12" s="120"/>
    </row>
    <row r="13" spans="1:8" ht="18.75" thickBot="1" x14ac:dyDescent="0.3">
      <c r="A13" s="393"/>
      <c r="B13" s="475" t="str">
        <f>IF(F14="[maak keuze]","Kies eerst uw systematiek voor de berekening van de subsidiabele kosten",(IF(F14="Directe loonkosten plus vaste opslag-systematiek (50%)","Directe loonkosten",(IF(F14="integrale kostensystematiek","Directe en indirecte kosten op basis van integraal tarief","Directe en indirecte kosten op basis van vast tarief regeling of WUR")))))</f>
        <v>Directe en indirecte kosten op basis van vast tarief regeling of WUR</v>
      </c>
      <c r="C13" s="476"/>
      <c r="D13" s="476"/>
      <c r="E13" s="476"/>
      <c r="F13" s="476"/>
      <c r="G13" s="476"/>
      <c r="H13" s="477"/>
    </row>
    <row r="14" spans="1:8" ht="33" customHeight="1" thickBot="1" x14ac:dyDescent="0.3">
      <c r="A14" s="393"/>
      <c r="B14" s="484" t="s">
        <v>185</v>
      </c>
      <c r="C14" s="484"/>
      <c r="D14" s="484"/>
      <c r="E14" s="484"/>
      <c r="F14" s="485" t="s">
        <v>85</v>
      </c>
      <c r="G14" s="486"/>
      <c r="H14" s="487"/>
    </row>
    <row r="15" spans="1:8" ht="15" customHeight="1" thickBot="1" x14ac:dyDescent="0.3">
      <c r="A15" s="393"/>
      <c r="B15" s="66"/>
      <c r="C15" s="66"/>
      <c r="D15" s="66"/>
      <c r="E15" s="66"/>
      <c r="F15" s="67"/>
      <c r="G15" s="67"/>
      <c r="H15" s="83"/>
    </row>
    <row r="16" spans="1:8" ht="15.75" thickBot="1" x14ac:dyDescent="0.3">
      <c r="A16" s="393"/>
      <c r="B16" s="431" t="s">
        <v>145</v>
      </c>
      <c r="C16" s="431"/>
      <c r="D16" s="510"/>
      <c r="E16" s="86" t="s">
        <v>82</v>
      </c>
      <c r="F16" s="87" t="s">
        <v>31</v>
      </c>
      <c r="G16" s="86" t="s">
        <v>32</v>
      </c>
      <c r="H16" s="88" t="s">
        <v>33</v>
      </c>
    </row>
    <row r="17" spans="1:8" ht="15.75" thickTop="1" x14ac:dyDescent="0.25">
      <c r="A17" s="393"/>
      <c r="B17" s="508"/>
      <c r="C17" s="508"/>
      <c r="D17" s="509"/>
      <c r="E17" s="84"/>
      <c r="F17" s="69"/>
      <c r="G17" s="71"/>
      <c r="H17" s="205">
        <f>F17*G17</f>
        <v>0</v>
      </c>
    </row>
    <row r="18" spans="1:8" ht="15" x14ac:dyDescent="0.25">
      <c r="A18" s="393"/>
      <c r="B18" s="398"/>
      <c r="C18" s="398"/>
      <c r="D18" s="396"/>
      <c r="E18" s="70"/>
      <c r="F18" s="69"/>
      <c r="G18" s="71"/>
      <c r="H18" s="85">
        <f t="shared" ref="H18:H36" si="0">F18*G18</f>
        <v>0</v>
      </c>
    </row>
    <row r="19" spans="1:8" ht="15" x14ac:dyDescent="0.25">
      <c r="A19" s="393"/>
      <c r="B19" s="398"/>
      <c r="C19" s="398"/>
      <c r="D19" s="396"/>
      <c r="E19" s="70"/>
      <c r="F19" s="69"/>
      <c r="G19" s="71"/>
      <c r="H19" s="85">
        <f t="shared" si="0"/>
        <v>0</v>
      </c>
    </row>
    <row r="20" spans="1:8" ht="15" x14ac:dyDescent="0.25">
      <c r="A20" s="393"/>
      <c r="B20" s="398"/>
      <c r="C20" s="398"/>
      <c r="D20" s="396"/>
      <c r="E20" s="70"/>
      <c r="F20" s="69"/>
      <c r="G20" s="71"/>
      <c r="H20" s="85">
        <f t="shared" si="0"/>
        <v>0</v>
      </c>
    </row>
    <row r="21" spans="1:8" ht="15" x14ac:dyDescent="0.25">
      <c r="A21" s="393"/>
      <c r="B21" s="398"/>
      <c r="C21" s="398"/>
      <c r="D21" s="396"/>
      <c r="E21" s="70"/>
      <c r="F21" s="69"/>
      <c r="G21" s="71"/>
      <c r="H21" s="85">
        <f t="shared" si="0"/>
        <v>0</v>
      </c>
    </row>
    <row r="22" spans="1:8" ht="15" x14ac:dyDescent="0.25">
      <c r="A22" s="393"/>
      <c r="B22" s="397"/>
      <c r="C22" s="398"/>
      <c r="D22" s="396"/>
      <c r="E22" s="70"/>
      <c r="F22" s="69"/>
      <c r="G22" s="71"/>
      <c r="H22" s="85">
        <f t="shared" si="0"/>
        <v>0</v>
      </c>
    </row>
    <row r="23" spans="1:8" ht="15" x14ac:dyDescent="0.25">
      <c r="A23" s="393"/>
      <c r="B23" s="397"/>
      <c r="C23" s="398"/>
      <c r="D23" s="396"/>
      <c r="E23" s="70"/>
      <c r="F23" s="69"/>
      <c r="G23" s="71"/>
      <c r="H23" s="85">
        <f t="shared" si="0"/>
        <v>0</v>
      </c>
    </row>
    <row r="24" spans="1:8" ht="15" x14ac:dyDescent="0.25">
      <c r="A24" s="393"/>
      <c r="B24" s="397"/>
      <c r="C24" s="398"/>
      <c r="D24" s="396"/>
      <c r="E24" s="70"/>
      <c r="F24" s="69"/>
      <c r="G24" s="71"/>
      <c r="H24" s="85">
        <f t="shared" si="0"/>
        <v>0</v>
      </c>
    </row>
    <row r="25" spans="1:8" ht="15" x14ac:dyDescent="0.25">
      <c r="A25" s="393"/>
      <c r="B25" s="397"/>
      <c r="C25" s="398"/>
      <c r="D25" s="396"/>
      <c r="E25" s="70"/>
      <c r="F25" s="69"/>
      <c r="G25" s="71"/>
      <c r="H25" s="85">
        <f t="shared" si="0"/>
        <v>0</v>
      </c>
    </row>
    <row r="26" spans="1:8" ht="15" x14ac:dyDescent="0.25">
      <c r="A26" s="393"/>
      <c r="B26" s="397"/>
      <c r="C26" s="398"/>
      <c r="D26" s="396"/>
      <c r="E26" s="70"/>
      <c r="F26" s="69"/>
      <c r="G26" s="71"/>
      <c r="H26" s="85">
        <f t="shared" si="0"/>
        <v>0</v>
      </c>
    </row>
    <row r="27" spans="1:8" ht="15" x14ac:dyDescent="0.25">
      <c r="A27" s="393"/>
      <c r="B27" s="397"/>
      <c r="C27" s="398"/>
      <c r="D27" s="396"/>
      <c r="E27" s="70"/>
      <c r="F27" s="69"/>
      <c r="G27" s="71"/>
      <c r="H27" s="85">
        <f t="shared" si="0"/>
        <v>0</v>
      </c>
    </row>
    <row r="28" spans="1:8" ht="15" x14ac:dyDescent="0.25">
      <c r="A28" s="393"/>
      <c r="B28" s="397"/>
      <c r="C28" s="398"/>
      <c r="D28" s="396"/>
      <c r="E28" s="70"/>
      <c r="F28" s="69"/>
      <c r="G28" s="71"/>
      <c r="H28" s="85">
        <f t="shared" si="0"/>
        <v>0</v>
      </c>
    </row>
    <row r="29" spans="1:8" ht="15" x14ac:dyDescent="0.25">
      <c r="A29" s="393"/>
      <c r="B29" s="397"/>
      <c r="C29" s="398"/>
      <c r="D29" s="396"/>
      <c r="E29" s="70"/>
      <c r="F29" s="69"/>
      <c r="G29" s="71"/>
      <c r="H29" s="85">
        <f t="shared" si="0"/>
        <v>0</v>
      </c>
    </row>
    <row r="30" spans="1:8" ht="15" x14ac:dyDescent="0.25">
      <c r="A30" s="393"/>
      <c r="B30" s="397"/>
      <c r="C30" s="398"/>
      <c r="D30" s="396"/>
      <c r="E30" s="70"/>
      <c r="F30" s="69"/>
      <c r="G30" s="71"/>
      <c r="H30" s="85">
        <f t="shared" si="0"/>
        <v>0</v>
      </c>
    </row>
    <row r="31" spans="1:8" ht="15" x14ac:dyDescent="0.25">
      <c r="A31" s="393"/>
      <c r="B31" s="398"/>
      <c r="C31" s="398"/>
      <c r="D31" s="396"/>
      <c r="E31" s="70"/>
      <c r="F31" s="69"/>
      <c r="G31" s="71"/>
      <c r="H31" s="85">
        <f t="shared" si="0"/>
        <v>0</v>
      </c>
    </row>
    <row r="32" spans="1:8" ht="15" x14ac:dyDescent="0.25">
      <c r="A32" s="393"/>
      <c r="B32" s="398"/>
      <c r="C32" s="398"/>
      <c r="D32" s="396"/>
      <c r="E32" s="70"/>
      <c r="F32" s="69"/>
      <c r="G32" s="71"/>
      <c r="H32" s="85">
        <f t="shared" si="0"/>
        <v>0</v>
      </c>
    </row>
    <row r="33" spans="1:8" ht="15" x14ac:dyDescent="0.25">
      <c r="A33" s="393"/>
      <c r="B33" s="398"/>
      <c r="C33" s="398"/>
      <c r="D33" s="396"/>
      <c r="E33" s="70"/>
      <c r="F33" s="69"/>
      <c r="G33" s="71"/>
      <c r="H33" s="85">
        <f t="shared" si="0"/>
        <v>0</v>
      </c>
    </row>
    <row r="34" spans="1:8" ht="15" x14ac:dyDescent="0.25">
      <c r="A34" s="393"/>
      <c r="B34" s="398"/>
      <c r="C34" s="398"/>
      <c r="D34" s="396"/>
      <c r="E34" s="70"/>
      <c r="F34" s="69"/>
      <c r="G34" s="71"/>
      <c r="H34" s="85">
        <f t="shared" si="0"/>
        <v>0</v>
      </c>
    </row>
    <row r="35" spans="1:8" ht="15" x14ac:dyDescent="0.25">
      <c r="A35" s="393"/>
      <c r="B35" s="398"/>
      <c r="C35" s="398"/>
      <c r="D35" s="396"/>
      <c r="E35" s="70"/>
      <c r="F35" s="69"/>
      <c r="G35" s="71"/>
      <c r="H35" s="85">
        <f t="shared" si="0"/>
        <v>0</v>
      </c>
    </row>
    <row r="36" spans="1:8" ht="15.75" thickBot="1" x14ac:dyDescent="0.3">
      <c r="A36" s="393"/>
      <c r="B36" s="400"/>
      <c r="C36" s="400"/>
      <c r="D36" s="401"/>
      <c r="E36" s="74"/>
      <c r="F36" s="73"/>
      <c r="G36" s="75"/>
      <c r="H36" s="206">
        <f t="shared" si="0"/>
        <v>0</v>
      </c>
    </row>
    <row r="37" spans="1:8" ht="16.5" thickTop="1" thickBot="1" x14ac:dyDescent="0.3">
      <c r="A37" s="393"/>
      <c r="B37" s="421" t="s">
        <v>189</v>
      </c>
      <c r="C37" s="421"/>
      <c r="D37" s="421"/>
      <c r="E37" s="421"/>
      <c r="F37" s="421"/>
      <c r="G37" s="422"/>
      <c r="H37" s="72">
        <f>SUM(H17:H36)</f>
        <v>0</v>
      </c>
    </row>
    <row r="38" spans="1:8" ht="15.75" thickBot="1" x14ac:dyDescent="0.3">
      <c r="A38" s="393"/>
      <c r="B38" s="77"/>
      <c r="C38" s="77"/>
      <c r="D38" s="78"/>
      <c r="E38" s="78"/>
      <c r="F38" s="79"/>
      <c r="G38" s="80" t="str">
        <f>IF(F14="Directe loonkosten plus vaste opslag-systematiek (50%)","Opslag algemene kosten (50%)","Geen opslag")</f>
        <v>Geen opslag</v>
      </c>
      <c r="H38" s="81" t="str">
        <f>IF($F14="vaste uurtarief-systematiek",0,(IF($F14="integrale kostensystematiek",0,(IF($F14="Directe loonkosten plus vaste opslag-systematiek (50%)",H37*0.5,"0")))))</f>
        <v>0</v>
      </c>
    </row>
    <row r="39" spans="1:8" ht="15.75" thickBot="1" x14ac:dyDescent="0.3">
      <c r="A39" s="394"/>
      <c r="B39" s="10"/>
      <c r="C39" s="10"/>
      <c r="D39" s="11"/>
      <c r="E39" s="11"/>
      <c r="F39" s="76"/>
      <c r="G39" s="99" t="s">
        <v>189</v>
      </c>
      <c r="H39" s="82">
        <f>H37+H38</f>
        <v>0</v>
      </c>
    </row>
    <row r="40" spans="1:8" ht="15.75" thickBot="1" x14ac:dyDescent="0.3">
      <c r="A40" s="115"/>
      <c r="B40" s="107"/>
      <c r="C40" s="107"/>
      <c r="D40" s="107"/>
      <c r="E40" s="107"/>
      <c r="F40" s="108"/>
      <c r="G40" s="109"/>
      <c r="H40" s="116"/>
    </row>
    <row r="41" spans="1:8" ht="18" x14ac:dyDescent="0.25">
      <c r="A41" s="392" t="s">
        <v>20</v>
      </c>
      <c r="B41" s="502" t="s">
        <v>34</v>
      </c>
      <c r="C41" s="503"/>
      <c r="D41" s="503"/>
      <c r="E41" s="503"/>
      <c r="F41" s="503"/>
      <c r="G41" s="503"/>
      <c r="H41" s="504"/>
    </row>
    <row r="42" spans="1:8" ht="15.75" thickBot="1" x14ac:dyDescent="0.3">
      <c r="A42" s="393"/>
      <c r="B42" s="473" t="s">
        <v>140</v>
      </c>
      <c r="C42" s="474"/>
      <c r="D42" s="91"/>
      <c r="E42" s="90" t="s">
        <v>123</v>
      </c>
      <c r="F42" s="92" t="s">
        <v>124</v>
      </c>
      <c r="G42" s="90" t="s">
        <v>125</v>
      </c>
      <c r="H42" s="93" t="s">
        <v>122</v>
      </c>
    </row>
    <row r="43" spans="1:8" ht="15.75" thickTop="1" x14ac:dyDescent="0.25">
      <c r="A43" s="393"/>
      <c r="B43" s="507"/>
      <c r="C43" s="508"/>
      <c r="D43" s="509"/>
      <c r="E43" s="95"/>
      <c r="F43" s="96"/>
      <c r="G43" s="71"/>
      <c r="H43" s="205">
        <f>E43*F43*G43</f>
        <v>0</v>
      </c>
    </row>
    <row r="44" spans="1:8" ht="15" x14ac:dyDescent="0.25">
      <c r="A44" s="393"/>
      <c r="B44" s="410"/>
      <c r="C44" s="411"/>
      <c r="D44" s="411"/>
      <c r="E44" s="95"/>
      <c r="F44" s="96"/>
      <c r="G44" s="71"/>
      <c r="H44" s="85">
        <f t="shared" ref="H44:H52" si="1">E44*F44*G44</f>
        <v>0</v>
      </c>
    </row>
    <row r="45" spans="1:8" ht="15" x14ac:dyDescent="0.25">
      <c r="A45" s="393"/>
      <c r="B45" s="410"/>
      <c r="C45" s="411"/>
      <c r="D45" s="411"/>
      <c r="E45" s="95"/>
      <c r="F45" s="96"/>
      <c r="G45" s="71"/>
      <c r="H45" s="85">
        <f t="shared" si="1"/>
        <v>0</v>
      </c>
    </row>
    <row r="46" spans="1:8" ht="15" x14ac:dyDescent="0.25">
      <c r="A46" s="393"/>
      <c r="B46" s="410"/>
      <c r="C46" s="411"/>
      <c r="D46" s="411"/>
      <c r="E46" s="95"/>
      <c r="F46" s="96"/>
      <c r="G46" s="71"/>
      <c r="H46" s="85">
        <f t="shared" si="1"/>
        <v>0</v>
      </c>
    </row>
    <row r="47" spans="1:8" ht="15" x14ac:dyDescent="0.25">
      <c r="A47" s="393"/>
      <c r="B47" s="410"/>
      <c r="C47" s="411"/>
      <c r="D47" s="411"/>
      <c r="E47" s="95"/>
      <c r="F47" s="96"/>
      <c r="G47" s="71"/>
      <c r="H47" s="85">
        <f t="shared" si="1"/>
        <v>0</v>
      </c>
    </row>
    <row r="48" spans="1:8" ht="15" x14ac:dyDescent="0.25">
      <c r="A48" s="393"/>
      <c r="B48" s="397"/>
      <c r="C48" s="398"/>
      <c r="D48" s="396"/>
      <c r="E48" s="95"/>
      <c r="F48" s="96"/>
      <c r="G48" s="71"/>
      <c r="H48" s="85">
        <f t="shared" si="1"/>
        <v>0</v>
      </c>
    </row>
    <row r="49" spans="1:8" ht="15" x14ac:dyDescent="0.25">
      <c r="A49" s="393"/>
      <c r="B49" s="397"/>
      <c r="C49" s="398"/>
      <c r="D49" s="396"/>
      <c r="E49" s="95"/>
      <c r="F49" s="96"/>
      <c r="G49" s="71"/>
      <c r="H49" s="85">
        <f t="shared" si="1"/>
        <v>0</v>
      </c>
    </row>
    <row r="50" spans="1:8" ht="15" x14ac:dyDescent="0.25">
      <c r="A50" s="393"/>
      <c r="B50" s="410"/>
      <c r="C50" s="411"/>
      <c r="D50" s="411"/>
      <c r="E50" s="95"/>
      <c r="F50" s="96"/>
      <c r="G50" s="71"/>
      <c r="H50" s="85">
        <f t="shared" si="1"/>
        <v>0</v>
      </c>
    </row>
    <row r="51" spans="1:8" ht="15" x14ac:dyDescent="0.25">
      <c r="A51" s="393"/>
      <c r="B51" s="410"/>
      <c r="C51" s="411"/>
      <c r="D51" s="411"/>
      <c r="E51" s="95"/>
      <c r="F51" s="96"/>
      <c r="G51" s="71"/>
      <c r="H51" s="85">
        <f t="shared" si="1"/>
        <v>0</v>
      </c>
    </row>
    <row r="52" spans="1:8" ht="15.75" thickBot="1" x14ac:dyDescent="0.3">
      <c r="A52" s="393"/>
      <c r="B52" s="505"/>
      <c r="C52" s="506"/>
      <c r="D52" s="506"/>
      <c r="E52" s="97"/>
      <c r="F52" s="98"/>
      <c r="G52" s="75"/>
      <c r="H52" s="206">
        <f t="shared" si="1"/>
        <v>0</v>
      </c>
    </row>
    <row r="53" spans="1:8" ht="16.5" thickTop="1" thickBot="1" x14ac:dyDescent="0.3">
      <c r="A53" s="394"/>
      <c r="B53" s="89"/>
      <c r="C53" s="15"/>
      <c r="D53" s="94"/>
      <c r="E53" s="16"/>
      <c r="F53" s="16"/>
      <c r="G53" s="99" t="s">
        <v>184</v>
      </c>
      <c r="H53" s="103">
        <f>SUM(H43:H52)</f>
        <v>0</v>
      </c>
    </row>
    <row r="54" spans="1:8" ht="15.75" thickBot="1" x14ac:dyDescent="0.3">
      <c r="A54" s="414"/>
      <c r="B54" s="415"/>
      <c r="C54" s="415"/>
      <c r="D54" s="415"/>
      <c r="E54" s="415"/>
      <c r="F54" s="415"/>
      <c r="G54" s="415"/>
      <c r="H54" s="416"/>
    </row>
    <row r="55" spans="1:8" ht="18.75" thickBot="1" x14ac:dyDescent="0.3">
      <c r="A55" s="138" t="s">
        <v>35</v>
      </c>
      <c r="B55" s="432" t="s">
        <v>174</v>
      </c>
      <c r="C55" s="433"/>
      <c r="D55" s="433"/>
      <c r="E55" s="433"/>
      <c r="F55" s="433"/>
      <c r="G55" s="433"/>
      <c r="H55" s="434"/>
    </row>
    <row r="56" spans="1:8" ht="15.75" thickBot="1" x14ac:dyDescent="0.3">
      <c r="A56" s="392" t="s">
        <v>151</v>
      </c>
      <c r="B56" s="440" t="s">
        <v>127</v>
      </c>
      <c r="C56" s="441"/>
      <c r="D56" s="441"/>
      <c r="E56" s="441"/>
      <c r="F56" s="514" t="s">
        <v>83</v>
      </c>
      <c r="G56" s="514"/>
      <c r="H56" s="7" t="s">
        <v>36</v>
      </c>
    </row>
    <row r="57" spans="1:8" ht="15.75" thickTop="1" x14ac:dyDescent="0.25">
      <c r="A57" s="393"/>
      <c r="B57" s="423"/>
      <c r="C57" s="424"/>
      <c r="D57" s="424"/>
      <c r="E57" s="424"/>
      <c r="F57" s="424"/>
      <c r="G57" s="424"/>
      <c r="H57" s="104">
        <v>0</v>
      </c>
    </row>
    <row r="58" spans="1:8" ht="15" x14ac:dyDescent="0.25">
      <c r="A58" s="393"/>
      <c r="B58" s="410"/>
      <c r="C58" s="411"/>
      <c r="D58" s="411"/>
      <c r="E58" s="411"/>
      <c r="F58" s="411"/>
      <c r="G58" s="411"/>
      <c r="H58" s="105">
        <v>0</v>
      </c>
    </row>
    <row r="59" spans="1:8" ht="15" x14ac:dyDescent="0.25">
      <c r="A59" s="393"/>
      <c r="B59" s="410"/>
      <c r="C59" s="411"/>
      <c r="D59" s="411"/>
      <c r="E59" s="411"/>
      <c r="F59" s="411"/>
      <c r="G59" s="411"/>
      <c r="H59" s="105">
        <v>0</v>
      </c>
    </row>
    <row r="60" spans="1:8" ht="15" x14ac:dyDescent="0.25">
      <c r="A60" s="393"/>
      <c r="B60" s="397"/>
      <c r="C60" s="398"/>
      <c r="D60" s="398"/>
      <c r="E60" s="396"/>
      <c r="F60" s="395"/>
      <c r="G60" s="396"/>
      <c r="H60" s="105">
        <v>0</v>
      </c>
    </row>
    <row r="61" spans="1:8" ht="15" x14ac:dyDescent="0.25">
      <c r="A61" s="393"/>
      <c r="B61" s="410"/>
      <c r="C61" s="411"/>
      <c r="D61" s="411"/>
      <c r="E61" s="411"/>
      <c r="F61" s="411"/>
      <c r="G61" s="411"/>
      <c r="H61" s="105">
        <v>0</v>
      </c>
    </row>
    <row r="62" spans="1:8" ht="15" x14ac:dyDescent="0.25">
      <c r="A62" s="393"/>
      <c r="B62" s="410"/>
      <c r="C62" s="411"/>
      <c r="D62" s="411"/>
      <c r="E62" s="411"/>
      <c r="F62" s="411"/>
      <c r="G62" s="411"/>
      <c r="H62" s="105">
        <v>0</v>
      </c>
    </row>
    <row r="63" spans="1:8" ht="15" x14ac:dyDescent="0.25">
      <c r="A63" s="393"/>
      <c r="B63" s="397"/>
      <c r="C63" s="398"/>
      <c r="D63" s="398"/>
      <c r="E63" s="396"/>
      <c r="F63" s="395"/>
      <c r="G63" s="396"/>
      <c r="H63" s="105">
        <v>0</v>
      </c>
    </row>
    <row r="64" spans="1:8" ht="15.75" thickBot="1" x14ac:dyDescent="0.3">
      <c r="A64" s="393"/>
      <c r="B64" s="399"/>
      <c r="C64" s="400"/>
      <c r="D64" s="400"/>
      <c r="E64" s="401"/>
      <c r="F64" s="404"/>
      <c r="G64" s="401"/>
      <c r="H64" s="106">
        <v>0</v>
      </c>
    </row>
    <row r="65" spans="1:8" ht="16.5" thickTop="1" thickBot="1" x14ac:dyDescent="0.3">
      <c r="A65" s="394"/>
      <c r="B65" s="402" t="s">
        <v>148</v>
      </c>
      <c r="C65" s="403"/>
      <c r="D65" s="403"/>
      <c r="E65" s="403"/>
      <c r="F65" s="405" t="s">
        <v>150</v>
      </c>
      <c r="G65" s="406"/>
      <c r="H65" s="137">
        <f>SUM(H57:H64)</f>
        <v>0</v>
      </c>
    </row>
    <row r="66" spans="1:8" ht="15.75" thickBot="1" x14ac:dyDescent="0.3">
      <c r="A66" s="392" t="s">
        <v>152</v>
      </c>
      <c r="B66" s="494" t="s">
        <v>180</v>
      </c>
      <c r="C66" s="495"/>
      <c r="D66" s="495"/>
      <c r="E66" s="495"/>
      <c r="F66" s="442" t="s">
        <v>156</v>
      </c>
      <c r="G66" s="442"/>
      <c r="H66" s="140" t="s">
        <v>154</v>
      </c>
    </row>
    <row r="67" spans="1:8" ht="15" x14ac:dyDescent="0.25">
      <c r="A67" s="393"/>
      <c r="B67" s="407"/>
      <c r="C67" s="408"/>
      <c r="D67" s="408"/>
      <c r="E67" s="408"/>
      <c r="F67" s="409"/>
      <c r="G67" s="409"/>
      <c r="H67" s="207">
        <v>0</v>
      </c>
    </row>
    <row r="68" spans="1:8" ht="15" x14ac:dyDescent="0.25">
      <c r="A68" s="393"/>
      <c r="B68" s="425"/>
      <c r="C68" s="426"/>
      <c r="D68" s="426"/>
      <c r="E68" s="427"/>
      <c r="F68" s="428"/>
      <c r="G68" s="429"/>
      <c r="H68" s="105">
        <v>0</v>
      </c>
    </row>
    <row r="69" spans="1:8" ht="15" x14ac:dyDescent="0.25">
      <c r="A69" s="393"/>
      <c r="B69" s="425"/>
      <c r="C69" s="426"/>
      <c r="D69" s="426"/>
      <c r="E69" s="427"/>
      <c r="F69" s="428"/>
      <c r="G69" s="429"/>
      <c r="H69" s="105">
        <v>0</v>
      </c>
    </row>
    <row r="70" spans="1:8" ht="15" x14ac:dyDescent="0.25">
      <c r="A70" s="393"/>
      <c r="B70" s="208"/>
      <c r="C70" s="209"/>
      <c r="D70" s="209"/>
      <c r="E70" s="210"/>
      <c r="F70" s="211"/>
      <c r="G70" s="212"/>
      <c r="H70" s="105">
        <v>0</v>
      </c>
    </row>
    <row r="71" spans="1:8" ht="15" x14ac:dyDescent="0.25">
      <c r="A71" s="393"/>
      <c r="B71" s="425"/>
      <c r="C71" s="426"/>
      <c r="D71" s="426"/>
      <c r="E71" s="427"/>
      <c r="F71" s="428"/>
      <c r="G71" s="429"/>
      <c r="H71" s="105">
        <v>0</v>
      </c>
    </row>
    <row r="72" spans="1:8" ht="15" x14ac:dyDescent="0.25">
      <c r="A72" s="393"/>
      <c r="B72" s="425"/>
      <c r="C72" s="426"/>
      <c r="D72" s="426"/>
      <c r="E72" s="427"/>
      <c r="F72" s="428"/>
      <c r="G72" s="429"/>
      <c r="H72" s="105">
        <v>0</v>
      </c>
    </row>
    <row r="73" spans="1:8" ht="15" x14ac:dyDescent="0.25">
      <c r="A73" s="393"/>
      <c r="B73" s="425"/>
      <c r="C73" s="426"/>
      <c r="D73" s="426"/>
      <c r="E73" s="427"/>
      <c r="F73" s="428"/>
      <c r="G73" s="429"/>
      <c r="H73" s="105">
        <v>0</v>
      </c>
    </row>
    <row r="74" spans="1:8" ht="15.75" thickBot="1" x14ac:dyDescent="0.3">
      <c r="A74" s="393"/>
      <c r="B74" s="435"/>
      <c r="C74" s="436"/>
      <c r="D74" s="436"/>
      <c r="E74" s="436"/>
      <c r="F74" s="436"/>
      <c r="G74" s="436"/>
      <c r="H74" s="106">
        <v>0</v>
      </c>
    </row>
    <row r="75" spans="1:8" ht="16.5" thickTop="1" thickBot="1" x14ac:dyDescent="0.3">
      <c r="A75" s="394"/>
      <c r="B75" s="437" t="s">
        <v>149</v>
      </c>
      <c r="C75" s="438"/>
      <c r="D75" s="438"/>
      <c r="E75" s="439"/>
      <c r="F75" s="517" t="s">
        <v>153</v>
      </c>
      <c r="G75" s="517"/>
      <c r="H75" s="137">
        <f>SUM(H67:H74)</f>
        <v>0</v>
      </c>
    </row>
    <row r="76" spans="1:8" ht="15.75" thickBot="1" x14ac:dyDescent="0.3">
      <c r="A76" s="139" t="s">
        <v>35</v>
      </c>
      <c r="B76" s="402" t="s">
        <v>147</v>
      </c>
      <c r="C76" s="403"/>
      <c r="D76" s="403"/>
      <c r="E76" s="403"/>
      <c r="F76" s="403"/>
      <c r="G76" s="99" t="s">
        <v>128</v>
      </c>
      <c r="H76" s="103">
        <f>H65+H75</f>
        <v>0</v>
      </c>
    </row>
    <row r="77" spans="1:8" ht="15.75" thickBot="1" x14ac:dyDescent="0.3">
      <c r="A77" s="414"/>
      <c r="B77" s="415"/>
      <c r="C77" s="415"/>
      <c r="D77" s="415"/>
      <c r="E77" s="415"/>
      <c r="F77" s="415"/>
      <c r="G77" s="415"/>
      <c r="H77" s="416"/>
    </row>
    <row r="78" spans="1:8" ht="18.75" thickBot="1" x14ac:dyDescent="0.3">
      <c r="A78" s="142" t="s">
        <v>37</v>
      </c>
      <c r="B78" s="432" t="s">
        <v>173</v>
      </c>
      <c r="C78" s="433"/>
      <c r="D78" s="433"/>
      <c r="E78" s="433"/>
      <c r="F78" s="433"/>
      <c r="G78" s="433"/>
      <c r="H78" s="434"/>
    </row>
    <row r="79" spans="1:8" ht="15.75" thickBot="1" x14ac:dyDescent="0.3">
      <c r="A79" s="392" t="s">
        <v>160</v>
      </c>
      <c r="B79" s="430" t="s">
        <v>129</v>
      </c>
      <c r="C79" s="431"/>
      <c r="D79" s="431"/>
      <c r="E79" s="431"/>
      <c r="F79" s="515" t="s">
        <v>83</v>
      </c>
      <c r="G79" s="515"/>
      <c r="H79" s="143" t="s">
        <v>36</v>
      </c>
    </row>
    <row r="80" spans="1:8" ht="15.75" thickTop="1" x14ac:dyDescent="0.25">
      <c r="A80" s="393"/>
      <c r="B80" s="423"/>
      <c r="C80" s="424"/>
      <c r="D80" s="424"/>
      <c r="E80" s="424"/>
      <c r="F80" s="424"/>
      <c r="G80" s="424"/>
      <c r="H80" s="141">
        <v>0</v>
      </c>
    </row>
    <row r="81" spans="1:8" ht="15" x14ac:dyDescent="0.25">
      <c r="A81" s="393"/>
      <c r="B81" s="410"/>
      <c r="C81" s="411"/>
      <c r="D81" s="411"/>
      <c r="E81" s="411"/>
      <c r="F81" s="411"/>
      <c r="G81" s="411"/>
      <c r="H81" s="110">
        <v>0</v>
      </c>
    </row>
    <row r="82" spans="1:8" ht="15" x14ac:dyDescent="0.25">
      <c r="A82" s="393"/>
      <c r="B82" s="410"/>
      <c r="C82" s="411"/>
      <c r="D82" s="411"/>
      <c r="E82" s="411"/>
      <c r="F82" s="411"/>
      <c r="G82" s="411"/>
      <c r="H82" s="110">
        <v>0</v>
      </c>
    </row>
    <row r="83" spans="1:8" ht="15" x14ac:dyDescent="0.25">
      <c r="A83" s="393"/>
      <c r="B83" s="410"/>
      <c r="C83" s="411"/>
      <c r="D83" s="411"/>
      <c r="E83" s="411"/>
      <c r="F83" s="411"/>
      <c r="G83" s="411"/>
      <c r="H83" s="110">
        <v>0</v>
      </c>
    </row>
    <row r="84" spans="1:8" ht="15" x14ac:dyDescent="0.25">
      <c r="A84" s="393"/>
      <c r="B84" s="410"/>
      <c r="C84" s="411"/>
      <c r="D84" s="411"/>
      <c r="E84" s="411"/>
      <c r="F84" s="411"/>
      <c r="G84" s="411"/>
      <c r="H84" s="110">
        <v>0</v>
      </c>
    </row>
    <row r="85" spans="1:8" ht="15" x14ac:dyDescent="0.25">
      <c r="A85" s="393"/>
      <c r="B85" s="410"/>
      <c r="C85" s="411"/>
      <c r="D85" s="411"/>
      <c r="E85" s="411"/>
      <c r="F85" s="411"/>
      <c r="G85" s="411"/>
      <c r="H85" s="110">
        <v>0</v>
      </c>
    </row>
    <row r="86" spans="1:8" ht="15" x14ac:dyDescent="0.25">
      <c r="A86" s="393"/>
      <c r="B86" s="412"/>
      <c r="C86" s="413"/>
      <c r="D86" s="413"/>
      <c r="E86" s="413"/>
      <c r="F86" s="411"/>
      <c r="G86" s="411"/>
      <c r="H86" s="110">
        <v>0</v>
      </c>
    </row>
    <row r="87" spans="1:8" ht="15.75" thickBot="1" x14ac:dyDescent="0.3">
      <c r="A87" s="393"/>
      <c r="B87" s="505"/>
      <c r="C87" s="506"/>
      <c r="D87" s="506"/>
      <c r="E87" s="506"/>
      <c r="F87" s="506"/>
      <c r="G87" s="506"/>
      <c r="H87" s="111">
        <v>0</v>
      </c>
    </row>
    <row r="88" spans="1:8" ht="16.5" thickTop="1" thickBot="1" x14ac:dyDescent="0.3">
      <c r="A88" s="394"/>
      <c r="B88" s="512" t="s">
        <v>38</v>
      </c>
      <c r="C88" s="513"/>
      <c r="D88" s="513"/>
      <c r="E88" s="513"/>
      <c r="F88" s="516" t="s">
        <v>155</v>
      </c>
      <c r="G88" s="516"/>
      <c r="H88" s="144">
        <f>SUM(H80:H87)</f>
        <v>0</v>
      </c>
    </row>
    <row r="89" spans="1:8" ht="15" x14ac:dyDescent="0.25">
      <c r="A89" s="392" t="s">
        <v>161</v>
      </c>
      <c r="B89" s="419" t="s">
        <v>157</v>
      </c>
      <c r="C89" s="420"/>
      <c r="D89" s="420"/>
      <c r="E89" s="420"/>
      <c r="F89" s="448" t="s">
        <v>182</v>
      </c>
      <c r="G89" s="448"/>
      <c r="H89" s="145" t="s">
        <v>183</v>
      </c>
    </row>
    <row r="90" spans="1:8" ht="15" x14ac:dyDescent="0.25">
      <c r="A90" s="393"/>
      <c r="B90" s="511"/>
      <c r="C90" s="449"/>
      <c r="D90" s="449"/>
      <c r="E90" s="449"/>
      <c r="F90" s="449"/>
      <c r="G90" s="449"/>
      <c r="H90" s="110">
        <v>0</v>
      </c>
    </row>
    <row r="91" spans="1:8" ht="15" x14ac:dyDescent="0.25">
      <c r="A91" s="393"/>
      <c r="B91" s="467"/>
      <c r="C91" s="468"/>
      <c r="D91" s="468"/>
      <c r="E91" s="418"/>
      <c r="F91" s="417"/>
      <c r="G91" s="418"/>
      <c r="H91" s="213">
        <v>0</v>
      </c>
    </row>
    <row r="92" spans="1:8" ht="15" x14ac:dyDescent="0.25">
      <c r="A92" s="393"/>
      <c r="B92" s="467"/>
      <c r="C92" s="468"/>
      <c r="D92" s="468"/>
      <c r="E92" s="418"/>
      <c r="F92" s="417"/>
      <c r="G92" s="418"/>
      <c r="H92" s="213">
        <v>0</v>
      </c>
    </row>
    <row r="93" spans="1:8" ht="15" x14ac:dyDescent="0.25">
      <c r="A93" s="393"/>
      <c r="B93" s="467"/>
      <c r="C93" s="468"/>
      <c r="D93" s="468"/>
      <c r="E93" s="418"/>
      <c r="F93" s="417"/>
      <c r="G93" s="418"/>
      <c r="H93" s="213">
        <v>0</v>
      </c>
    </row>
    <row r="94" spans="1:8" ht="15" x14ac:dyDescent="0.25">
      <c r="A94" s="393"/>
      <c r="B94" s="467"/>
      <c r="C94" s="468"/>
      <c r="D94" s="468"/>
      <c r="E94" s="418"/>
      <c r="F94" s="417"/>
      <c r="G94" s="418"/>
      <c r="H94" s="213">
        <v>0</v>
      </c>
    </row>
    <row r="95" spans="1:8" ht="15" x14ac:dyDescent="0.25">
      <c r="A95" s="393"/>
      <c r="B95" s="467"/>
      <c r="C95" s="468"/>
      <c r="D95" s="468"/>
      <c r="E95" s="418"/>
      <c r="F95" s="417"/>
      <c r="G95" s="418"/>
      <c r="H95" s="213">
        <v>0</v>
      </c>
    </row>
    <row r="96" spans="1:8" ht="15" x14ac:dyDescent="0.25">
      <c r="A96" s="393"/>
      <c r="B96" s="467"/>
      <c r="C96" s="468"/>
      <c r="D96" s="468"/>
      <c r="E96" s="418"/>
      <c r="F96" s="417"/>
      <c r="G96" s="418"/>
      <c r="H96" s="213">
        <v>0</v>
      </c>
    </row>
    <row r="97" spans="1:8" ht="15.75" thickBot="1" x14ac:dyDescent="0.3">
      <c r="A97" s="393"/>
      <c r="B97" s="435"/>
      <c r="C97" s="436"/>
      <c r="D97" s="436"/>
      <c r="E97" s="436"/>
      <c r="F97" s="436"/>
      <c r="G97" s="436"/>
      <c r="H97" s="111">
        <v>0</v>
      </c>
    </row>
    <row r="98" spans="1:8" ht="16.5" thickTop="1" thickBot="1" x14ac:dyDescent="0.3">
      <c r="A98" s="394"/>
      <c r="B98" s="512" t="s">
        <v>158</v>
      </c>
      <c r="C98" s="513"/>
      <c r="D98" s="513"/>
      <c r="E98" s="513"/>
      <c r="F98" s="466" t="s">
        <v>159</v>
      </c>
      <c r="G98" s="439"/>
      <c r="H98" s="144">
        <f>SUM(H90:H97)</f>
        <v>0</v>
      </c>
    </row>
    <row r="99" spans="1:8" ht="15.75" thickBot="1" x14ac:dyDescent="0.3">
      <c r="A99" s="414"/>
      <c r="B99" s="415"/>
      <c r="C99" s="415"/>
      <c r="D99" s="415"/>
      <c r="E99" s="415"/>
      <c r="F99" s="415"/>
      <c r="G99" s="415"/>
      <c r="H99" s="416"/>
    </row>
    <row r="100" spans="1:8" ht="15.75" customHeight="1" thickBot="1" x14ac:dyDescent="0.3">
      <c r="A100" s="392"/>
      <c r="B100" s="463" t="s">
        <v>222</v>
      </c>
      <c r="C100" s="464"/>
      <c r="D100" s="464"/>
      <c r="E100" s="464"/>
      <c r="F100" s="464"/>
      <c r="G100" s="464"/>
      <c r="H100" s="465"/>
    </row>
    <row r="101" spans="1:8" ht="15.75" customHeight="1" thickBot="1" x14ac:dyDescent="0.3">
      <c r="A101" s="393"/>
      <c r="B101" s="344"/>
      <c r="C101" s="345"/>
      <c r="D101" s="345"/>
      <c r="E101" s="345"/>
      <c r="F101" s="345"/>
      <c r="G101" s="345"/>
      <c r="H101" s="346"/>
    </row>
    <row r="102" spans="1:8" ht="15.75" customHeight="1" thickBot="1" x14ac:dyDescent="0.3">
      <c r="A102" s="450"/>
      <c r="B102" s="374" t="s">
        <v>197</v>
      </c>
      <c r="C102" s="375"/>
      <c r="D102" s="375"/>
      <c r="E102" s="375"/>
      <c r="F102" s="241" t="s">
        <v>198</v>
      </c>
      <c r="G102" s="242" t="s">
        <v>205</v>
      </c>
      <c r="H102" s="214" t="s">
        <v>206</v>
      </c>
    </row>
    <row r="103" spans="1:8" ht="15.75" customHeight="1" thickTop="1" x14ac:dyDescent="0.25">
      <c r="A103" s="450"/>
      <c r="B103" s="358" t="s">
        <v>199</v>
      </c>
      <c r="C103" s="359"/>
      <c r="D103" s="359"/>
      <c r="E103" s="217" t="s">
        <v>215</v>
      </c>
      <c r="F103" s="217" t="s">
        <v>200</v>
      </c>
      <c r="G103" s="218">
        <f>H39</f>
        <v>0</v>
      </c>
      <c r="H103" s="228">
        <f>IF(G103&gt;0,G103/$G$108,0)</f>
        <v>0</v>
      </c>
    </row>
    <row r="104" spans="1:8" ht="15.75" customHeight="1" x14ac:dyDescent="0.25">
      <c r="A104" s="450"/>
      <c r="B104" s="360" t="s">
        <v>34</v>
      </c>
      <c r="C104" s="361"/>
      <c r="D104" s="361"/>
      <c r="E104" s="215" t="s">
        <v>216</v>
      </c>
      <c r="F104" s="215" t="s">
        <v>201</v>
      </c>
      <c r="G104" s="216">
        <f>H53</f>
        <v>0</v>
      </c>
      <c r="H104" s="229">
        <f t="shared" ref="H104:H107" si="2">IF(G104&gt;0,G104/$G$108,0)</f>
        <v>0</v>
      </c>
    </row>
    <row r="105" spans="1:8" ht="15.75" customHeight="1" x14ac:dyDescent="0.25">
      <c r="A105" s="450"/>
      <c r="B105" s="360" t="s">
        <v>174</v>
      </c>
      <c r="C105" s="361"/>
      <c r="D105" s="361"/>
      <c r="E105" s="215" t="s">
        <v>208</v>
      </c>
      <c r="F105" s="215" t="s">
        <v>202</v>
      </c>
      <c r="G105" s="216">
        <f>H65</f>
        <v>0</v>
      </c>
      <c r="H105" s="229">
        <f t="shared" si="2"/>
        <v>0</v>
      </c>
    </row>
    <row r="106" spans="1:8" ht="15.75" customHeight="1" x14ac:dyDescent="0.25">
      <c r="A106" s="450"/>
      <c r="B106" s="360" t="s">
        <v>174</v>
      </c>
      <c r="C106" s="361"/>
      <c r="D106" s="361"/>
      <c r="E106" s="215" t="s">
        <v>209</v>
      </c>
      <c r="F106" s="215" t="s">
        <v>203</v>
      </c>
      <c r="G106" s="216">
        <f>H75</f>
        <v>0</v>
      </c>
      <c r="H106" s="229">
        <f t="shared" si="2"/>
        <v>0</v>
      </c>
    </row>
    <row r="107" spans="1:8" ht="15.75" customHeight="1" thickBot="1" x14ac:dyDescent="0.3">
      <c r="A107" s="450"/>
      <c r="B107" s="378" t="s">
        <v>173</v>
      </c>
      <c r="C107" s="379"/>
      <c r="D107" s="379"/>
      <c r="E107" s="219" t="s">
        <v>210</v>
      </c>
      <c r="F107" s="219" t="s">
        <v>204</v>
      </c>
      <c r="G107" s="220">
        <f>H88</f>
        <v>0</v>
      </c>
      <c r="H107" s="230">
        <f t="shared" si="2"/>
        <v>0</v>
      </c>
    </row>
    <row r="108" spans="1:8" ht="15.75" customHeight="1" thickTop="1" thickBot="1" x14ac:dyDescent="0.3">
      <c r="A108" s="450"/>
      <c r="B108" s="354" t="s">
        <v>207</v>
      </c>
      <c r="C108" s="355"/>
      <c r="D108" s="355"/>
      <c r="E108" s="355"/>
      <c r="F108" s="238" t="s">
        <v>217</v>
      </c>
      <c r="G108" s="233">
        <f>SUM(G103:G107)</f>
        <v>0</v>
      </c>
      <c r="H108" s="234"/>
    </row>
    <row r="109" spans="1:8" ht="15.75" customHeight="1" thickBot="1" x14ac:dyDescent="0.3">
      <c r="A109" s="450"/>
      <c r="B109" s="366"/>
      <c r="C109" s="367"/>
      <c r="D109" s="367"/>
      <c r="E109" s="367"/>
      <c r="F109" s="367"/>
      <c r="G109" s="367"/>
      <c r="H109" s="368"/>
    </row>
    <row r="110" spans="1:8" ht="15.75" customHeight="1" x14ac:dyDescent="0.25">
      <c r="A110" s="450"/>
      <c r="B110" s="376" t="s">
        <v>174</v>
      </c>
      <c r="C110" s="377"/>
      <c r="D110" s="377"/>
      <c r="E110" s="235" t="s">
        <v>209</v>
      </c>
      <c r="F110" s="235" t="s">
        <v>203</v>
      </c>
      <c r="G110" s="236">
        <f>H75*-1</f>
        <v>0</v>
      </c>
      <c r="H110" s="237">
        <f>IF(G110&lt;0,G110/$G$112,0)</f>
        <v>0</v>
      </c>
    </row>
    <row r="111" spans="1:8" ht="15.75" customHeight="1" thickBot="1" x14ac:dyDescent="0.3">
      <c r="A111" s="450"/>
      <c r="B111" s="378" t="s">
        <v>173</v>
      </c>
      <c r="C111" s="379"/>
      <c r="D111" s="379"/>
      <c r="E111" s="219" t="s">
        <v>211</v>
      </c>
      <c r="F111" s="219" t="s">
        <v>212</v>
      </c>
      <c r="G111" s="220">
        <f>H98*-1</f>
        <v>0</v>
      </c>
      <c r="H111" s="231">
        <f>IF(G111&lt;0,G111/$G$112,0)</f>
        <v>0</v>
      </c>
    </row>
    <row r="112" spans="1:8" ht="15.75" customHeight="1" thickTop="1" thickBot="1" x14ac:dyDescent="0.3">
      <c r="A112" s="450"/>
      <c r="B112" s="354" t="s">
        <v>213</v>
      </c>
      <c r="C112" s="355"/>
      <c r="D112" s="355"/>
      <c r="E112" s="355"/>
      <c r="F112" s="232" t="s">
        <v>218</v>
      </c>
      <c r="G112" s="233">
        <f>G110+G111</f>
        <v>0</v>
      </c>
      <c r="H112" s="234"/>
    </row>
    <row r="113" spans="1:8" ht="15.75" customHeight="1" x14ac:dyDescent="0.25">
      <c r="A113" s="450"/>
      <c r="B113" s="369"/>
      <c r="C113" s="370"/>
      <c r="D113" s="370"/>
      <c r="E113" s="370"/>
      <c r="F113" s="370"/>
      <c r="G113" s="370"/>
      <c r="H113" s="371"/>
    </row>
    <row r="114" spans="1:8" ht="14.45" customHeight="1" x14ac:dyDescent="0.25">
      <c r="A114" s="450"/>
      <c r="B114" s="372" t="s">
        <v>225</v>
      </c>
      <c r="C114" s="373"/>
      <c r="D114" s="373"/>
      <c r="E114" s="373"/>
      <c r="F114" s="221" t="s">
        <v>219</v>
      </c>
      <c r="G114" s="222">
        <f>G108</f>
        <v>0</v>
      </c>
      <c r="H114" s="356" t="s">
        <v>214</v>
      </c>
    </row>
    <row r="115" spans="1:8" ht="15.75" thickBot="1" x14ac:dyDescent="0.3">
      <c r="A115" s="450"/>
      <c r="B115" s="362" t="s">
        <v>224</v>
      </c>
      <c r="C115" s="363"/>
      <c r="D115" s="363"/>
      <c r="E115" s="363"/>
      <c r="F115" s="223" t="s">
        <v>220</v>
      </c>
      <c r="G115" s="224">
        <f>G112</f>
        <v>0</v>
      </c>
      <c r="H115" s="357"/>
    </row>
    <row r="116" spans="1:8" ht="16.5" thickTop="1" thickBot="1" x14ac:dyDescent="0.3">
      <c r="A116" s="450"/>
      <c r="B116" s="364" t="s">
        <v>223</v>
      </c>
      <c r="C116" s="365"/>
      <c r="D116" s="365"/>
      <c r="E116" s="365"/>
      <c r="F116" s="225" t="s">
        <v>221</v>
      </c>
      <c r="G116" s="226">
        <f>G114+G115</f>
        <v>0</v>
      </c>
      <c r="H116" s="227">
        <f>IF(G115&lt;0,G116/G114,0)</f>
        <v>0</v>
      </c>
    </row>
    <row r="117" spans="1:8" ht="15.75" thickBot="1" x14ac:dyDescent="0.3">
      <c r="A117" s="393"/>
      <c r="B117" s="344"/>
      <c r="C117" s="345"/>
      <c r="D117" s="345"/>
      <c r="E117" s="345"/>
      <c r="F117" s="345"/>
      <c r="G117" s="345"/>
      <c r="H117" s="346"/>
    </row>
    <row r="118" spans="1:8" ht="15.75" thickBot="1" x14ac:dyDescent="0.3">
      <c r="A118" s="393"/>
      <c r="B118" s="352" t="s">
        <v>162</v>
      </c>
      <c r="C118" s="353"/>
      <c r="D118" s="353"/>
      <c r="E118" s="353"/>
      <c r="F118" s="353"/>
      <c r="G118" s="353"/>
      <c r="H118" s="204">
        <v>1</v>
      </c>
    </row>
    <row r="119" spans="1:8" ht="15.75" thickBot="1" x14ac:dyDescent="0.3">
      <c r="A119" s="393"/>
      <c r="B119" s="344"/>
      <c r="C119" s="345"/>
      <c r="D119" s="345"/>
      <c r="E119" s="345"/>
      <c r="F119" s="345"/>
      <c r="G119" s="345"/>
      <c r="H119" s="346"/>
    </row>
    <row r="120" spans="1:8" ht="15.75" thickBot="1" x14ac:dyDescent="0.3">
      <c r="A120" s="393"/>
      <c r="B120" s="350" t="s">
        <v>190</v>
      </c>
      <c r="C120" s="351"/>
      <c r="D120" s="351"/>
      <c r="E120" s="351"/>
      <c r="F120" s="351"/>
      <c r="G120" s="239">
        <f>(G108*IF(H116=0,100%,H116)*H118)</f>
        <v>0</v>
      </c>
      <c r="H120" s="240"/>
    </row>
    <row r="121" spans="1:8" ht="15" x14ac:dyDescent="0.25">
      <c r="A121" s="393"/>
      <c r="B121" s="9"/>
      <c r="C121" s="9"/>
      <c r="D121" s="14"/>
      <c r="E121" s="14"/>
      <c r="F121" s="446" t="str">
        <f>'Werkblad rekenen'!F5</f>
        <v>Geen invoer</v>
      </c>
      <c r="G121" s="446"/>
      <c r="H121" s="447"/>
    </row>
    <row r="122" spans="1:8" ht="24.75" customHeight="1" thickBot="1" x14ac:dyDescent="0.3">
      <c r="A122" s="393"/>
      <c r="B122" s="17"/>
      <c r="C122" s="17"/>
      <c r="D122" s="18"/>
      <c r="E122" s="18"/>
      <c r="F122" s="518"/>
      <c r="G122" s="518"/>
      <c r="H122" s="519"/>
    </row>
    <row r="123" spans="1:8" ht="24.75" customHeight="1" x14ac:dyDescent="0.25">
      <c r="A123" s="393"/>
      <c r="B123" s="9"/>
      <c r="C123" s="9"/>
      <c r="D123" s="14"/>
      <c r="E123" s="380" t="s">
        <v>226</v>
      </c>
      <c r="F123" s="381"/>
      <c r="G123" s="381"/>
      <c r="H123" s="382"/>
    </row>
    <row r="124" spans="1:8" ht="15" x14ac:dyDescent="0.25">
      <c r="A124" s="393"/>
      <c r="B124" s="9" t="str">
        <f>_xlfn.CONCAT("Totale kosten  ",C3,": ")</f>
        <v xml:space="preserve">Totale kosten  0: </v>
      </c>
      <c r="C124" s="12"/>
      <c r="D124" s="20">
        <f>G114</f>
        <v>0</v>
      </c>
      <c r="E124" s="383"/>
      <c r="F124" s="384"/>
      <c r="G124" s="384"/>
      <c r="H124" s="385"/>
    </row>
    <row r="125" spans="1:8" ht="15.75" thickBot="1" x14ac:dyDescent="0.3">
      <c r="A125" s="393"/>
      <c r="B125" s="17" t="str">
        <f>_xlfn.CONCAT("Totale gevraagde subsidie  ",C3,": ")</f>
        <v xml:space="preserve">Totale gevraagde subsidie  0: </v>
      </c>
      <c r="C125" s="17"/>
      <c r="D125" s="19">
        <f>G120</f>
        <v>0</v>
      </c>
      <c r="E125" s="386"/>
      <c r="F125" s="387"/>
      <c r="G125" s="387"/>
      <c r="H125" s="388"/>
    </row>
    <row r="126" spans="1:8" ht="15.75" thickBot="1" x14ac:dyDescent="0.3">
      <c r="A126" s="394"/>
      <c r="B126" s="21"/>
      <c r="C126" s="21"/>
      <c r="D126" s="21"/>
      <c r="E126" s="11"/>
      <c r="F126" s="13"/>
      <c r="G126" s="22"/>
      <c r="H126" s="112"/>
    </row>
    <row r="127" spans="1:8" ht="15.75" thickBot="1" x14ac:dyDescent="0.3">
      <c r="A127" s="389"/>
      <c r="B127" s="390"/>
      <c r="C127" s="390"/>
      <c r="D127" s="390"/>
      <c r="E127" s="390"/>
      <c r="F127" s="390"/>
      <c r="G127" s="390"/>
      <c r="H127" s="391"/>
    </row>
    <row r="128" spans="1:8" ht="15.75" thickBot="1" x14ac:dyDescent="0.3">
      <c r="A128" s="451" t="s">
        <v>130</v>
      </c>
      <c r="B128" s="443" t="s">
        <v>39</v>
      </c>
      <c r="C128" s="444"/>
      <c r="D128" s="444"/>
      <c r="E128" s="444"/>
      <c r="F128" s="444"/>
      <c r="G128" s="444"/>
      <c r="H128" s="445"/>
    </row>
    <row r="129" spans="1:8" ht="15.75" thickTop="1" x14ac:dyDescent="0.25">
      <c r="A129" s="452"/>
      <c r="B129" s="454"/>
      <c r="C129" s="455"/>
      <c r="D129" s="455"/>
      <c r="E129" s="455"/>
      <c r="F129" s="455"/>
      <c r="G129" s="455"/>
      <c r="H129" s="456"/>
    </row>
    <row r="130" spans="1:8" ht="15" x14ac:dyDescent="0.25">
      <c r="A130" s="452"/>
      <c r="B130" s="457"/>
      <c r="C130" s="458"/>
      <c r="D130" s="458"/>
      <c r="E130" s="458"/>
      <c r="F130" s="458"/>
      <c r="G130" s="458"/>
      <c r="H130" s="459"/>
    </row>
    <row r="131" spans="1:8" ht="15" x14ac:dyDescent="0.25">
      <c r="A131" s="452"/>
      <c r="B131" s="457"/>
      <c r="C131" s="458"/>
      <c r="D131" s="458"/>
      <c r="E131" s="458"/>
      <c r="F131" s="458"/>
      <c r="G131" s="458"/>
      <c r="H131" s="459"/>
    </row>
    <row r="132" spans="1:8" ht="15" x14ac:dyDescent="0.25">
      <c r="A132" s="452"/>
      <c r="B132" s="457"/>
      <c r="C132" s="458"/>
      <c r="D132" s="458"/>
      <c r="E132" s="458"/>
      <c r="F132" s="458"/>
      <c r="G132" s="458"/>
      <c r="H132" s="459"/>
    </row>
    <row r="133" spans="1:8" ht="15" x14ac:dyDescent="0.25">
      <c r="A133" s="452"/>
      <c r="B133" s="457"/>
      <c r="C133" s="458"/>
      <c r="D133" s="458"/>
      <c r="E133" s="458"/>
      <c r="F133" s="458"/>
      <c r="G133" s="458"/>
      <c r="H133" s="459"/>
    </row>
    <row r="134" spans="1:8" ht="15" x14ac:dyDescent="0.25">
      <c r="A134" s="452"/>
      <c r="B134" s="457"/>
      <c r="C134" s="458"/>
      <c r="D134" s="458"/>
      <c r="E134" s="458"/>
      <c r="F134" s="458"/>
      <c r="G134" s="458"/>
      <c r="H134" s="459"/>
    </row>
    <row r="135" spans="1:8" ht="15" x14ac:dyDescent="0.25">
      <c r="A135" s="452"/>
      <c r="B135" s="457"/>
      <c r="C135" s="458"/>
      <c r="D135" s="458"/>
      <c r="E135" s="458"/>
      <c r="F135" s="458"/>
      <c r="G135" s="458"/>
      <c r="H135" s="459"/>
    </row>
    <row r="136" spans="1:8" ht="15" x14ac:dyDescent="0.25">
      <c r="A136" s="452"/>
      <c r="B136" s="457"/>
      <c r="C136" s="458"/>
      <c r="D136" s="458"/>
      <c r="E136" s="458"/>
      <c r="F136" s="458"/>
      <c r="G136" s="458"/>
      <c r="H136" s="459"/>
    </row>
    <row r="137" spans="1:8" ht="15" x14ac:dyDescent="0.25">
      <c r="A137" s="452"/>
      <c r="B137" s="457"/>
      <c r="C137" s="458"/>
      <c r="D137" s="458"/>
      <c r="E137" s="458"/>
      <c r="F137" s="458"/>
      <c r="G137" s="458"/>
      <c r="H137" s="459"/>
    </row>
    <row r="138" spans="1:8" ht="15" x14ac:dyDescent="0.25">
      <c r="A138" s="452"/>
      <c r="B138" s="457"/>
      <c r="C138" s="458"/>
      <c r="D138" s="458"/>
      <c r="E138" s="458"/>
      <c r="F138" s="458"/>
      <c r="G138" s="458"/>
      <c r="H138" s="459"/>
    </row>
    <row r="139" spans="1:8" ht="15" x14ac:dyDescent="0.25">
      <c r="A139" s="452"/>
      <c r="B139" s="457"/>
      <c r="C139" s="458"/>
      <c r="D139" s="458"/>
      <c r="E139" s="458"/>
      <c r="F139" s="458"/>
      <c r="G139" s="458"/>
      <c r="H139" s="459"/>
    </row>
    <row r="140" spans="1:8" ht="15.75" thickBot="1" x14ac:dyDescent="0.3">
      <c r="A140" s="453"/>
      <c r="B140" s="460"/>
      <c r="C140" s="461"/>
      <c r="D140" s="461"/>
      <c r="E140" s="461"/>
      <c r="F140" s="461"/>
      <c r="G140" s="461"/>
      <c r="H140" s="462"/>
    </row>
    <row r="141" spans="1:8" ht="15.75" thickBot="1" x14ac:dyDescent="0.3">
      <c r="A141" s="347"/>
      <c r="B141" s="348"/>
      <c r="C141" s="348"/>
      <c r="D141" s="348"/>
      <c r="E141" s="348"/>
      <c r="F141" s="348"/>
      <c r="G141" s="348"/>
      <c r="H141" s="349"/>
    </row>
    <row r="142" spans="1:8" ht="15" hidden="1" x14ac:dyDescent="0.25">
      <c r="B142" s="5"/>
      <c r="C142" s="5"/>
      <c r="D142" s="6"/>
      <c r="E142" s="6"/>
      <c r="F142" s="6"/>
      <c r="G142" s="6"/>
      <c r="H142" s="6"/>
    </row>
    <row r="143" spans="1:8" ht="15" hidden="1" x14ac:dyDescent="0.25">
      <c r="B143" s="5"/>
      <c r="C143" s="5"/>
      <c r="D143" s="6"/>
      <c r="E143" s="6"/>
      <c r="F143" s="6"/>
      <c r="G143" s="6"/>
      <c r="H143" s="6"/>
    </row>
    <row r="144" spans="1:8" ht="15" hidden="1" x14ac:dyDescent="0.25">
      <c r="B144" s="5"/>
      <c r="C144" s="5"/>
      <c r="D144" s="6"/>
      <c r="E144" s="6"/>
      <c r="F144" s="6"/>
      <c r="G144" s="6"/>
      <c r="H144" s="6"/>
    </row>
    <row r="145" spans="2:8" ht="15" hidden="1" x14ac:dyDescent="0.25">
      <c r="B145" s="5"/>
      <c r="C145" s="5"/>
      <c r="D145" s="6"/>
      <c r="E145" s="6"/>
      <c r="F145" s="6"/>
      <c r="G145" s="6"/>
      <c r="H145" s="6"/>
    </row>
    <row r="146" spans="2:8" ht="15" hidden="1" x14ac:dyDescent="0.25">
      <c r="B146" s="5"/>
      <c r="C146" s="5"/>
      <c r="D146" s="6"/>
      <c r="E146" s="6"/>
      <c r="F146" s="6"/>
      <c r="G146" s="6"/>
      <c r="H146" s="6"/>
    </row>
    <row r="147" spans="2:8" ht="15" hidden="1" x14ac:dyDescent="0.25">
      <c r="B147" s="5"/>
      <c r="C147" s="5"/>
      <c r="D147" s="6"/>
      <c r="E147" s="6"/>
      <c r="F147" s="6"/>
      <c r="G147" s="6"/>
      <c r="H147" s="6"/>
    </row>
    <row r="148" spans="2:8" ht="15" hidden="1" x14ac:dyDescent="0.25">
      <c r="B148" s="5"/>
      <c r="C148" s="5"/>
      <c r="D148" s="6"/>
      <c r="E148" s="6"/>
      <c r="F148" s="6"/>
      <c r="G148" s="6"/>
      <c r="H148" s="6"/>
    </row>
    <row r="149" spans="2:8" ht="15" hidden="1" x14ac:dyDescent="0.25">
      <c r="B149" s="5"/>
      <c r="C149" s="5"/>
      <c r="D149" s="6"/>
      <c r="E149" s="6"/>
      <c r="F149" s="6"/>
      <c r="G149" s="6"/>
      <c r="H149" s="6"/>
    </row>
    <row r="150" spans="2:8" ht="15" hidden="1" x14ac:dyDescent="0.25">
      <c r="B150" s="5"/>
      <c r="C150" s="5"/>
      <c r="D150" s="6"/>
      <c r="E150" s="6"/>
      <c r="F150" s="6"/>
      <c r="G150" s="6"/>
      <c r="H150" s="6"/>
    </row>
    <row r="151" spans="2:8" ht="15" hidden="1" x14ac:dyDescent="0.25">
      <c r="B151" s="5"/>
      <c r="C151" s="5"/>
      <c r="D151" s="6"/>
      <c r="E151" s="6"/>
      <c r="F151" s="6"/>
      <c r="G151" s="6"/>
      <c r="H151" s="6"/>
    </row>
    <row r="152" spans="2:8" ht="15" x14ac:dyDescent="0.25"/>
    <row r="153" spans="2:8" ht="15" x14ac:dyDescent="0.25"/>
    <row r="154" spans="2:8" ht="15" x14ac:dyDescent="0.25"/>
    <row r="155" spans="2:8" ht="15" x14ac:dyDescent="0.25"/>
    <row r="156" spans="2:8" ht="15" x14ac:dyDescent="0.25"/>
  </sheetData>
  <sheetProtection algorithmName="SHA-512" hashValue="3VrePajA4pKPSrI1fNREAWkNOJxuhxsCrSWe2CDYOGUjZEYloeiNRzFNak0HYThYDrnmRNScTdfAenWKqq6mcw==" saltValue="A8RU1rvOxyRr6X/cmvRe+Q==" spinCount="100000" sheet="1" objects="1" scenarios="1"/>
  <mergeCells count="171">
    <mergeCell ref="A77:H77"/>
    <mergeCell ref="B78:H78"/>
    <mergeCell ref="B92:E92"/>
    <mergeCell ref="F92:G92"/>
    <mergeCell ref="B93:E93"/>
    <mergeCell ref="F93:G93"/>
    <mergeCell ref="B94:E94"/>
    <mergeCell ref="F94:G94"/>
    <mergeCell ref="B95:E95"/>
    <mergeCell ref="F95:G95"/>
    <mergeCell ref="B84:E84"/>
    <mergeCell ref="F84:G84"/>
    <mergeCell ref="B85:E85"/>
    <mergeCell ref="F85:G85"/>
    <mergeCell ref="B86:E86"/>
    <mergeCell ref="F86:G86"/>
    <mergeCell ref="B87:E87"/>
    <mergeCell ref="F87:G87"/>
    <mergeCell ref="B88:E88"/>
    <mergeCell ref="F88:G88"/>
    <mergeCell ref="F79:G79"/>
    <mergeCell ref="A89:A98"/>
    <mergeCell ref="B89:E89"/>
    <mergeCell ref="F89:G89"/>
    <mergeCell ref="A141:H141"/>
    <mergeCell ref="B117:H117"/>
    <mergeCell ref="B118:G118"/>
    <mergeCell ref="B119:H119"/>
    <mergeCell ref="B120:F120"/>
    <mergeCell ref="F121:H122"/>
    <mergeCell ref="A127:H127"/>
    <mergeCell ref="A128:A140"/>
    <mergeCell ref="B128:H128"/>
    <mergeCell ref="B129:H140"/>
    <mergeCell ref="E123:H125"/>
    <mergeCell ref="A99:H99"/>
    <mergeCell ref="A100:A126"/>
    <mergeCell ref="B100:H100"/>
    <mergeCell ref="B101:H101"/>
    <mergeCell ref="B102:E102"/>
    <mergeCell ref="B103:D103"/>
    <mergeCell ref="B104:D104"/>
    <mergeCell ref="B105:D105"/>
    <mergeCell ref="B106:D106"/>
    <mergeCell ref="B107:D107"/>
    <mergeCell ref="B108:E108"/>
    <mergeCell ref="B109:H109"/>
    <mergeCell ref="B110:D110"/>
    <mergeCell ref="B111:D111"/>
    <mergeCell ref="B112:E112"/>
    <mergeCell ref="B113:H113"/>
    <mergeCell ref="B114:E114"/>
    <mergeCell ref="H114:H115"/>
    <mergeCell ref="B115:E115"/>
    <mergeCell ref="B116:E116"/>
    <mergeCell ref="B90:E90"/>
    <mergeCell ref="F90:G90"/>
    <mergeCell ref="B91:E91"/>
    <mergeCell ref="F91:G91"/>
    <mergeCell ref="F96:G96"/>
    <mergeCell ref="B97:E97"/>
    <mergeCell ref="F97:G97"/>
    <mergeCell ref="B98:E98"/>
    <mergeCell ref="F98:G98"/>
    <mergeCell ref="B96:E96"/>
    <mergeCell ref="B49:D49"/>
    <mergeCell ref="B50:D50"/>
    <mergeCell ref="B51:D51"/>
    <mergeCell ref="B52:D52"/>
    <mergeCell ref="A54:H54"/>
    <mergeCell ref="B55:H55"/>
    <mergeCell ref="A56:A65"/>
    <mergeCell ref="B59:E59"/>
    <mergeCell ref="F59:G59"/>
    <mergeCell ref="B60:E60"/>
    <mergeCell ref="F60:G60"/>
    <mergeCell ref="B61:E61"/>
    <mergeCell ref="F61:G61"/>
    <mergeCell ref="B65:E65"/>
    <mergeCell ref="A41:A53"/>
    <mergeCell ref="B41:H41"/>
    <mergeCell ref="B42:C42"/>
    <mergeCell ref="B43:D43"/>
    <mergeCell ref="B44:D44"/>
    <mergeCell ref="B45:D45"/>
    <mergeCell ref="B46:D46"/>
    <mergeCell ref="B47:D47"/>
    <mergeCell ref="B48:D48"/>
    <mergeCell ref="B56:E56"/>
    <mergeCell ref="B74:E74"/>
    <mergeCell ref="F74:G74"/>
    <mergeCell ref="B75:E75"/>
    <mergeCell ref="F75:G75"/>
    <mergeCell ref="A66:A75"/>
    <mergeCell ref="B76:F76"/>
    <mergeCell ref="A79:A88"/>
    <mergeCell ref="B79:E79"/>
    <mergeCell ref="B80:E80"/>
    <mergeCell ref="F80:G80"/>
    <mergeCell ref="B81:E81"/>
    <mergeCell ref="F81:G81"/>
    <mergeCell ref="B82:E82"/>
    <mergeCell ref="F82:G82"/>
    <mergeCell ref="B83:E83"/>
    <mergeCell ref="F83:G83"/>
    <mergeCell ref="B66:E66"/>
    <mergeCell ref="F66:G66"/>
    <mergeCell ref="B67:E67"/>
    <mergeCell ref="F67:G67"/>
    <mergeCell ref="B68:E68"/>
    <mergeCell ref="F68:G68"/>
    <mergeCell ref="B69:E69"/>
    <mergeCell ref="B71:E71"/>
    <mergeCell ref="F71:G71"/>
    <mergeCell ref="F69:G69"/>
    <mergeCell ref="B72:E72"/>
    <mergeCell ref="F72:G72"/>
    <mergeCell ref="B73:E73"/>
    <mergeCell ref="F73:G73"/>
    <mergeCell ref="A1:H1"/>
    <mergeCell ref="A2:A5"/>
    <mergeCell ref="C2:E2"/>
    <mergeCell ref="F2:H4"/>
    <mergeCell ref="C3:E3"/>
    <mergeCell ref="C4:E4"/>
    <mergeCell ref="C5:E5"/>
    <mergeCell ref="F5:H5"/>
    <mergeCell ref="A6:H6"/>
    <mergeCell ref="B17:D17"/>
    <mergeCell ref="B18:D18"/>
    <mergeCell ref="B19:D19"/>
    <mergeCell ref="B20:D20"/>
    <mergeCell ref="B21:D21"/>
    <mergeCell ref="B34:D34"/>
    <mergeCell ref="B35:D35"/>
    <mergeCell ref="B36:D36"/>
    <mergeCell ref="A7:A39"/>
    <mergeCell ref="B31:D31"/>
    <mergeCell ref="B32:D32"/>
    <mergeCell ref="B33:D33"/>
    <mergeCell ref="B37:G37"/>
    <mergeCell ref="B7:E7"/>
    <mergeCell ref="B8:E8"/>
    <mergeCell ref="B9:E9"/>
    <mergeCell ref="B10:E10"/>
    <mergeCell ref="B11:E11"/>
    <mergeCell ref="B13:H13"/>
    <mergeCell ref="B14:E14"/>
    <mergeCell ref="F14:H14"/>
    <mergeCell ref="B16:D16"/>
    <mergeCell ref="B22:D22"/>
    <mergeCell ref="B23:D23"/>
    <mergeCell ref="B24:D24"/>
    <mergeCell ref="B25:D25"/>
    <mergeCell ref="B26:D26"/>
    <mergeCell ref="B27:D27"/>
    <mergeCell ref="B28:D28"/>
    <mergeCell ref="B29:D29"/>
    <mergeCell ref="B30:D30"/>
    <mergeCell ref="F56:G56"/>
    <mergeCell ref="F65:G65"/>
    <mergeCell ref="F62:G62"/>
    <mergeCell ref="B63:E63"/>
    <mergeCell ref="F63:G63"/>
    <mergeCell ref="B64:E64"/>
    <mergeCell ref="F64:G64"/>
    <mergeCell ref="B57:E57"/>
    <mergeCell ref="F57:G57"/>
    <mergeCell ref="B58:E58"/>
    <mergeCell ref="F58:G58"/>
    <mergeCell ref="B62:E62"/>
  </mergeCells>
  <conditionalFormatting sqref="B13">
    <cfRule type="cellIs" dxfId="47" priority="3" stopIfTrue="1" operator="equal">
      <formula>"Kies eerst uw systematiek voor de berekening van de subsidiabele kosten"</formula>
    </cfRule>
  </conditionalFormatting>
  <conditionalFormatting sqref="C4:E5">
    <cfRule type="containsText" dxfId="46" priority="1" operator="containsText" text="[maak keuze]">
      <formula>NOT(ISERROR(SEARCH("[maak keuze]",C4)))</formula>
    </cfRule>
  </conditionalFormatting>
  <conditionalFormatting sqref="G38">
    <cfRule type="cellIs" dxfId="42" priority="2" stopIfTrue="1" operator="equal">
      <formula>"Opslag algemene kosten (50%)"</formula>
    </cfRule>
  </conditionalFormatting>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containsText" priority="4" operator="containsText" id="{C493B890-B143-4850-B98E-0853E40653E6}">
            <xm:f>NOT(ISERROR(SEARCH('Werkblad rekenen'!$B$16,F121)))</xm:f>
            <xm:f>'Werkblad rekenen'!$B$16</xm:f>
            <x14:dxf>
              <font>
                <color auto="1"/>
              </font>
            </x14:dxf>
          </x14:cfRule>
          <x14:cfRule type="containsText" priority="5" operator="containsText" id="{85B48E3C-2004-4F2F-A6F3-117EEA1FCD70}">
            <xm:f>NOT(ISERROR(SEARCH('Werkblad rekenen'!$B$15,F121)))</xm:f>
            <xm:f>'Werkblad rekenen'!$B$15</xm:f>
            <x14:dxf>
              <font>
                <color rgb="FFFF0000"/>
              </font>
            </x14:dxf>
          </x14:cfRule>
          <x14:cfRule type="containsText" priority="6" operator="containsText" id="{242EC258-D463-49FA-A1A3-D99D10B3707B}">
            <xm:f>NOT(ISERROR(SEARCH('Werkblad rekenen'!$B$14,F121)))</xm:f>
            <xm:f>'Werkblad rekenen'!$B$14</xm:f>
            <x14:dxf>
              <font>
                <color rgb="FF00B050"/>
              </font>
            </x14:dxf>
          </x14:cfRule>
          <xm:sqref>F121:H122</xm:sqref>
        </x14:conditionalFormatting>
      </x14:conditionalFormattings>
    </ext>
    <ext xmlns:x14="http://schemas.microsoft.com/office/spreadsheetml/2009/9/main" uri="{CCE6A557-97BC-4b89-ADB6-D9C93CAAB3DF}">
      <x14:dataValidations xmlns:xm="http://schemas.microsoft.com/office/excel/2006/main" xWindow="544" yWindow="1083" count="1">
        <x14:dataValidation type="list" allowBlank="1" showErrorMessage="1" errorTitle="Onjuiste invoer" error="Maak een keuze tussen de integrale kostensystematiek, de loonkosten plus vaste opslag-systematiek of de vaste uurtarief-systematiek." xr:uid="{9088A1C5-790C-468B-A49B-B4C8B7B8E9DC}">
          <x14:formula1>
            <xm:f>'Werkblad menu'!$A$1:$A$5</xm:f>
          </x14:formula1>
          <xm:sqref>F14:F15 G15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2F6F3D7EECE74994A504D16E5935ED" ma:contentTypeVersion="16" ma:contentTypeDescription="Een nieuw document maken." ma:contentTypeScope="" ma:versionID="24da395b29831301f20cf7ee3d20162a">
  <xsd:schema xmlns:xsd="http://www.w3.org/2001/XMLSchema" xmlns:xs="http://www.w3.org/2001/XMLSchema" xmlns:p="http://schemas.microsoft.com/office/2006/metadata/properties" xmlns:ns2="4fffc4cb-9fd8-4ed8-84db-bd9dd1f8a28b" xmlns:ns3="97ea1ec9-6adf-4e2d-8dd2-8bf7c4ea1f37" targetNamespace="http://schemas.microsoft.com/office/2006/metadata/properties" ma:root="true" ma:fieldsID="aa9c7e484b3bc22019d803a561365057" ns2:_="" ns3:_="">
    <xsd:import namespace="4fffc4cb-9fd8-4ed8-84db-bd9dd1f8a28b"/>
    <xsd:import namespace="97ea1ec9-6adf-4e2d-8dd2-8bf7c4ea1f3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Toelichting"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ffc4cb-9fd8-4ed8-84db-bd9dd1f8a2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Toelichting" ma:index="21" nillable="true" ma:displayName="Toelichting" ma:format="Dropdown" ma:internalName="Toelichting">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ea1ec9-6adf-4e2d-8dd2-8bf7c4ea1f3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8f8be35d-8132-4731-a706-5a51ee066434}" ma:internalName="TaxCatchAll" ma:showField="CatchAllData" ma:web="97ea1ec9-6adf-4e2d-8dd2-8bf7c4ea1f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ffc4cb-9fd8-4ed8-84db-bd9dd1f8a28b">
      <Terms xmlns="http://schemas.microsoft.com/office/infopath/2007/PartnerControls"/>
    </lcf76f155ced4ddcb4097134ff3c332f>
    <Toelichting xmlns="4fffc4cb-9fd8-4ed8-84db-bd9dd1f8a28b" xsi:nil="true"/>
    <TaxCatchAll xmlns="97ea1ec9-6adf-4e2d-8dd2-8bf7c4ea1f37" xsi:nil="true"/>
  </documentManagement>
</p:properties>
</file>

<file path=customXml/item4.xml>��< ? x m l   v e r s i o n = " 1 . 0 "   e n c o d i n g = " u t f - 1 6 " ? > < D a t a M a s h u p   x m l n s = " h t t p : / / s c h e m a s . m i c r o s o f t . c o m / D a t a M a s h u p " > A A A A A B U D A A B Q S w M E F A A C A A g A p 2 2 B X H 0 J n K 2 l A A A A 9 g A A A B I A H A B D b 2 5 m a W c v U G F j a 2 F n Z S 5 4 b W w g o h g A K K A U A A A A A A A A A A A A A A A A A A A A A A A A A A A A h Y + x D o I w G I R f h X S n L V W j I T 9 l c A V j Y m J c m 1 K h E Y q h x f J u D j 6 S r y B G U T f H u / s u u b t f b 5 A O T R 1 c V G d 1 a x I U Y Y o C Z W R b a F M m q H f H c I V S D l s h T 6 J U w Q g b G w 9 W J 6 h y 7 h w T 4 r 3 H f o b b r i S M 0 o g c 8 m w n K 9 W I U B v r h J E K f V r F / x b i s H + N 4 Q x H C 4 r n b I k p k M m E X J s v w M a 9 z / T H h H V f u 7 5 T 3 N T h J g M y S S D v D / w B U E s D B B Q A A g A I A K d t g 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n b Y F c K I p H u A 4 A A A A R A A A A E w A c A E Z v c m 1 1 b G F z L 1 N l Y 3 R p b 2 4 x L m 0 g o h g A K K A U A A A A A A A A A A A A A A A A A A A A A A A A A A A A K 0 5 N L s n M z 1 M I h t C G 1 g B Q S w E C L Q A U A A I A C A C n b Y F c f Q m c r a U A A A D 2 A A A A E g A A A A A A A A A A A A A A A A A A A A A A Q 2 9 u Z m l n L 1 B h Y 2 t h Z 2 U u e G 1 s U E s B A i 0 A F A A C A A g A p 2 2 B X A / K 6 a u k A A A A 6 Q A A A B M A A A A A A A A A A A A A A A A A 8 Q A A A F t D b 2 5 0 Z W 5 0 X 1 R 5 c G V z X S 5 4 b W x Q S w E C L Q A U A A I A C A C n b Y F c 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x B A D a p A S u k a 6 2 L J y 2 Q E w m A A A A A A C A A A A A A A D Z g A A w A A A A B A A A A C D Y M K + q v V 0 4 x h 2 X p M m B C v l A A A A A A S A A A C g A A A A E A A A A H 3 S F d G 7 l t i R 6 5 4 J x q i U m L Z Q A A A A p K O 2 k 2 3 L F E N t j B k q 9 E W / 4 G / j q 4 w b + y r x X I T y + S O H g C s 4 6 P o V H L o W A m 2 p 2 x o J v M R 5 C L I k 6 2 F 3 F U d d I t G I a A 7 g 0 X p g 7 R 4 f q Y E R 5 h D L g l 7 B J m g U A A A A c P Y T 4 K J Z y 0 T + + o D b U v 4 L b P r e 8 I o = < / D a t a M a s h u p > 
</file>

<file path=customXml/itemProps1.xml><?xml version="1.0" encoding="utf-8"?>
<ds:datastoreItem xmlns:ds="http://schemas.openxmlformats.org/officeDocument/2006/customXml" ds:itemID="{BA1C605F-5678-4C0D-A991-566B67AA8D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ffc4cb-9fd8-4ed8-84db-bd9dd1f8a28b"/>
    <ds:schemaRef ds:uri="97ea1ec9-6adf-4e2d-8dd2-8bf7c4ea1f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C6E470-5BC2-46BB-A77C-815E272E06B9}">
  <ds:schemaRefs>
    <ds:schemaRef ds:uri="http://schemas.microsoft.com/sharepoint/v3/contenttype/forms"/>
  </ds:schemaRefs>
</ds:datastoreItem>
</file>

<file path=customXml/itemProps3.xml><?xml version="1.0" encoding="utf-8"?>
<ds:datastoreItem xmlns:ds="http://schemas.openxmlformats.org/officeDocument/2006/customXml" ds:itemID="{7F5CBF95-DA6B-41EF-A161-029E9B1D4D82}">
  <ds:schemaRefs>
    <ds:schemaRef ds:uri="http://schemas.microsoft.com/office/2006/metadata/properties"/>
    <ds:schemaRef ds:uri="http://purl.org/dc/terms/"/>
    <ds:schemaRef ds:uri="http://purl.org/dc/dcmitype/"/>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97ea1ec9-6adf-4e2d-8dd2-8bf7c4ea1f37"/>
    <ds:schemaRef ds:uri="4fffc4cb-9fd8-4ed8-84db-bd9dd1f8a28b"/>
    <ds:schemaRef ds:uri="http://www.w3.org/XML/1998/namespace"/>
  </ds:schemaRefs>
</ds:datastoreItem>
</file>

<file path=customXml/itemProps4.xml><?xml version="1.0" encoding="utf-8"?>
<ds:datastoreItem xmlns:ds="http://schemas.openxmlformats.org/officeDocument/2006/customXml" ds:itemID="{B04982E3-D921-4866-8836-2CF89C496AE9}">
  <ds:schemaRefs>
    <ds:schemaRef ds:uri="http://schemas.microsoft.com/DataMashup"/>
  </ds:schemaRefs>
</ds:datastoreItem>
</file>

<file path=docMetadata/LabelInfo.xml><?xml version="1.0" encoding="utf-8"?>
<clbl:labelList xmlns:clbl="http://schemas.microsoft.com/office/2020/mipLabelMetadata">
  <clbl:label id="{4bde8109-f994-4a60-a1d3-5c95e2ff3620}" enabled="1" method="Privileged" siteId="{1321633e-f6b9-44e2-a44f-59b9d264ecb7}" removed="0"/>
</clbl:labelLis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2" baseType="variant">
      <vt:variant>
        <vt:lpstr>Werkbladen</vt:lpstr>
      </vt:variant>
      <vt:variant>
        <vt:i4>16</vt:i4>
      </vt:variant>
    </vt:vector>
  </HeadingPairs>
  <TitlesOfParts>
    <vt:vector size="16" baseType="lpstr">
      <vt:lpstr>Invulwijzer begroting</vt:lpstr>
      <vt:lpstr>Toelichting kostenposten </vt:lpstr>
      <vt:lpstr>Werkblad menu</vt:lpstr>
      <vt:lpstr>Werkblad rekenen</vt:lpstr>
      <vt:lpstr>Stap 1 Basisgegevens begroting</vt:lpstr>
      <vt:lpstr>Stap 4 Overzicht begroting</vt:lpstr>
      <vt:lpstr>Stap 2 Penvoerder aanvrager 1</vt:lpstr>
      <vt:lpstr>Stap 3 Aanvrager 2</vt:lpstr>
      <vt:lpstr>Stap 3 Aanvrager 3</vt:lpstr>
      <vt:lpstr>Stap 3 Aanvrager 4</vt:lpstr>
      <vt:lpstr>Stap 3 Aanvrager 5</vt:lpstr>
      <vt:lpstr>Stap 3 Aanvrager 6</vt:lpstr>
      <vt:lpstr>Stap 3 Aanvrager 7</vt:lpstr>
      <vt:lpstr>Stap 3 Aanvrager 8</vt:lpstr>
      <vt:lpstr>Stap 3 Aanvrager 9</vt:lpstr>
      <vt:lpstr>Stap 3 Aanvrager 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cp:revision/>
  <dcterms:created xsi:type="dcterms:W3CDTF">2025-05-22T14:32:17Z</dcterms:created>
  <dcterms:modified xsi:type="dcterms:W3CDTF">2026-04-30T06:15:03Z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0x010100422F6F3D7EECE74994A504D16E5935ED</vt:lpwstr>
  </property>
  <property fmtid="{D5CDD505-2E9C-101B-9397-08002B2CF9AE}" pid="3" name="MediaServiceImageTags">
    <vt:lpwstr/>
  </property>
</Properties>
</file>