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T:\rvo\IV_Processpecialisten_RB\Opdrachten 2026\Opmaak PDF\Sana\"/>
    </mc:Choice>
  </mc:AlternateContent>
  <xr:revisionPtr revIDLastSave="0" documentId="8_{917C561E-4015-4D73-A927-71204DA0F759}" xr6:coauthVersionLast="47" xr6:coauthVersionMax="47" xr10:uidLastSave="{00000000-0000-0000-0000-000000000000}"/>
  <bookViews>
    <workbookView xWindow="-120" yWindow="-120" windowWidth="21840" windowHeight="13020" tabRatio="683" firstSheet="6" activeTab="12" xr2:uid="{DBA0BCBB-2DD2-425C-A0FE-ED89FC63170C}"/>
  </bookViews>
  <sheets>
    <sheet name="Toelichting" sheetId="14" r:id="rId1"/>
    <sheet name="Rekenhulp uurtarief" sheetId="3" r:id="rId2"/>
    <sheet name="Totaalbegroting" sheetId="13" r:id="rId3"/>
    <sheet name="Penvoerder (deelnemer 1)" sheetId="2" r:id="rId4"/>
    <sheet name="Deelnemer 2" sheetId="4" r:id="rId5"/>
    <sheet name="Deelnemer 3" sheetId="5" r:id="rId6"/>
    <sheet name="Deelnemer 4" sheetId="6" r:id="rId7"/>
    <sheet name="Deelnemer 5" sheetId="7" r:id="rId8"/>
    <sheet name="Deelnemer 6" sheetId="8" r:id="rId9"/>
    <sheet name="Deelnemer 7" sheetId="9" r:id="rId10"/>
    <sheet name="Deelnemer 8" sheetId="10" r:id="rId11"/>
    <sheet name="Deelnemer 9" sheetId="11" r:id="rId12"/>
    <sheet name="Deelnemer 10" sheetId="12" r:id="rId13"/>
    <sheet name="Lijsten" sheetId="1" state="hidden" r:id="rId14"/>
  </sheets>
  <definedNames>
    <definedName name="Activiteiten">Lijsten!$B$2:$B$4</definedName>
    <definedName name="Loonkostensystematiek">Lijsten!$A$2:$A$5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2" l="1"/>
  <c r="C3" i="11"/>
  <c r="C3" i="10"/>
  <c r="C3" i="9"/>
  <c r="C3" i="8"/>
  <c r="C3" i="7"/>
  <c r="C3" i="6"/>
  <c r="C3" i="5"/>
  <c r="K15" i="13"/>
  <c r="J15" i="13"/>
  <c r="J18" i="13"/>
  <c r="I13" i="13"/>
  <c r="I14" i="13"/>
  <c r="I15" i="13"/>
  <c r="I16" i="13"/>
  <c r="I17" i="13"/>
  <c r="I19" i="13"/>
  <c r="I20" i="13"/>
  <c r="I21" i="13"/>
  <c r="G109" i="12"/>
  <c r="F109" i="12"/>
  <c r="E109" i="12"/>
  <c r="D109" i="12"/>
  <c r="G109" i="11"/>
  <c r="F109" i="11"/>
  <c r="E109" i="11"/>
  <c r="D109" i="11"/>
  <c r="L109" i="10"/>
  <c r="G109" i="10"/>
  <c r="F109" i="10"/>
  <c r="E109" i="10"/>
  <c r="D109" i="10"/>
  <c r="G109" i="9"/>
  <c r="F109" i="9"/>
  <c r="E109" i="9"/>
  <c r="D109" i="9"/>
  <c r="G109" i="8"/>
  <c r="F109" i="8"/>
  <c r="E109" i="8"/>
  <c r="D109" i="8"/>
  <c r="G109" i="7"/>
  <c r="F109" i="7"/>
  <c r="E109" i="7"/>
  <c r="D109" i="7"/>
  <c r="G109" i="6"/>
  <c r="F109" i="6"/>
  <c r="E109" i="6"/>
  <c r="D109" i="6"/>
  <c r="G109" i="5"/>
  <c r="F109" i="5"/>
  <c r="E109" i="5"/>
  <c r="D109" i="5"/>
  <c r="G109" i="4"/>
  <c r="F109" i="4"/>
  <c r="E109" i="4"/>
  <c r="D109" i="4"/>
  <c r="G109" i="2"/>
  <c r="F109" i="2"/>
  <c r="E109" i="2"/>
  <c r="D109" i="2"/>
  <c r="B21" i="13"/>
  <c r="B20" i="13"/>
  <c r="B19" i="13"/>
  <c r="B18" i="13"/>
  <c r="B17" i="13"/>
  <c r="B16" i="13"/>
  <c r="B15" i="13"/>
  <c r="B14" i="13"/>
  <c r="B13" i="13"/>
  <c r="B12" i="13"/>
  <c r="E20" i="13"/>
  <c r="E17" i="13"/>
  <c r="E16" i="13"/>
  <c r="E15" i="13"/>
  <c r="E13" i="13"/>
  <c r="D21" i="13"/>
  <c r="D20" i="13"/>
  <c r="D17" i="13"/>
  <c r="D15" i="13"/>
  <c r="D14" i="13"/>
  <c r="D13" i="13"/>
  <c r="C20" i="13"/>
  <c r="C18" i="13"/>
  <c r="C17" i="13"/>
  <c r="C16" i="13"/>
  <c r="C15" i="13"/>
  <c r="C14" i="13"/>
  <c r="C3" i="13"/>
  <c r="F142" i="12"/>
  <c r="B117" i="12"/>
  <c r="B116" i="12"/>
  <c r="B115" i="12"/>
  <c r="B114" i="12"/>
  <c r="B113" i="12"/>
  <c r="L107" i="12"/>
  <c r="L109" i="12" s="1"/>
  <c r="F21" i="13" s="1"/>
  <c r="L106" i="12"/>
  <c r="L105" i="12"/>
  <c r="L104" i="12"/>
  <c r="L103" i="12"/>
  <c r="L102" i="12"/>
  <c r="L101" i="12"/>
  <c r="L100" i="12"/>
  <c r="L99" i="12"/>
  <c r="L98" i="12"/>
  <c r="L97" i="12"/>
  <c r="L96" i="12"/>
  <c r="L95" i="12"/>
  <c r="L94" i="12"/>
  <c r="L93" i="12"/>
  <c r="L92" i="12"/>
  <c r="L91" i="12"/>
  <c r="L90" i="12"/>
  <c r="L89" i="12"/>
  <c r="L88" i="12"/>
  <c r="L87" i="12"/>
  <c r="L86" i="12"/>
  <c r="L85" i="12"/>
  <c r="L84" i="12"/>
  <c r="L83" i="12"/>
  <c r="L82" i="12"/>
  <c r="L81" i="12"/>
  <c r="L80" i="12"/>
  <c r="L79" i="12"/>
  <c r="C117" i="12" s="1"/>
  <c r="F73" i="12"/>
  <c r="G73" i="12" s="1"/>
  <c r="F72" i="12"/>
  <c r="G72" i="12" s="1"/>
  <c r="F71" i="12"/>
  <c r="G71" i="12" s="1"/>
  <c r="G69" i="12"/>
  <c r="E21" i="13" s="1"/>
  <c r="G49" i="12"/>
  <c r="C116" i="12" s="1"/>
  <c r="F34" i="12"/>
  <c r="G34" i="12" s="1"/>
  <c r="C115" i="12" s="1"/>
  <c r="F33" i="12"/>
  <c r="G33" i="12" s="1"/>
  <c r="C114" i="12" s="1"/>
  <c r="F32" i="12"/>
  <c r="G32" i="12" s="1"/>
  <c r="C113" i="12" s="1"/>
  <c r="H26" i="12"/>
  <c r="F26" i="12"/>
  <c r="G26" i="12" s="1"/>
  <c r="H25" i="12"/>
  <c r="F25" i="12"/>
  <c r="G25" i="12" s="1"/>
  <c r="H24" i="12"/>
  <c r="F24" i="12"/>
  <c r="G24" i="12" s="1"/>
  <c r="H23" i="12"/>
  <c r="F23" i="12"/>
  <c r="G23" i="12" s="1"/>
  <c r="H22" i="12"/>
  <c r="F22" i="12"/>
  <c r="G22" i="12" s="1"/>
  <c r="H21" i="12"/>
  <c r="F21" i="12"/>
  <c r="G21" i="12" s="1"/>
  <c r="H20" i="12"/>
  <c r="F20" i="12"/>
  <c r="G20" i="12" s="1"/>
  <c r="H19" i="12"/>
  <c r="F19" i="12"/>
  <c r="G19" i="12" s="1"/>
  <c r="H18" i="12"/>
  <c r="F18" i="12"/>
  <c r="G18" i="12" s="1"/>
  <c r="H17" i="12"/>
  <c r="F17" i="12"/>
  <c r="G17" i="12" s="1"/>
  <c r="H16" i="12"/>
  <c r="F16" i="12"/>
  <c r="G16" i="12" s="1"/>
  <c r="H15" i="12"/>
  <c r="F15" i="12"/>
  <c r="G15" i="12" s="1"/>
  <c r="H14" i="12"/>
  <c r="F14" i="12"/>
  <c r="G14" i="12" s="1"/>
  <c r="H13" i="12"/>
  <c r="F13" i="12"/>
  <c r="G13" i="12" s="1"/>
  <c r="H12" i="12"/>
  <c r="F12" i="12"/>
  <c r="G12" i="12" s="1"/>
  <c r="B10" i="12"/>
  <c r="F142" i="11"/>
  <c r="B117" i="11"/>
  <c r="B116" i="11"/>
  <c r="B115" i="11"/>
  <c r="B114" i="11"/>
  <c r="B113" i="11"/>
  <c r="L107" i="11"/>
  <c r="L109" i="11" s="1"/>
  <c r="F20" i="13" s="1"/>
  <c r="J20" i="13" s="1"/>
  <c r="K20" i="13" s="1"/>
  <c r="L106" i="11"/>
  <c r="L105" i="11"/>
  <c r="L104" i="11"/>
  <c r="L103" i="11"/>
  <c r="L102" i="11"/>
  <c r="L101" i="11"/>
  <c r="L100" i="11"/>
  <c r="L99" i="11"/>
  <c r="L98" i="11"/>
  <c r="L97" i="11"/>
  <c r="L96" i="11"/>
  <c r="L95" i="11"/>
  <c r="L94" i="11"/>
  <c r="L93" i="11"/>
  <c r="L92" i="11"/>
  <c r="L91" i="11"/>
  <c r="L90" i="11"/>
  <c r="L89" i="11"/>
  <c r="L88" i="11"/>
  <c r="L87" i="11"/>
  <c r="L86" i="11"/>
  <c r="L85" i="11"/>
  <c r="L84" i="11"/>
  <c r="L83" i="11"/>
  <c r="L82" i="11"/>
  <c r="L81" i="11"/>
  <c r="L80" i="11"/>
  <c r="L79" i="11"/>
  <c r="C117" i="11" s="1"/>
  <c r="F73" i="11"/>
  <c r="G73" i="11" s="1"/>
  <c r="F72" i="11"/>
  <c r="G72" i="11" s="1"/>
  <c r="F71" i="11"/>
  <c r="G71" i="11" s="1"/>
  <c r="G69" i="11"/>
  <c r="G49" i="11"/>
  <c r="C116" i="11" s="1"/>
  <c r="F34" i="11"/>
  <c r="G34" i="11" s="1"/>
  <c r="C115" i="11" s="1"/>
  <c r="F33" i="11"/>
  <c r="G33" i="11" s="1"/>
  <c r="C114" i="11" s="1"/>
  <c r="F32" i="11"/>
  <c r="G32" i="11" s="1"/>
  <c r="C113" i="11" s="1"/>
  <c r="H26" i="11"/>
  <c r="F26" i="11"/>
  <c r="G26" i="11" s="1"/>
  <c r="H25" i="11"/>
  <c r="F25" i="11"/>
  <c r="G25" i="11" s="1"/>
  <c r="H24" i="11"/>
  <c r="F24" i="11"/>
  <c r="G24" i="11" s="1"/>
  <c r="H23" i="11"/>
  <c r="F23" i="11"/>
  <c r="G23" i="11" s="1"/>
  <c r="H22" i="11"/>
  <c r="F22" i="11"/>
  <c r="G22" i="11" s="1"/>
  <c r="H21" i="11"/>
  <c r="F21" i="11"/>
  <c r="G21" i="11" s="1"/>
  <c r="H20" i="11"/>
  <c r="F20" i="11"/>
  <c r="G20" i="11" s="1"/>
  <c r="H19" i="11"/>
  <c r="F19" i="11"/>
  <c r="G19" i="11" s="1"/>
  <c r="H18" i="11"/>
  <c r="F18" i="11"/>
  <c r="G18" i="11" s="1"/>
  <c r="H17" i="11"/>
  <c r="F17" i="11"/>
  <c r="G17" i="11" s="1"/>
  <c r="H16" i="11"/>
  <c r="F16" i="11"/>
  <c r="G16" i="11" s="1"/>
  <c r="H15" i="11"/>
  <c r="F15" i="11"/>
  <c r="G15" i="11" s="1"/>
  <c r="H14" i="11"/>
  <c r="F14" i="11"/>
  <c r="G14" i="11" s="1"/>
  <c r="H13" i="11"/>
  <c r="F13" i="11"/>
  <c r="G13" i="11" s="1"/>
  <c r="H12" i="11"/>
  <c r="F12" i="11"/>
  <c r="G12" i="11" s="1"/>
  <c r="G28" i="11" s="1"/>
  <c r="C120" i="11" s="1"/>
  <c r="B10" i="11"/>
  <c r="F142" i="10"/>
  <c r="B117" i="10"/>
  <c r="B116" i="10"/>
  <c r="B115" i="10"/>
  <c r="B114" i="10"/>
  <c r="B113" i="10"/>
  <c r="L107" i="10"/>
  <c r="L106" i="10"/>
  <c r="L105" i="10"/>
  <c r="L104" i="10"/>
  <c r="L103" i="10"/>
  <c r="L102" i="10"/>
  <c r="L101" i="10"/>
  <c r="L100" i="10"/>
  <c r="L99" i="10"/>
  <c r="L98" i="10"/>
  <c r="L97" i="10"/>
  <c r="L96" i="10"/>
  <c r="L95" i="10"/>
  <c r="L94" i="10"/>
  <c r="L93" i="10"/>
  <c r="L92" i="10"/>
  <c r="L91" i="10"/>
  <c r="L90" i="10"/>
  <c r="L89" i="10"/>
  <c r="L88" i="10"/>
  <c r="L87" i="10"/>
  <c r="L86" i="10"/>
  <c r="L85" i="10"/>
  <c r="L84" i="10"/>
  <c r="L83" i="10"/>
  <c r="L82" i="10"/>
  <c r="L81" i="10"/>
  <c r="L80" i="10"/>
  <c r="L79" i="10"/>
  <c r="F73" i="10"/>
  <c r="G73" i="10" s="1"/>
  <c r="F72" i="10"/>
  <c r="G72" i="10" s="1"/>
  <c r="F71" i="10"/>
  <c r="G71" i="10" s="1"/>
  <c r="G69" i="10"/>
  <c r="E19" i="13" s="1"/>
  <c r="G49" i="10"/>
  <c r="F34" i="10"/>
  <c r="G34" i="10" s="1"/>
  <c r="C115" i="10" s="1"/>
  <c r="F33" i="10"/>
  <c r="G33" i="10" s="1"/>
  <c r="C114" i="10" s="1"/>
  <c r="F32" i="10"/>
  <c r="G32" i="10" s="1"/>
  <c r="C113" i="10" s="1"/>
  <c r="H26" i="10"/>
  <c r="F26" i="10"/>
  <c r="G26" i="10" s="1"/>
  <c r="H25" i="10"/>
  <c r="F25" i="10"/>
  <c r="G25" i="10" s="1"/>
  <c r="H24" i="10"/>
  <c r="F24" i="10"/>
  <c r="G24" i="10" s="1"/>
  <c r="H23" i="10"/>
  <c r="F23" i="10"/>
  <c r="G23" i="10" s="1"/>
  <c r="H22" i="10"/>
  <c r="F22" i="10"/>
  <c r="G22" i="10" s="1"/>
  <c r="H21" i="10"/>
  <c r="F21" i="10"/>
  <c r="G21" i="10" s="1"/>
  <c r="H20" i="10"/>
  <c r="F20" i="10"/>
  <c r="G20" i="10" s="1"/>
  <c r="H19" i="10"/>
  <c r="F19" i="10"/>
  <c r="G19" i="10" s="1"/>
  <c r="H18" i="10"/>
  <c r="F18" i="10"/>
  <c r="G18" i="10" s="1"/>
  <c r="H17" i="10"/>
  <c r="F17" i="10"/>
  <c r="G17" i="10" s="1"/>
  <c r="H16" i="10"/>
  <c r="F16" i="10"/>
  <c r="G16" i="10" s="1"/>
  <c r="H15" i="10"/>
  <c r="F15" i="10"/>
  <c r="G15" i="10" s="1"/>
  <c r="H14" i="10"/>
  <c r="F14" i="10"/>
  <c r="G14" i="10" s="1"/>
  <c r="H13" i="10"/>
  <c r="F13" i="10"/>
  <c r="G13" i="10" s="1"/>
  <c r="H12" i="10"/>
  <c r="F12" i="10"/>
  <c r="G12" i="10" s="1"/>
  <c r="G28" i="10" s="1"/>
  <c r="B10" i="10"/>
  <c r="F142" i="9"/>
  <c r="B117" i="9"/>
  <c r="B116" i="9"/>
  <c r="B115" i="9"/>
  <c r="B114" i="9"/>
  <c r="B113" i="9"/>
  <c r="L107" i="9"/>
  <c r="L109" i="9" s="1"/>
  <c r="F18" i="13" s="1"/>
  <c r="L106" i="9"/>
  <c r="L105" i="9"/>
  <c r="L104" i="9"/>
  <c r="L103" i="9"/>
  <c r="L102" i="9"/>
  <c r="L101" i="9"/>
  <c r="L100" i="9"/>
  <c r="L99" i="9"/>
  <c r="L98" i="9"/>
  <c r="L97" i="9"/>
  <c r="L96" i="9"/>
  <c r="L95" i="9"/>
  <c r="L94" i="9"/>
  <c r="L93" i="9"/>
  <c r="L92" i="9"/>
  <c r="L91" i="9"/>
  <c r="L90" i="9"/>
  <c r="L89" i="9"/>
  <c r="L88" i="9"/>
  <c r="L87" i="9"/>
  <c r="L86" i="9"/>
  <c r="L85" i="9"/>
  <c r="L84" i="9"/>
  <c r="L83" i="9"/>
  <c r="L82" i="9"/>
  <c r="L81" i="9"/>
  <c r="L80" i="9"/>
  <c r="L79" i="9"/>
  <c r="C117" i="9" s="1"/>
  <c r="F73" i="9"/>
  <c r="G73" i="9" s="1"/>
  <c r="F72" i="9"/>
  <c r="G72" i="9" s="1"/>
  <c r="F71" i="9"/>
  <c r="G71" i="9" s="1"/>
  <c r="G69" i="9"/>
  <c r="G49" i="9"/>
  <c r="I18" i="13" s="1"/>
  <c r="K18" i="13" s="1"/>
  <c r="F34" i="9"/>
  <c r="G34" i="9" s="1"/>
  <c r="C115" i="9" s="1"/>
  <c r="F33" i="9"/>
  <c r="G33" i="9" s="1"/>
  <c r="C114" i="9" s="1"/>
  <c r="F32" i="9"/>
  <c r="G32" i="9" s="1"/>
  <c r="C113" i="9" s="1"/>
  <c r="H26" i="9"/>
  <c r="F26" i="9"/>
  <c r="G26" i="9" s="1"/>
  <c r="H25" i="9"/>
  <c r="F25" i="9"/>
  <c r="G25" i="9" s="1"/>
  <c r="H24" i="9"/>
  <c r="F24" i="9"/>
  <c r="G24" i="9" s="1"/>
  <c r="H23" i="9"/>
  <c r="F23" i="9"/>
  <c r="G23" i="9" s="1"/>
  <c r="H22" i="9"/>
  <c r="F22" i="9"/>
  <c r="G22" i="9" s="1"/>
  <c r="H21" i="9"/>
  <c r="F21" i="9"/>
  <c r="G21" i="9" s="1"/>
  <c r="H20" i="9"/>
  <c r="F20" i="9"/>
  <c r="G20" i="9" s="1"/>
  <c r="H19" i="9"/>
  <c r="F19" i="9"/>
  <c r="G19" i="9" s="1"/>
  <c r="H18" i="9"/>
  <c r="F18" i="9"/>
  <c r="G18" i="9" s="1"/>
  <c r="H17" i="9"/>
  <c r="F17" i="9"/>
  <c r="G17" i="9" s="1"/>
  <c r="H16" i="9"/>
  <c r="F16" i="9"/>
  <c r="G16" i="9" s="1"/>
  <c r="H15" i="9"/>
  <c r="F15" i="9"/>
  <c r="G15" i="9" s="1"/>
  <c r="H14" i="9"/>
  <c r="F14" i="9"/>
  <c r="G14" i="9" s="1"/>
  <c r="H13" i="9"/>
  <c r="F13" i="9"/>
  <c r="G13" i="9" s="1"/>
  <c r="H12" i="9"/>
  <c r="F12" i="9"/>
  <c r="G12" i="9" s="1"/>
  <c r="G28" i="9" s="1"/>
  <c r="C120" i="9" s="1"/>
  <c r="B10" i="9"/>
  <c r="F142" i="8"/>
  <c r="B117" i="8"/>
  <c r="B116" i="8"/>
  <c r="B115" i="8"/>
  <c r="B114" i="8"/>
  <c r="B113" i="8"/>
  <c r="L107" i="8"/>
  <c r="L109" i="8" s="1"/>
  <c r="F17" i="13" s="1"/>
  <c r="J17" i="13" s="1"/>
  <c r="K17" i="13" s="1"/>
  <c r="L106" i="8"/>
  <c r="L105" i="8"/>
  <c r="L104" i="8"/>
  <c r="L103" i="8"/>
  <c r="L102" i="8"/>
  <c r="L101" i="8"/>
  <c r="L100" i="8"/>
  <c r="L99" i="8"/>
  <c r="L98" i="8"/>
  <c r="L97" i="8"/>
  <c r="L96" i="8"/>
  <c r="L95" i="8"/>
  <c r="L94" i="8"/>
  <c r="L93" i="8"/>
  <c r="L92" i="8"/>
  <c r="L91" i="8"/>
  <c r="L90" i="8"/>
  <c r="L89" i="8"/>
  <c r="L88" i="8"/>
  <c r="L87" i="8"/>
  <c r="L86" i="8"/>
  <c r="L85" i="8"/>
  <c r="L84" i="8"/>
  <c r="L83" i="8"/>
  <c r="L82" i="8"/>
  <c r="L81" i="8"/>
  <c r="L80" i="8"/>
  <c r="L79" i="8"/>
  <c r="C117" i="8" s="1"/>
  <c r="F73" i="8"/>
  <c r="G73" i="8" s="1"/>
  <c r="F72" i="8"/>
  <c r="G72" i="8" s="1"/>
  <c r="F71" i="8"/>
  <c r="G71" i="8" s="1"/>
  <c r="G69" i="8"/>
  <c r="G49" i="8"/>
  <c r="C116" i="8" s="1"/>
  <c r="F34" i="8"/>
  <c r="G34" i="8" s="1"/>
  <c r="C115" i="8" s="1"/>
  <c r="F33" i="8"/>
  <c r="G33" i="8" s="1"/>
  <c r="C114" i="8" s="1"/>
  <c r="F32" i="8"/>
  <c r="G32" i="8" s="1"/>
  <c r="C113" i="8" s="1"/>
  <c r="H26" i="8"/>
  <c r="F26" i="8"/>
  <c r="G26" i="8" s="1"/>
  <c r="H25" i="8"/>
  <c r="F25" i="8"/>
  <c r="G25" i="8" s="1"/>
  <c r="H24" i="8"/>
  <c r="F24" i="8"/>
  <c r="G24" i="8" s="1"/>
  <c r="H23" i="8"/>
  <c r="F23" i="8"/>
  <c r="G23" i="8" s="1"/>
  <c r="H22" i="8"/>
  <c r="F22" i="8"/>
  <c r="G22" i="8" s="1"/>
  <c r="H21" i="8"/>
  <c r="F21" i="8"/>
  <c r="G21" i="8" s="1"/>
  <c r="H20" i="8"/>
  <c r="F20" i="8"/>
  <c r="G20" i="8" s="1"/>
  <c r="H19" i="8"/>
  <c r="F19" i="8"/>
  <c r="G19" i="8" s="1"/>
  <c r="H18" i="8"/>
  <c r="F18" i="8"/>
  <c r="G18" i="8" s="1"/>
  <c r="H17" i="8"/>
  <c r="F17" i="8"/>
  <c r="G17" i="8" s="1"/>
  <c r="H16" i="8"/>
  <c r="F16" i="8"/>
  <c r="G16" i="8" s="1"/>
  <c r="H15" i="8"/>
  <c r="F15" i="8"/>
  <c r="G15" i="8" s="1"/>
  <c r="H14" i="8"/>
  <c r="F14" i="8"/>
  <c r="G14" i="8" s="1"/>
  <c r="H13" i="8"/>
  <c r="F13" i="8"/>
  <c r="G13" i="8" s="1"/>
  <c r="H12" i="8"/>
  <c r="F12" i="8"/>
  <c r="G12" i="8" s="1"/>
  <c r="G28" i="8" s="1"/>
  <c r="C120" i="8" s="1"/>
  <c r="B10" i="8"/>
  <c r="F142" i="7"/>
  <c r="B117" i="7"/>
  <c r="B116" i="7"/>
  <c r="B115" i="7"/>
  <c r="B114" i="7"/>
  <c r="B113" i="7"/>
  <c r="L107" i="7"/>
  <c r="L109" i="7" s="1"/>
  <c r="F16" i="13" s="1"/>
  <c r="J16" i="13" s="1"/>
  <c r="K16" i="13" s="1"/>
  <c r="L106" i="7"/>
  <c r="L105" i="7"/>
  <c r="L104" i="7"/>
  <c r="L103" i="7"/>
  <c r="L102" i="7"/>
  <c r="L101" i="7"/>
  <c r="L100" i="7"/>
  <c r="L99" i="7"/>
  <c r="L98" i="7"/>
  <c r="L97" i="7"/>
  <c r="L96" i="7"/>
  <c r="L95" i="7"/>
  <c r="L94" i="7"/>
  <c r="L93" i="7"/>
  <c r="L92" i="7"/>
  <c r="L91" i="7"/>
  <c r="L90" i="7"/>
  <c r="L89" i="7"/>
  <c r="L88" i="7"/>
  <c r="L87" i="7"/>
  <c r="L86" i="7"/>
  <c r="L85" i="7"/>
  <c r="L84" i="7"/>
  <c r="L83" i="7"/>
  <c r="L82" i="7"/>
  <c r="L81" i="7"/>
  <c r="L80" i="7"/>
  <c r="L79" i="7"/>
  <c r="C117" i="7" s="1"/>
  <c r="F73" i="7"/>
  <c r="G73" i="7" s="1"/>
  <c r="F72" i="7"/>
  <c r="G72" i="7" s="1"/>
  <c r="F71" i="7"/>
  <c r="G71" i="7" s="1"/>
  <c r="G69" i="7"/>
  <c r="G49" i="7"/>
  <c r="D16" i="13" s="1"/>
  <c r="F34" i="7"/>
  <c r="G34" i="7" s="1"/>
  <c r="C115" i="7" s="1"/>
  <c r="F33" i="7"/>
  <c r="G33" i="7" s="1"/>
  <c r="C114" i="7" s="1"/>
  <c r="F32" i="7"/>
  <c r="G32" i="7" s="1"/>
  <c r="C113" i="7" s="1"/>
  <c r="H26" i="7"/>
  <c r="F26" i="7"/>
  <c r="G26" i="7" s="1"/>
  <c r="H25" i="7"/>
  <c r="F25" i="7"/>
  <c r="G25" i="7" s="1"/>
  <c r="H24" i="7"/>
  <c r="F24" i="7"/>
  <c r="G24" i="7" s="1"/>
  <c r="H23" i="7"/>
  <c r="F23" i="7"/>
  <c r="G23" i="7" s="1"/>
  <c r="H22" i="7"/>
  <c r="F22" i="7"/>
  <c r="G22" i="7" s="1"/>
  <c r="H21" i="7"/>
  <c r="F21" i="7"/>
  <c r="G21" i="7" s="1"/>
  <c r="H20" i="7"/>
  <c r="F20" i="7"/>
  <c r="G20" i="7" s="1"/>
  <c r="H19" i="7"/>
  <c r="F19" i="7"/>
  <c r="G19" i="7" s="1"/>
  <c r="H18" i="7"/>
  <c r="F18" i="7"/>
  <c r="G18" i="7" s="1"/>
  <c r="H17" i="7"/>
  <c r="F17" i="7"/>
  <c r="G17" i="7" s="1"/>
  <c r="H16" i="7"/>
  <c r="F16" i="7"/>
  <c r="G16" i="7" s="1"/>
  <c r="H15" i="7"/>
  <c r="F15" i="7"/>
  <c r="G15" i="7" s="1"/>
  <c r="H14" i="7"/>
  <c r="F14" i="7"/>
  <c r="G14" i="7" s="1"/>
  <c r="H13" i="7"/>
  <c r="F13" i="7"/>
  <c r="G13" i="7" s="1"/>
  <c r="H12" i="7"/>
  <c r="F12" i="7"/>
  <c r="G12" i="7" s="1"/>
  <c r="G28" i="7" s="1"/>
  <c r="C120" i="7" s="1"/>
  <c r="B10" i="7"/>
  <c r="F142" i="6"/>
  <c r="B117" i="6"/>
  <c r="B116" i="6"/>
  <c r="B115" i="6"/>
  <c r="B114" i="6"/>
  <c r="B113" i="6"/>
  <c r="L107" i="6"/>
  <c r="L109" i="6" s="1"/>
  <c r="F15" i="13" s="1"/>
  <c r="L106" i="6"/>
  <c r="L105" i="6"/>
  <c r="L104" i="6"/>
  <c r="L103" i="6"/>
  <c r="L102" i="6"/>
  <c r="L101" i="6"/>
  <c r="L100" i="6"/>
  <c r="L99" i="6"/>
  <c r="L98" i="6"/>
  <c r="L97" i="6"/>
  <c r="L96" i="6"/>
  <c r="L95" i="6"/>
  <c r="L94" i="6"/>
  <c r="L93" i="6"/>
  <c r="L92" i="6"/>
  <c r="L91" i="6"/>
  <c r="L90" i="6"/>
  <c r="L89" i="6"/>
  <c r="L88" i="6"/>
  <c r="L87" i="6"/>
  <c r="L86" i="6"/>
  <c r="L85" i="6"/>
  <c r="L84" i="6"/>
  <c r="L83" i="6"/>
  <c r="L82" i="6"/>
  <c r="L81" i="6"/>
  <c r="L80" i="6"/>
  <c r="L79" i="6"/>
  <c r="C117" i="6" s="1"/>
  <c r="F73" i="6"/>
  <c r="G73" i="6" s="1"/>
  <c r="F72" i="6"/>
  <c r="G72" i="6" s="1"/>
  <c r="F71" i="6"/>
  <c r="G71" i="6" s="1"/>
  <c r="G69" i="6"/>
  <c r="G49" i="6"/>
  <c r="C116" i="6" s="1"/>
  <c r="F34" i="6"/>
  <c r="G34" i="6" s="1"/>
  <c r="C115" i="6" s="1"/>
  <c r="F33" i="6"/>
  <c r="G33" i="6" s="1"/>
  <c r="C114" i="6" s="1"/>
  <c r="F32" i="6"/>
  <c r="G32" i="6" s="1"/>
  <c r="C113" i="6" s="1"/>
  <c r="H26" i="6"/>
  <c r="F26" i="6"/>
  <c r="G26" i="6" s="1"/>
  <c r="H25" i="6"/>
  <c r="F25" i="6"/>
  <c r="G25" i="6" s="1"/>
  <c r="H24" i="6"/>
  <c r="F24" i="6"/>
  <c r="G24" i="6" s="1"/>
  <c r="H23" i="6"/>
  <c r="F23" i="6"/>
  <c r="G23" i="6" s="1"/>
  <c r="H22" i="6"/>
  <c r="F22" i="6"/>
  <c r="G22" i="6" s="1"/>
  <c r="H21" i="6"/>
  <c r="F21" i="6"/>
  <c r="G21" i="6" s="1"/>
  <c r="H20" i="6"/>
  <c r="F20" i="6"/>
  <c r="G20" i="6" s="1"/>
  <c r="H19" i="6"/>
  <c r="F19" i="6"/>
  <c r="G19" i="6" s="1"/>
  <c r="H18" i="6"/>
  <c r="F18" i="6"/>
  <c r="G18" i="6" s="1"/>
  <c r="H17" i="6"/>
  <c r="F17" i="6"/>
  <c r="G17" i="6" s="1"/>
  <c r="H16" i="6"/>
  <c r="F16" i="6"/>
  <c r="G16" i="6" s="1"/>
  <c r="H15" i="6"/>
  <c r="F15" i="6"/>
  <c r="G15" i="6" s="1"/>
  <c r="H14" i="6"/>
  <c r="F14" i="6"/>
  <c r="G14" i="6" s="1"/>
  <c r="H13" i="6"/>
  <c r="F13" i="6"/>
  <c r="G13" i="6" s="1"/>
  <c r="H12" i="6"/>
  <c r="F12" i="6"/>
  <c r="G12" i="6" s="1"/>
  <c r="G28" i="6" s="1"/>
  <c r="C120" i="6" s="1"/>
  <c r="B10" i="6"/>
  <c r="F142" i="5"/>
  <c r="B117" i="5"/>
  <c r="B116" i="5"/>
  <c r="B115" i="5"/>
  <c r="B114" i="5"/>
  <c r="B113" i="5"/>
  <c r="L107" i="5"/>
  <c r="L106" i="5"/>
  <c r="L105" i="5"/>
  <c r="L104" i="5"/>
  <c r="L103" i="5"/>
  <c r="L102" i="5"/>
  <c r="L101" i="5"/>
  <c r="L100" i="5"/>
  <c r="L99" i="5"/>
  <c r="L98" i="5"/>
  <c r="L97" i="5"/>
  <c r="L96" i="5"/>
  <c r="L95" i="5"/>
  <c r="L94" i="5"/>
  <c r="L93" i="5"/>
  <c r="L92" i="5"/>
  <c r="L91" i="5"/>
  <c r="L90" i="5"/>
  <c r="L89" i="5"/>
  <c r="L88" i="5"/>
  <c r="L87" i="5"/>
  <c r="L86" i="5"/>
  <c r="L85" i="5"/>
  <c r="L84" i="5"/>
  <c r="L83" i="5"/>
  <c r="L82" i="5"/>
  <c r="L81" i="5"/>
  <c r="L80" i="5"/>
  <c r="L79" i="5"/>
  <c r="F73" i="5"/>
  <c r="G73" i="5" s="1"/>
  <c r="F72" i="5"/>
  <c r="G72" i="5" s="1"/>
  <c r="F71" i="5"/>
  <c r="G71" i="5" s="1"/>
  <c r="G69" i="5"/>
  <c r="E14" i="13" s="1"/>
  <c r="G49" i="5"/>
  <c r="C116" i="5" s="1"/>
  <c r="F34" i="5"/>
  <c r="G34" i="5" s="1"/>
  <c r="C115" i="5" s="1"/>
  <c r="F33" i="5"/>
  <c r="G33" i="5" s="1"/>
  <c r="C114" i="5" s="1"/>
  <c r="F32" i="5"/>
  <c r="G32" i="5" s="1"/>
  <c r="C113" i="5" s="1"/>
  <c r="H26" i="5"/>
  <c r="F26" i="5"/>
  <c r="G26" i="5" s="1"/>
  <c r="H25" i="5"/>
  <c r="F25" i="5"/>
  <c r="G25" i="5" s="1"/>
  <c r="H24" i="5"/>
  <c r="F24" i="5"/>
  <c r="G24" i="5" s="1"/>
  <c r="H23" i="5"/>
  <c r="F23" i="5"/>
  <c r="G23" i="5" s="1"/>
  <c r="H22" i="5"/>
  <c r="F22" i="5"/>
  <c r="G22" i="5" s="1"/>
  <c r="H21" i="5"/>
  <c r="F21" i="5"/>
  <c r="G21" i="5" s="1"/>
  <c r="H20" i="5"/>
  <c r="F20" i="5"/>
  <c r="G20" i="5" s="1"/>
  <c r="H19" i="5"/>
  <c r="F19" i="5"/>
  <c r="G19" i="5" s="1"/>
  <c r="H18" i="5"/>
  <c r="F18" i="5"/>
  <c r="G18" i="5" s="1"/>
  <c r="H17" i="5"/>
  <c r="F17" i="5"/>
  <c r="G17" i="5" s="1"/>
  <c r="H16" i="5"/>
  <c r="F16" i="5"/>
  <c r="G16" i="5" s="1"/>
  <c r="H15" i="5"/>
  <c r="F15" i="5"/>
  <c r="G15" i="5" s="1"/>
  <c r="H14" i="5"/>
  <c r="F14" i="5"/>
  <c r="G14" i="5" s="1"/>
  <c r="H13" i="5"/>
  <c r="F13" i="5"/>
  <c r="G13" i="5" s="1"/>
  <c r="H12" i="5"/>
  <c r="F12" i="5"/>
  <c r="G12" i="5" s="1"/>
  <c r="G28" i="5" s="1"/>
  <c r="B10" i="5"/>
  <c r="G69" i="4"/>
  <c r="G49" i="4"/>
  <c r="F142" i="4"/>
  <c r="B117" i="4"/>
  <c r="B116" i="4"/>
  <c r="B115" i="4"/>
  <c r="B114" i="4"/>
  <c r="B113" i="4"/>
  <c r="L107" i="4"/>
  <c r="L109" i="4" s="1"/>
  <c r="F13" i="13" s="1"/>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C117" i="4" s="1"/>
  <c r="F73" i="4"/>
  <c r="G73" i="4" s="1"/>
  <c r="F72" i="4"/>
  <c r="G72" i="4" s="1"/>
  <c r="F71" i="4"/>
  <c r="G71" i="4" s="1"/>
  <c r="C116" i="4"/>
  <c r="F34" i="4"/>
  <c r="G34" i="4" s="1"/>
  <c r="C115" i="4" s="1"/>
  <c r="F33" i="4"/>
  <c r="G33" i="4" s="1"/>
  <c r="C114" i="4" s="1"/>
  <c r="F32" i="4"/>
  <c r="G32" i="4" s="1"/>
  <c r="C113" i="4" s="1"/>
  <c r="H26" i="4"/>
  <c r="F26" i="4"/>
  <c r="G26" i="4" s="1"/>
  <c r="H25" i="4"/>
  <c r="F25" i="4"/>
  <c r="G25" i="4" s="1"/>
  <c r="H24" i="4"/>
  <c r="F24" i="4"/>
  <c r="G24" i="4" s="1"/>
  <c r="H23" i="4"/>
  <c r="F23" i="4"/>
  <c r="G23" i="4" s="1"/>
  <c r="H22" i="4"/>
  <c r="F22" i="4"/>
  <c r="G22" i="4" s="1"/>
  <c r="H21" i="4"/>
  <c r="F21" i="4"/>
  <c r="G21" i="4" s="1"/>
  <c r="H20" i="4"/>
  <c r="F20" i="4"/>
  <c r="G20" i="4" s="1"/>
  <c r="H19" i="4"/>
  <c r="F19" i="4"/>
  <c r="G19" i="4" s="1"/>
  <c r="H18" i="4"/>
  <c r="F18" i="4"/>
  <c r="G18" i="4" s="1"/>
  <c r="H17" i="4"/>
  <c r="F17" i="4"/>
  <c r="G17" i="4" s="1"/>
  <c r="H16" i="4"/>
  <c r="F16" i="4"/>
  <c r="G16" i="4" s="1"/>
  <c r="H15" i="4"/>
  <c r="F15" i="4"/>
  <c r="G15" i="4" s="1"/>
  <c r="H14" i="4"/>
  <c r="F14" i="4"/>
  <c r="G14" i="4" s="1"/>
  <c r="H13" i="4"/>
  <c r="F13" i="4"/>
  <c r="G13" i="4" s="1"/>
  <c r="H12" i="4"/>
  <c r="F12" i="4"/>
  <c r="B10" i="4"/>
  <c r="F142" i="2"/>
  <c r="C3" i="4"/>
  <c r="G28" i="12" l="1"/>
  <c r="G12" i="4"/>
  <c r="G28" i="4" s="1"/>
  <c r="G17" i="13"/>
  <c r="G20" i="13"/>
  <c r="G16" i="13"/>
  <c r="G15" i="13"/>
  <c r="L109" i="5"/>
  <c r="C117" i="10"/>
  <c r="F19" i="13"/>
  <c r="C116" i="10"/>
  <c r="D19" i="13"/>
  <c r="C120" i="10"/>
  <c r="C19" i="13"/>
  <c r="J19" i="13" s="1"/>
  <c r="K19" i="13" s="1"/>
  <c r="E18" i="13"/>
  <c r="C116" i="9"/>
  <c r="D18" i="13"/>
  <c r="C116" i="7"/>
  <c r="G29" i="12"/>
  <c r="H28" i="12"/>
  <c r="I12" i="12"/>
  <c r="I13" i="12"/>
  <c r="I14" i="12"/>
  <c r="I15" i="12"/>
  <c r="I16" i="12"/>
  <c r="I17" i="12"/>
  <c r="I18" i="12"/>
  <c r="I19" i="12"/>
  <c r="I20" i="12"/>
  <c r="I21" i="12"/>
  <c r="I22" i="12"/>
  <c r="I23" i="12"/>
  <c r="I24" i="12"/>
  <c r="I25" i="12"/>
  <c r="I26" i="12"/>
  <c r="F141" i="11"/>
  <c r="C118" i="11"/>
  <c r="G29" i="11"/>
  <c r="H28" i="11"/>
  <c r="I12" i="11"/>
  <c r="I13" i="11"/>
  <c r="I14" i="11"/>
  <c r="I15" i="11"/>
  <c r="I16" i="11"/>
  <c r="I17" i="11"/>
  <c r="I18" i="11"/>
  <c r="I19" i="11"/>
  <c r="I20" i="11"/>
  <c r="I21" i="11"/>
  <c r="I22" i="11"/>
  <c r="I23" i="11"/>
  <c r="I24" i="11"/>
  <c r="I25" i="11"/>
  <c r="I26" i="11"/>
  <c r="F141" i="10"/>
  <c r="C118" i="10"/>
  <c r="G29" i="10"/>
  <c r="H28" i="10"/>
  <c r="I12" i="10"/>
  <c r="I13" i="10"/>
  <c r="I14" i="10"/>
  <c r="I15" i="10"/>
  <c r="I16" i="10"/>
  <c r="I17" i="10"/>
  <c r="I18" i="10"/>
  <c r="I19" i="10"/>
  <c r="I20" i="10"/>
  <c r="I21" i="10"/>
  <c r="I22" i="10"/>
  <c r="I23" i="10"/>
  <c r="I24" i="10"/>
  <c r="I25" i="10"/>
  <c r="I26" i="10"/>
  <c r="F141" i="9"/>
  <c r="C118" i="9"/>
  <c r="G29" i="9"/>
  <c r="H28" i="9"/>
  <c r="I12" i="9"/>
  <c r="I13" i="9"/>
  <c r="I14" i="9"/>
  <c r="I15" i="9"/>
  <c r="I16" i="9"/>
  <c r="I17" i="9"/>
  <c r="I18" i="9"/>
  <c r="I19" i="9"/>
  <c r="I20" i="9"/>
  <c r="I21" i="9"/>
  <c r="I22" i="9"/>
  <c r="I23" i="9"/>
  <c r="I24" i="9"/>
  <c r="I25" i="9"/>
  <c r="I26" i="9"/>
  <c r="F141" i="8"/>
  <c r="C118" i="8"/>
  <c r="G29" i="8"/>
  <c r="H28" i="8"/>
  <c r="I12" i="8"/>
  <c r="I13" i="8"/>
  <c r="I14" i="8"/>
  <c r="I15" i="8"/>
  <c r="I16" i="8"/>
  <c r="I17" i="8"/>
  <c r="I18" i="8"/>
  <c r="I19" i="8"/>
  <c r="I20" i="8"/>
  <c r="I21" i="8"/>
  <c r="I22" i="8"/>
  <c r="I23" i="8"/>
  <c r="I24" i="8"/>
  <c r="I25" i="8"/>
  <c r="I26" i="8"/>
  <c r="F141" i="7"/>
  <c r="C118" i="7"/>
  <c r="G29" i="7"/>
  <c r="H28" i="7"/>
  <c r="I12" i="7"/>
  <c r="I13" i="7"/>
  <c r="I14" i="7"/>
  <c r="I15" i="7"/>
  <c r="I16" i="7"/>
  <c r="I17" i="7"/>
  <c r="I18" i="7"/>
  <c r="I19" i="7"/>
  <c r="I20" i="7"/>
  <c r="I21" i="7"/>
  <c r="I22" i="7"/>
  <c r="I23" i="7"/>
  <c r="I24" i="7"/>
  <c r="I25" i="7"/>
  <c r="I26" i="7"/>
  <c r="F141" i="6"/>
  <c r="C118" i="6"/>
  <c r="G29" i="6"/>
  <c r="H28" i="6"/>
  <c r="I12" i="6"/>
  <c r="I13" i="6"/>
  <c r="I14" i="6"/>
  <c r="I15" i="6"/>
  <c r="I16" i="6"/>
  <c r="I17" i="6"/>
  <c r="I18" i="6"/>
  <c r="I19" i="6"/>
  <c r="I20" i="6"/>
  <c r="I21" i="6"/>
  <c r="I22" i="6"/>
  <c r="I23" i="6"/>
  <c r="I24" i="6"/>
  <c r="I25" i="6"/>
  <c r="I26" i="6"/>
  <c r="G29" i="5"/>
  <c r="H28" i="5"/>
  <c r="I12" i="5"/>
  <c r="I13" i="5"/>
  <c r="I14" i="5"/>
  <c r="I15" i="5"/>
  <c r="I16" i="5"/>
  <c r="I17" i="5"/>
  <c r="I18" i="5"/>
  <c r="I19" i="5"/>
  <c r="I20" i="5"/>
  <c r="I21" i="5"/>
  <c r="I22" i="5"/>
  <c r="I23" i="5"/>
  <c r="I24" i="5"/>
  <c r="I25" i="5"/>
  <c r="I26" i="5"/>
  <c r="G29" i="4"/>
  <c r="H28" i="4"/>
  <c r="I12" i="4"/>
  <c r="I13" i="4"/>
  <c r="I14" i="4"/>
  <c r="I15" i="4"/>
  <c r="I16" i="4"/>
  <c r="I17" i="4"/>
  <c r="I18" i="4"/>
  <c r="I19" i="4"/>
  <c r="I20" i="4"/>
  <c r="I21" i="4"/>
  <c r="I22" i="4"/>
  <c r="I23" i="4"/>
  <c r="I24" i="4"/>
  <c r="I25" i="4"/>
  <c r="I26" i="4"/>
  <c r="F73" i="2"/>
  <c r="F72" i="2"/>
  <c r="F71" i="2"/>
  <c r="K15" i="3"/>
  <c r="H15" i="3"/>
  <c r="L15" i="3" s="1"/>
  <c r="H16" i="3"/>
  <c r="K16" i="3"/>
  <c r="L16" i="3"/>
  <c r="H17" i="3"/>
  <c r="K17" i="3"/>
  <c r="L17" i="3"/>
  <c r="H18" i="3"/>
  <c r="K18" i="3"/>
  <c r="L18" i="3"/>
  <c r="H19" i="3"/>
  <c r="K19" i="3"/>
  <c r="L19" i="3"/>
  <c r="H20" i="3"/>
  <c r="K20" i="3"/>
  <c r="L20" i="3"/>
  <c r="H21" i="3"/>
  <c r="K21" i="3"/>
  <c r="L21" i="3"/>
  <c r="H22" i="3"/>
  <c r="K22" i="3"/>
  <c r="L22" i="3"/>
  <c r="H23" i="3"/>
  <c r="K23" i="3"/>
  <c r="L23" i="3"/>
  <c r="H24" i="3"/>
  <c r="K24" i="3"/>
  <c r="L24" i="3"/>
  <c r="H25" i="3"/>
  <c r="K25" i="3"/>
  <c r="L25" i="3"/>
  <c r="H26" i="3"/>
  <c r="K26" i="3"/>
  <c r="L26" i="3"/>
  <c r="H27" i="3"/>
  <c r="K27" i="3"/>
  <c r="L27" i="3"/>
  <c r="H28" i="3"/>
  <c r="K28" i="3"/>
  <c r="L28" i="3"/>
  <c r="H29" i="3"/>
  <c r="K29" i="3"/>
  <c r="L29" i="3"/>
  <c r="H30" i="3"/>
  <c r="K30" i="3"/>
  <c r="L30" i="3"/>
  <c r="H31" i="3"/>
  <c r="K31" i="3"/>
  <c r="L31" i="3"/>
  <c r="H32" i="3"/>
  <c r="K32" i="3"/>
  <c r="L32" i="3"/>
  <c r="H33" i="3"/>
  <c r="K33" i="3"/>
  <c r="L33" i="3"/>
  <c r="H34" i="3"/>
  <c r="K34" i="3"/>
  <c r="L34" i="3"/>
  <c r="H35" i="3"/>
  <c r="K35" i="3"/>
  <c r="L35" i="3"/>
  <c r="H36" i="3"/>
  <c r="K36" i="3"/>
  <c r="L36" i="3"/>
  <c r="H37" i="3"/>
  <c r="K37" i="3"/>
  <c r="L37" i="3"/>
  <c r="H38" i="3"/>
  <c r="K38" i="3"/>
  <c r="L38" i="3"/>
  <c r="H39" i="3"/>
  <c r="K39" i="3"/>
  <c r="L39" i="3"/>
  <c r="H40" i="3"/>
  <c r="K40" i="3"/>
  <c r="L40" i="3"/>
  <c r="H41" i="3"/>
  <c r="K41" i="3"/>
  <c r="L41" i="3"/>
  <c r="H42" i="3"/>
  <c r="K42" i="3"/>
  <c r="L42" i="3"/>
  <c r="H43" i="3"/>
  <c r="K43" i="3"/>
  <c r="L43" i="3"/>
  <c r="H44" i="3"/>
  <c r="K44" i="3"/>
  <c r="L44" i="3"/>
  <c r="H45" i="3"/>
  <c r="K45" i="3"/>
  <c r="L45" i="3"/>
  <c r="H46" i="3"/>
  <c r="K46" i="3"/>
  <c r="L46" i="3"/>
  <c r="H47" i="3"/>
  <c r="K47" i="3"/>
  <c r="L47" i="3"/>
  <c r="H48" i="3"/>
  <c r="K48" i="3"/>
  <c r="L48" i="3"/>
  <c r="H49" i="3"/>
  <c r="K49" i="3"/>
  <c r="L49" i="3"/>
  <c r="H50" i="3"/>
  <c r="K50" i="3"/>
  <c r="L50" i="3"/>
  <c r="H51" i="3"/>
  <c r="K51" i="3"/>
  <c r="L51" i="3"/>
  <c r="H52" i="3"/>
  <c r="K52" i="3"/>
  <c r="L52" i="3"/>
  <c r="H53" i="3"/>
  <c r="K53" i="3"/>
  <c r="L53" i="3"/>
  <c r="H54" i="3"/>
  <c r="K54" i="3"/>
  <c r="L54" i="3"/>
  <c r="H55" i="3"/>
  <c r="K55" i="3"/>
  <c r="L55" i="3"/>
  <c r="H56" i="3"/>
  <c r="K56" i="3"/>
  <c r="L56" i="3"/>
  <c r="H57" i="3"/>
  <c r="K57" i="3"/>
  <c r="L57" i="3"/>
  <c r="H58" i="3"/>
  <c r="K58" i="3"/>
  <c r="L58" i="3"/>
  <c r="H59" i="3"/>
  <c r="K59" i="3"/>
  <c r="L59" i="3"/>
  <c r="H60" i="3"/>
  <c r="K60" i="3"/>
  <c r="L60" i="3"/>
  <c r="H61" i="3"/>
  <c r="K61" i="3"/>
  <c r="L61" i="3"/>
  <c r="H62" i="3"/>
  <c r="K62" i="3"/>
  <c r="L62" i="3"/>
  <c r="H63" i="3"/>
  <c r="K63" i="3"/>
  <c r="L63" i="3"/>
  <c r="H64" i="3"/>
  <c r="K64" i="3"/>
  <c r="L64" i="3"/>
  <c r="H13" i="2"/>
  <c r="H14" i="2"/>
  <c r="H15" i="2"/>
  <c r="H16" i="2"/>
  <c r="H17" i="2"/>
  <c r="H18" i="2"/>
  <c r="H19" i="2"/>
  <c r="H20" i="2"/>
  <c r="H21" i="2"/>
  <c r="H22" i="2"/>
  <c r="H23" i="2"/>
  <c r="H24" i="2"/>
  <c r="H25" i="2"/>
  <c r="H26" i="2"/>
  <c r="F13" i="2"/>
  <c r="F14" i="2"/>
  <c r="F15" i="2"/>
  <c r="F16" i="2"/>
  <c r="F17" i="2"/>
  <c r="F18" i="2"/>
  <c r="F19" i="2"/>
  <c r="F20" i="2"/>
  <c r="F21" i="2"/>
  <c r="F22" i="2"/>
  <c r="F23" i="2"/>
  <c r="F24" i="2"/>
  <c r="F25" i="2"/>
  <c r="F26" i="2"/>
  <c r="F12" i="2"/>
  <c r="G12" i="2" s="1"/>
  <c r="G13" i="2"/>
  <c r="G14" i="2"/>
  <c r="G15" i="2"/>
  <c r="G16" i="2"/>
  <c r="G17" i="2"/>
  <c r="G18" i="2"/>
  <c r="G19" i="2"/>
  <c r="G20" i="2"/>
  <c r="G21" i="2"/>
  <c r="G22" i="2"/>
  <c r="G23" i="2"/>
  <c r="G24" i="2"/>
  <c r="G25" i="2"/>
  <c r="G26" i="2"/>
  <c r="H12" i="2"/>
  <c r="I12" i="2" s="1"/>
  <c r="B117" i="2"/>
  <c r="B116" i="2"/>
  <c r="B115" i="2"/>
  <c r="B114" i="2"/>
  <c r="B113" i="2"/>
  <c r="F34" i="2"/>
  <c r="F33" i="2"/>
  <c r="F32" i="2"/>
  <c r="C120" i="12" l="1"/>
  <c r="C21" i="13"/>
  <c r="I28" i="4"/>
  <c r="C13" i="13"/>
  <c r="C120" i="4"/>
  <c r="G19" i="13"/>
  <c r="F14" i="13"/>
  <c r="J14" i="13" s="1"/>
  <c r="K14" i="13" s="1"/>
  <c r="C120" i="5"/>
  <c r="C117" i="5"/>
  <c r="G18" i="13"/>
  <c r="G30" i="12"/>
  <c r="I28" i="12"/>
  <c r="G30" i="11"/>
  <c r="I28" i="11"/>
  <c r="G30" i="10"/>
  <c r="I28" i="10"/>
  <c r="G30" i="9"/>
  <c r="I28" i="9"/>
  <c r="G30" i="8"/>
  <c r="I28" i="8"/>
  <c r="G30" i="7"/>
  <c r="I28" i="7"/>
  <c r="G30" i="6"/>
  <c r="I28" i="6"/>
  <c r="G30" i="5"/>
  <c r="I28" i="5"/>
  <c r="G30" i="4"/>
  <c r="G32" i="2"/>
  <c r="G34" i="2"/>
  <c r="G33" i="2"/>
  <c r="I26" i="2"/>
  <c r="I25" i="2"/>
  <c r="I24" i="2"/>
  <c r="I23" i="2"/>
  <c r="I22" i="2"/>
  <c r="I21" i="2"/>
  <c r="I20" i="2"/>
  <c r="I19" i="2"/>
  <c r="I18" i="2"/>
  <c r="I17" i="2"/>
  <c r="I16" i="2"/>
  <c r="I15" i="2"/>
  <c r="I14" i="2"/>
  <c r="I13" i="2"/>
  <c r="G29" i="2"/>
  <c r="H28" i="2"/>
  <c r="G30" i="2"/>
  <c r="I28" i="2"/>
  <c r="J21" i="13" l="1"/>
  <c r="K21" i="13" s="1"/>
  <c r="G21" i="13"/>
  <c r="C118" i="12"/>
  <c r="F141" i="12"/>
  <c r="F141" i="4"/>
  <c r="C118" i="4"/>
  <c r="J13" i="13"/>
  <c r="K13" i="13" s="1"/>
  <c r="G13" i="13"/>
  <c r="G14" i="13"/>
  <c r="F141" i="5"/>
  <c r="C118" i="5"/>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G73" i="2"/>
  <c r="G72" i="2"/>
  <c r="G71" i="2"/>
  <c r="G69" i="2"/>
  <c r="G49" i="2"/>
  <c r="I12" i="13" s="1"/>
  <c r="C115" i="2"/>
  <c r="C114" i="2"/>
  <c r="G28" i="2"/>
  <c r="B10" i="2"/>
  <c r="C116" i="2" l="1"/>
  <c r="D12" i="13"/>
  <c r="D22" i="13" s="1"/>
  <c r="C6" i="13"/>
  <c r="E12" i="13"/>
  <c r="E22" i="13" s="1"/>
  <c r="C7" i="13"/>
  <c r="L109" i="2"/>
  <c r="C117" i="2" s="1"/>
  <c r="F12" i="13"/>
  <c r="F22" i="13" s="1"/>
  <c r="C8" i="13"/>
  <c r="C12" i="13"/>
  <c r="J12" i="13" s="1"/>
  <c r="K12" i="13" s="1"/>
  <c r="C5" i="13"/>
  <c r="C113" i="2"/>
  <c r="C120" i="2"/>
  <c r="G12" i="13" l="1"/>
  <c r="G22" i="13" s="1"/>
  <c r="C22" i="13"/>
  <c r="F141" i="2"/>
  <c r="C9" i="13"/>
  <c r="C118" i="2"/>
</calcChain>
</file>

<file path=xl/sharedStrings.xml><?xml version="1.0" encoding="utf-8"?>
<sst xmlns="http://schemas.openxmlformats.org/spreadsheetml/2006/main" count="1577" uniqueCount="222">
  <si>
    <t>Naam Penvoerder (deelnemer 1):</t>
  </si>
  <si>
    <t>Maak een keuze tussen de integrale kostensystematiek, de loonkosten plus vaste opslag-systematiek of de vaste uurtarief-systematiek:</t>
  </si>
  <si>
    <t>Maak uw keuze</t>
  </si>
  <si>
    <t>1.</t>
  </si>
  <si>
    <t>Activiteit</t>
  </si>
  <si>
    <t>Medewerker/functie</t>
  </si>
  <si>
    <t>Uurtarief</t>
  </si>
  <si>
    <t>Uren</t>
  </si>
  <si>
    <t>(Coördinatie) samenwerkingsverband</t>
  </si>
  <si>
    <t>Totaal:</t>
  </si>
  <si>
    <t>Proefproject uitvoering &amp; monitoring</t>
  </si>
  <si>
    <t>Kennisdeling activiteiten</t>
  </si>
  <si>
    <t>2.</t>
  </si>
  <si>
    <t>Niet-productieve investeringen</t>
  </si>
  <si>
    <t>Categorieën</t>
  </si>
  <si>
    <t>Omschrijving</t>
  </si>
  <si>
    <t>Toelichting kosten</t>
  </si>
  <si>
    <t>Kosten</t>
  </si>
  <si>
    <t>3.</t>
  </si>
  <si>
    <t>Kosten derden/overige kosten</t>
  </si>
  <si>
    <t>4.</t>
  </si>
  <si>
    <t>Beheermaatregelen</t>
  </si>
  <si>
    <t>Vergoeding per ha, anders dan maximum vergoeding</t>
  </si>
  <si>
    <t>Berekeningsmethode (maximum vergoeding)</t>
  </si>
  <si>
    <t>Grasland
aantal ha</t>
  </si>
  <si>
    <t>Bouwland 
regio 1 
aantal ha</t>
  </si>
  <si>
    <t>Bouwland 
regio 2 
aantal ha</t>
  </si>
  <si>
    <t>Landschaps-
element</t>
  </si>
  <si>
    <t>Bedrag per ha grasland</t>
  </si>
  <si>
    <t>Bedrag bouwland regio 1 per ha</t>
  </si>
  <si>
    <t>Bedrag bouwland regio 2 per ha</t>
  </si>
  <si>
    <t>Bedrag 
landschaps-
elementen per ha</t>
  </si>
  <si>
    <t>Grasland</t>
  </si>
  <si>
    <t>Bouwland
regio 1</t>
  </si>
  <si>
    <t>Bouwland
regio 2</t>
  </si>
  <si>
    <t>Landschapselement</t>
  </si>
  <si>
    <t>1. Er worden in de rustperiode van datum x tot datum y geen landbouwkundige bewerkingen uitgevoerd. </t>
  </si>
  <si>
    <t>€ 3214,48 per ha op grasland en 
€ 330,10 per ha op bouwland</t>
  </si>
  <si>
    <t>3. Het grasland wordt vanaf 1 maart en vóór de rustperiode niet gemaaid. </t>
  </si>
  <si>
    <t>€ 2.707,68 per ha </t>
  </si>
  <si>
    <t>4. Het land is geïnundeerd (volledig drassig). De inundatieperiode loopt van datum x tot datum y </t>
  </si>
  <si>
    <t>€ 3.214,48 per ha op grasland</t>
  </si>
  <si>
    <t>5. Er wordt aantoonbaar gezocht naar nesten. Gevonden nesten en/of kuikens worden beschermd en gevrijwaard van alle landbouwkundige bewerkingen,  tenminste via enclaves van minimaal a m2 (alleen op grasland) danwel via een rustperiode van datum x tot datum y, waarbij de vrijwaring tenminste 14 kalenderdagen duurt, of via het plaatsen van nestbeschermers. Gevonden nesten zijn geregistreerd (bijv op stalkaart of via geo informatie). Voor specifieke soorten kan nestgelegenheid worden geplaatst. </t>
  </si>
  <si>
    <t>€ 3.360,03 per ha op grasland en 
€ 711,58 per ha op bouwland</t>
  </si>
  <si>
    <t>6. Vaste mest is opgebracht (vaste mest: dierlijke meststoffen die niet verpompbaar zijn; besluit meststoffen 1Ai; Bijlage i uit Uitvoeringsregeling Meststoffenwet (Tabel I ) rund (10,13), paard (25), schaap (56)), danwel met bodemverbeteraars gericht op bodembiologie uit lijst a. </t>
  </si>
  <si>
    <t>€ 184,80 per ha </t>
  </si>
  <si>
    <t>7. Geen gebruik van chemische onkruidbestrijding op min x % van de oppervlakte.</t>
  </si>
  <si>
    <t>€ 88,10 per ha op grasland en 
€ 131,60 per ha op bouwland</t>
  </si>
  <si>
    <t>8. Beweiding is verplicht vanaf datum x tot datum y met minimale a en maximale veebezetting b (GVE/ha) </t>
  </si>
  <si>
    <t>€ 2.599,08 per ha </t>
  </si>
  <si>
    <t>9. Minimaal f% van de oppervlakte bestaat van datum x tot datum y uit gewas a of meerdere gewassen b of gewasresten c. </t>
  </si>
  <si>
    <t>€ 3.888,32 per ha in regio 1 en 
€ 5.301,00 per ha in regio 2</t>
  </si>
  <si>
    <t>11. Handhaven verschijningsvorm door o.a. het element te vrijwaren voor beschadiging door vee van datum x tot datum y.</t>
  </si>
  <si>
    <t>€ 4.579,00 per ha </t>
  </si>
  <si>
    <t xml:space="preserve">16. Watergang heeft (via natuurlijke of kunstmatige voorziening) vrij toegang, na onderlopen wordt er schoongemaakt. </t>
  </si>
  <si>
    <t>€ 117,46 </t>
  </si>
  <si>
    <t>17. Het gewas wordt minimaal 1 keer per jaar gemaaid en afgevoerd. </t>
  </si>
  <si>
    <t>Grasland € 3.214,48 per ha; Bouwland € 2.136,79 per ha in regio 1 en € 3.962,85 per ha  in regio 2 </t>
  </si>
  <si>
    <t>18. Waterpeil is x cm hoger dan aangegeven polderpeil. X cm boven zomer dan wel winterpeil (volgens vergunning).</t>
  </si>
  <si>
    <t>€ 283,69 per ha </t>
  </si>
  <si>
    <t xml:space="preserve">19. Minimaal a verschillende indicatorsoorten uit lijst b ten behoeve van specifiek doel zijn in transect aanwezig in de periode x tot y. </t>
  </si>
  <si>
    <t>Grasland € 3.214,48 per ha; Bouwland € 2.104,65 per ha in regio 1 en € 2.636,20 per ha in regio 2 </t>
  </si>
  <si>
    <t>20. Op het grasland zijn na datum x tot datum y van het volgende kalenderjaar geen landbouwkundige bewerkingen uitgevoerd. </t>
  </si>
  <si>
    <t>€ 183,49 per ha </t>
  </si>
  <si>
    <t>21. Van datum x tot datum y beweiding toegestaan met maximale veebezetting b (GVE/ha).</t>
  </si>
  <si>
    <t>22. Jaarlijks is minimaal f% tot maximaal g% van oppervlakte van de beheereenheden in het leefgebied is gekapt, geknot, gesnoeid of gedund ten behoeve handhaven verschijningsvorm. </t>
  </si>
  <si>
    <t>€ 189.531,00 per ha </t>
  </si>
  <si>
    <t>23. Minimaal f% tot maximaal g% van de eenheid of van het leefgebied onder beheer is jaarlijks geschoond danwel geschoond en gemaaid danwel gemaaid.</t>
  </si>
  <si>
    <t>€ 8.310,00 per ha </t>
  </si>
  <si>
    <t>24. Snoeiafval is verwijderd of op rillen gelegd in het element en/of maaiafval is verwijderd. </t>
  </si>
  <si>
    <t>€ 265.259,00 per ha </t>
  </si>
  <si>
    <t>26. Jaarlijks is op minimaal f% tot maximaal g% van de eenheid of het leefgebied onder beheer geschoond waarbij de bagger vanuit het waterelement op aangrenzende landbouwgrond gespoten.</t>
  </si>
  <si>
    <t>€ 917,00 per ha </t>
  </si>
  <si>
    <t>27. De peilscheiding is jaarlijks schoongemaakt en/of onderhouden.</t>
  </si>
  <si>
    <t>€ 263.200,00 per ha </t>
  </si>
  <si>
    <t>29. In de teeltruggen zijn minimaal a drempeltjes van minimaal b cm hoog aanwezig. Per m zijn c drempels aanwezig met een minimale afstand van d m onderling.</t>
  </si>
  <si>
    <t>€ 300,00 per ha</t>
  </si>
  <si>
    <t>30. Plantresten (a), lijst conform 6 (b) en/of andere bodemverbeteraars (c) al dan niet opgebracht, zijn ondergewerkt binnen d weken na aanbrengen.</t>
  </si>
  <si>
    <t>€ 524,80 per ha </t>
  </si>
  <si>
    <t>32. De grond is niet tot minimaal gekeerd (zie lijst a met toegestane technieken).</t>
  </si>
  <si>
    <t xml:space="preserve">Grasland € 91,00 per ha;
Op bouwland € 234,00 per ha in regio 1 en € 295,00 per ha in regio 2
</t>
  </si>
  <si>
    <t>34. Perceel is &lt; x ha en is voor y% omzoomd door houtige- danwel waterelementen.</t>
  </si>
  <si>
    <t>€ 600,00 per ha</t>
  </si>
  <si>
    <t>35. Maximaal ha/X kg N dierexcretie/ha/bedrijf of Y GVE/ha/bedrijf.</t>
  </si>
  <si>
    <t xml:space="preserve">Grasland € 2182,00 per ha;
Op bouwland € 1075,96 per ha in regio 1 en € 3233,46 per ha in regio 2
</t>
  </si>
  <si>
    <t>37. Jaarlijks aanleggen van een greppel met minimale breedte x en minimale diepte y ten behoeve van infiltratie. Is aanwezig van datum x tot datum y.</t>
  </si>
  <si>
    <t>€ 2.418,75 per ha </t>
  </si>
  <si>
    <t>38. Er zijn afweermaatregelen tegen predatoren (lijst a) van datum x tot datum y.</t>
  </si>
  <si>
    <t>€ 24.411,11 per ha</t>
  </si>
  <si>
    <t>41. Gewas a is uiterlijk op datum x geoogst.</t>
  </si>
  <si>
    <t>€ 730,55 per ha in regio 1 en 
€ 559,43 per ha in regio 2</t>
  </si>
  <si>
    <t>43. Drooglegging (verschil tussen het peil rondom het perceel in cm ten opzichte van het NAP en de gemiddelde hoogte van het maaiveld van het perceel in cm ten opzichte van het NAP) voor de periode van x tot en met y.</t>
  </si>
  <si>
    <t>€ 1.130,00 per ha op grasland</t>
  </si>
  <si>
    <t>5.</t>
  </si>
  <si>
    <t>Totale projectkosten</t>
  </si>
  <si>
    <t>Kosten (nog) niet gekoppeld aan een activiteit</t>
  </si>
  <si>
    <t>Mijlpalenbegroting</t>
  </si>
  <si>
    <t>Toelichting mijlpaal</t>
  </si>
  <si>
    <t>Startdatum</t>
  </si>
  <si>
    <t>Einddatum</t>
  </si>
  <si>
    <t>Begroting</t>
  </si>
  <si>
    <t>mijlpaal 1</t>
  </si>
  <si>
    <t>mijlpaal 2</t>
  </si>
  <si>
    <t>mijlpaal 3</t>
  </si>
  <si>
    <t>mijlpaal 4</t>
  </si>
  <si>
    <t>mijlpaal 5</t>
  </si>
  <si>
    <t>mijlpaal 6</t>
  </si>
  <si>
    <t>mijlpaal 7</t>
  </si>
  <si>
    <t>mijlpaal 8</t>
  </si>
  <si>
    <t>mijlpaal 9</t>
  </si>
  <si>
    <t>mijlpaal 10</t>
  </si>
  <si>
    <t>mijlpaal 11</t>
  </si>
  <si>
    <t>mijlpaal 12</t>
  </si>
  <si>
    <t>Totaal</t>
  </si>
  <si>
    <t>Invulinstructie Rekentool loonkosten:</t>
  </si>
  <si>
    <t>bijdrage ZVW en overige werkgeverspremies voor werkloosheids- en ziektekostenuitkeringen.</t>
  </si>
  <si>
    <t>Loonkosten/personeelskosten</t>
  </si>
  <si>
    <t>Loonkostensystematiek</t>
  </si>
  <si>
    <t>Activiteiten</t>
  </si>
  <si>
    <t>Naam medewerker</t>
  </si>
  <si>
    <t>Berekend uurtarief
loonkosten</t>
  </si>
  <si>
    <t>Integrale kostensystematiek (IKS)</t>
  </si>
  <si>
    <t>Directe loonkosten + vaste opslag 50%</t>
  </si>
  <si>
    <t>Rekenhulp voor bepalen van uurtarief</t>
  </si>
  <si>
    <t>Uren
dienstverband
(per jaar)</t>
  </si>
  <si>
    <t>Opslag</t>
  </si>
  <si>
    <t>Loonkosten</t>
  </si>
  <si>
    <t>Vast uurtarief (60 euro)</t>
  </si>
  <si>
    <t>Berekende 
loonkosten</t>
  </si>
  <si>
    <t>Totaal loonkosten:</t>
  </si>
  <si>
    <t>opslag</t>
  </si>
  <si>
    <t>Waarvan: loonkosten</t>
  </si>
  <si>
    <t>Directe loonkosten
op jaarbasis</t>
  </si>
  <si>
    <t>Naam Deelnemer 2:</t>
  </si>
  <si>
    <t>1. Bruto 
maandsalaris</t>
  </si>
  <si>
    <t>2. Vakantie-
uitkering</t>
  </si>
  <si>
    <t xml:space="preserve">3. Niet van winst afhankelijke eindejaars-
uitkering </t>
  </si>
  <si>
    <t>4. Werkgevers-
lasten en overige werkgevers-
premies</t>
  </si>
  <si>
    <t>5. Uren fulltime
dienstverband
(per jaar)</t>
  </si>
  <si>
    <t>6. Parttime %</t>
  </si>
  <si>
    <t xml:space="preserve">6. </t>
  </si>
  <si>
    <t>Projectbegroting deelnemer</t>
  </si>
  <si>
    <t>In de mijlpalenplanning</t>
  </si>
  <si>
    <t>Vul de mijlpalenplanning als u voorschotten op basis van mijlpalen wilt ontvangen.</t>
  </si>
  <si>
    <t>Wilt u de voorschotten in gelijke delen gedurende de looptijd van het project  (lineaire bevoorschotting) ontvangen? Dan hoeft u de mijlpalenplanning niet in te vullen.</t>
  </si>
  <si>
    <t>Naam Deelnemer 3:</t>
  </si>
  <si>
    <t>Naam Deelnemer 4:</t>
  </si>
  <si>
    <t>Naam Deelnemer 5:</t>
  </si>
  <si>
    <t>Naam Deelnemer 6:</t>
  </si>
  <si>
    <t>Naam Deelnemer 7:</t>
  </si>
  <si>
    <t>Naam Deelnemer 8:</t>
  </si>
  <si>
    <t>Naam Deelnemer 9:</t>
  </si>
  <si>
    <t>Naam Deelnemer 10:</t>
  </si>
  <si>
    <t>Totale loonkosten</t>
  </si>
  <si>
    <t>Totale kosten niet-productieve investeringen</t>
  </si>
  <si>
    <t>Totale derden/overige kosten</t>
  </si>
  <si>
    <t>Totale beheerkosten</t>
  </si>
  <si>
    <t>Kosten per deelnemer</t>
  </si>
  <si>
    <t>Projectnaam:</t>
  </si>
  <si>
    <t>KVKnr.:</t>
  </si>
  <si>
    <t>Kosten derden
/overige kosten</t>
  </si>
  <si>
    <t>Niet-productieve
investeringen</t>
  </si>
  <si>
    <t>Subsidiepercentage 100%</t>
  </si>
  <si>
    <t>De minimale subsidie is € 1.000.000,00 (na beoordeling)</t>
  </si>
  <si>
    <t>De maximale subsidie is € 5.000.000,00 (na beoordeling, u kunt wel meer aanvragen)</t>
  </si>
  <si>
    <t>Totaal ha:</t>
  </si>
  <si>
    <t xml:space="preserve">Bouwland 
regio 1 </t>
  </si>
  <si>
    <t xml:space="preserve">Bouwland 
regio 2 </t>
  </si>
  <si>
    <t>Format begroting</t>
  </si>
  <si>
    <t>Subsidie Pilots Agrarisch Natuurbeheer (ANb)</t>
  </si>
  <si>
    <t>Vul deze begroting in en stuur het mee met uw subsidieaanvraag. Geef aan welke projectkosten u verwacht te maken.</t>
  </si>
  <si>
    <t xml:space="preserve">Na het invullen neemt u de totale projectkosten van het tabblad 'Totaalbegroting' over in het aanvraagformulier. </t>
  </si>
  <si>
    <t>Vul de kosten in die:</t>
  </si>
  <si>
    <t xml:space="preserve"> - vallen onder deze subsidie (lees meer op www.rvo.nl/subsidies-financiering/glb-2026/pilots-agrarisch-natuurbeheer-anb);</t>
  </si>
  <si>
    <t xml:space="preserve"> - u maakt voor het project;</t>
  </si>
  <si>
    <t xml:space="preserve"> - u maakt tijdens de projectperiode. </t>
  </si>
  <si>
    <t xml:space="preserve">U kunt subsidie krijgen voor het personeel dat meewerkt aan het project. </t>
  </si>
  <si>
    <t>De personeelskosten berekent u met één van onderstaande 3 standaardmethoden:</t>
  </si>
  <si>
    <t>Loonkosten plus vaste-opslag-systematiek (De opslag is 50%)</t>
  </si>
  <si>
    <t>Vaste uurtarief systematiek</t>
  </si>
  <si>
    <t>U kunt subsidie krijgen voor niet-productieve investeringen. De subsidie is 100% van de kosten die in aanmerking komen.</t>
  </si>
  <si>
    <t>Hierbij geldt een maximum van € 500.000 per landbouwondernemig.</t>
  </si>
  <si>
    <t>Overige kosten</t>
  </si>
  <si>
    <t>Dit zijn kosten die niet vallen onder loonkosten, niet-productieve investeringen of beheermaatregelen.</t>
  </si>
  <si>
    <t>Tabblad Totaalbegroting</t>
  </si>
  <si>
    <t>Neem de projectkosten van dit tabblad over in uw subsidieaanvraag.</t>
  </si>
  <si>
    <t xml:space="preserve">Vul de projectkosten voor iedere deelnemer in. U hoeft alleen de groene velden in te vullen. </t>
  </si>
  <si>
    <t>Overige projectkosten</t>
  </si>
  <si>
    <t>Voor het aanvraagformulier:</t>
  </si>
  <si>
    <t>U vindt deze rekenhulp in het tabblad met dezelfde naam.</t>
  </si>
  <si>
    <t>Gebruik het vaste uurtarief voor medewerkers die niet in loondienst zijn.</t>
  </si>
  <si>
    <t>Vul voor iedere medewerker het uurtarief en aantal uren in.</t>
  </si>
  <si>
    <t>Het vaste uurtarief in deze regeling is € 60,- per uur.</t>
  </si>
  <si>
    <t xml:space="preserve">Kiest u de 'loonkosten plus vaste-opslag-systematiek'? </t>
  </si>
  <si>
    <t>Niet-productieve investeringen voor landbouwondernemingen</t>
  </si>
  <si>
    <t xml:space="preserve">In het tabblad van de penvoerder en deelnemers selecteert u in cel C8 de methode die u wilt om de loonkosten te berekenen. 
</t>
  </si>
  <si>
    <t xml:space="preserve">Het tabblad 'Totaalbegroting' is het derde tabblad van dit bestand. </t>
  </si>
  <si>
    <t xml:space="preserve">Gebruik dan de 'rekenhulp uurtarief' om het uurtarief voor directe loonkosten te berekenen. </t>
  </si>
  <si>
    <t xml:space="preserve">In de tabbladen van de penvoerder en deelnemers staat een overzicht van de subsidiabele beheeractiviteiten met de maximale vergoeding.
U vult het aantal hectare (ha) in bij de activiteit waarvoor u een vergoeding wilt aanvragen.
Wilt u een andere vergoeding aanvragen dan de maximale vergoeding? Vul dan die vergoeding in voor de activiteit. De beheervergoeding wordt dan berekend.
Vergoedingen worden berekend volgens de berekeningswijze uit het Nationaal Strategisch Plan van het Gemeenschappelijk landbouwbeleid. Voor het Agrarisch Natuur- en Landschapsbeheer (ANLb)gelden deze ook. Er zijn tarieven per hectare op basis van gederfde inkomsten, extra kosten en besparingen vergeleken met de gemiddelde referentie bedrijfsvoering. </t>
  </si>
  <si>
    <t>Wilt u voorschotten op basis van mijlpalen ontvangen? Vul dan in de tabbladen van de penvoerder en deelnemers een mijlpalenbegroting in.</t>
  </si>
  <si>
    <t>Wilt u liever de voorschotten in gelijke delen ontvangen tijdens de looptijd van het project (lineaire bevoorschotting)? Vul dan de mijlpalenplanning niet in.</t>
  </si>
  <si>
    <t xml:space="preserve">Heeft u dit format helemaal ingevuld? U ziet u in het tabblad Totaalbegroting een overzicht van alle projectkosten. </t>
  </si>
  <si>
    <t>2. Vul bij 'Vakantieuitkering' het bedrag aan vakantieuitkering in.</t>
  </si>
  <si>
    <t>3. Vul bij 'Niet van winst afhankelijke eindejaarsuitkering' het bedrag in van niet van winst afhankelijke eindejaarsuitkering (bijvoorbeeld 13e maand op basis van bruto jaarsalaris).</t>
  </si>
  <si>
    <t>4. Vul bij 'Werkgeverslast' het bedrag in van de overige werkgeverslast. Bijvoorbeeld: Werkgeversdeelpremie, WW premie, WIA/WAO premie</t>
  </si>
  <si>
    <t>5. Vul bij 'Uren fulltime dienstverband' het aantal uren in op basis van een fulltime dienstverband op jaarbasis.</t>
  </si>
  <si>
    <t>6. Vul bij 'Parttime %' het percentage in dat een medewerker ten opzichte van een fulltime dienstverband bij u werkt.</t>
  </si>
  <si>
    <t>Totaalbegroting subsidie Pilots Agrarisch Natuurbeheer (ANb)</t>
  </si>
  <si>
    <t>Rekenhulp uurtarief subsidie Pilots Agrarisch Natuurbeheer (Anb)</t>
  </si>
  <si>
    <t>Vul de mijlpalenplanning in als u voorschotten op basis van mijlpalen wilt ontvangen.</t>
  </si>
  <si>
    <r>
      <t xml:space="preserve">1. Vul bij 'Bruto maandloon' per medewerker het betreffende bruto maandloon in </t>
    </r>
    <r>
      <rPr>
        <u/>
        <sz val="9"/>
        <color theme="1"/>
        <rFont val="Verdana"/>
        <family val="2"/>
      </rPr>
      <t>exclusief</t>
    </r>
    <r>
      <rPr>
        <sz val="9"/>
        <color theme="1"/>
        <rFont val="Verdana"/>
        <family val="2"/>
      </rPr>
      <t xml:space="preserve"> maandelijkse opbouw vakantiegeld of vaste 13de maand. </t>
    </r>
  </si>
  <si>
    <r>
      <t xml:space="preserve">Kunt u de BTW </t>
    </r>
    <r>
      <rPr>
        <u/>
        <sz val="9"/>
        <color theme="1"/>
        <rFont val="Verdana"/>
        <family val="2"/>
      </rPr>
      <t>niet</t>
    </r>
    <r>
      <rPr>
        <sz val="9"/>
        <color theme="1"/>
        <rFont val="Verdana"/>
        <family val="2"/>
      </rPr>
      <t xml:space="preserve">  verrekenen? Neem dan bij alle kostenposten de BTW mee. Let op: bij loonkosten is geen sprake van BTW!</t>
    </r>
  </si>
  <si>
    <r>
      <rPr>
        <b/>
        <sz val="9"/>
        <color rgb="FF000000"/>
        <rFont val="Verdana"/>
        <family val="2"/>
      </rPr>
      <t>Materiële kosten – apparatuur en uitrusting</t>
    </r>
    <r>
      <rPr>
        <sz val="9"/>
        <color indexed="8"/>
        <rFont val="Verdana"/>
        <family val="2"/>
      </rPr>
      <t xml:space="preserve">
(inkoop apparatuur, uitrusting, machines e.d. – exclusief eenjarige gewassen en dieren)</t>
    </r>
  </si>
  <si>
    <r>
      <rPr>
        <b/>
        <sz val="9"/>
        <color rgb="FF000000"/>
        <rFont val="Verdana"/>
        <family val="2"/>
      </rPr>
      <t>Materiële kosten – materiaal en leveringen</t>
    </r>
    <r>
      <rPr>
        <sz val="9"/>
        <color indexed="8"/>
        <rFont val="Verdana"/>
        <family val="2"/>
      </rPr>
      <t xml:space="preserve">
(materiaal, leveringen, diensten die rechtstreeks uit de proefpraktijk voortvloeien)</t>
    </r>
  </si>
  <si>
    <r>
      <rPr>
        <b/>
        <sz val="9"/>
        <color rgb="FF000000"/>
        <rFont val="Verdana"/>
        <family val="2"/>
      </rPr>
      <t>Onroerende goederen – bouw en verbetering</t>
    </r>
    <r>
      <rPr>
        <sz val="9"/>
        <color indexed="8"/>
        <rFont val="Verdana"/>
        <family val="2"/>
      </rPr>
      <t xml:space="preserve">
(bouw, aanleg of verbetering van gebouwen, terreinen, constructies)</t>
    </r>
  </si>
  <si>
    <r>
      <rPr>
        <b/>
        <sz val="9"/>
        <color rgb="FF000000"/>
        <rFont val="Verdana"/>
        <family val="2"/>
      </rPr>
      <t>Onroerende goederen – verwerving (inclusief leasing)</t>
    </r>
    <r>
      <rPr>
        <sz val="9"/>
        <color indexed="8"/>
        <rFont val="Verdana"/>
        <family val="2"/>
      </rPr>
      <t xml:space="preserve">
(aankoop of leasing van onroerende goederen, exclusief grond)</t>
    </r>
  </si>
  <si>
    <r>
      <rPr>
        <b/>
        <sz val="9"/>
        <color rgb="FF000000"/>
        <rFont val="Verdana"/>
        <family val="2"/>
      </rPr>
      <t>Aangekochte grond</t>
    </r>
    <r>
      <rPr>
        <sz val="9"/>
        <color indexed="8"/>
        <rFont val="Verdana"/>
        <family val="2"/>
      </rPr>
      <t xml:space="preserve">
(kosten grond, maximaal 10% van de totale verrichtingskosten)</t>
    </r>
  </si>
  <si>
    <r>
      <rPr>
        <b/>
        <sz val="9"/>
        <color rgb="FF000000"/>
        <rFont val="Verdana"/>
        <family val="2"/>
      </rPr>
      <t xml:space="preserve">Software en digitale hardware
</t>
    </r>
    <r>
      <rPr>
        <sz val="9"/>
        <color rgb="FF000000"/>
        <rFont val="Verdana"/>
        <family val="2"/>
      </rPr>
      <t>(bouw, koop, huurkoop of verbetering van software én digitale hardware)</t>
    </r>
  </si>
  <si>
    <r>
      <rPr>
        <b/>
        <sz val="9"/>
        <color rgb="FF000000"/>
        <rFont val="Verdana"/>
        <family val="2"/>
      </rPr>
      <t>Investeringen door onderzoeksorganisatie</t>
    </r>
    <r>
      <rPr>
        <sz val="9"/>
        <color indexed="8"/>
        <rFont val="Verdana"/>
        <family val="2"/>
      </rPr>
      <t xml:space="preserve">
(apparatuur, uitrusting, gebouwen, gronden – voor zover en zolang u deze  gebruikt voor het project, artikel 38 groepsvrijstellingsverordening landbouw)</t>
    </r>
  </si>
  <si>
    <r>
      <rPr>
        <b/>
        <sz val="9"/>
        <color rgb="FF000000"/>
        <rFont val="Verdana"/>
        <family val="2"/>
      </rPr>
      <t xml:space="preserve">Overige investeringen door onderzoeksorganisatie </t>
    </r>
    <r>
      <rPr>
        <sz val="9"/>
        <color indexed="8"/>
        <rFont val="Verdana"/>
        <family val="2"/>
      </rPr>
      <t xml:space="preserve">
</t>
    </r>
    <r>
      <rPr>
        <sz val="9"/>
        <color rgb="FF000000"/>
        <rFont val="Verdana"/>
        <family val="2"/>
      </rPr>
      <t>(die u uitsluitend voor het project gebruikt)</t>
    </r>
  </si>
  <si>
    <t>Beheer-
maatregelen</t>
  </si>
  <si>
    <t>Vergoeding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</si>
</sst>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0_-;_-* #,##0\-;_-* &quot;-&quot;??_-;_-@_-"/>
    <numFmt numFmtId="165" formatCode="&quot;€&quot;\ #,##0.00_-"/>
    <numFmt numFmtId="166" formatCode="_-* #,##0.00_-;_-* #,##0.00\-;_-* &quot;-&quot;??_-;_-@_-"/>
    <numFmt numFmtId="167" formatCode="0.0000"/>
  </numFmts>
  <fonts count="40" x14ac:knownFonts="1">
    <font>
      <sz val="11"/>
      <color theme="1"/>
      <name val="Calibri"/>
      <family val="2"/>
    </font>
    <font>
      <sz val="11"/>
      <color theme="1"/>
      <name val="Calibri"/>
      <family val="2"/>
    </font>
    <font>
      <sz val="11"/>
      <color rgb="FFFF0000"/>
      <name val="Calibri"/>
      <family val="2"/>
    </font>
    <font>
      <sz val="11"/>
      <color theme="0"/>
      <name val="Calibri"/>
      <family val="2"/>
    </font>
    <font>
      <sz val="11"/>
      <color theme="1"/>
      <name val="Aptos Narrow"/>
      <family val="2"/>
      <scheme val="minor"/>
    </font>
    <font>
      <sz val="9"/>
      <color theme="1"/>
      <name val="Verdana"/>
      <family val="2"/>
    </font>
    <font>
      <sz val="11"/>
      <color indexed="8"/>
      <name val="Calibri"/>
      <family val="2"/>
    </font>
    <font>
      <b/>
      <sz val="11"/>
      <color indexed="8"/>
      <name val="Calibri"/>
      <family val="2"/>
    </font>
    <font>
      <b/>
      <sz val="11"/>
      <color rgb="FFFF0000"/>
      <name val="Calibri"/>
      <family val="2"/>
    </font>
    <font>
      <b/>
      <sz val="11"/>
      <color rgb="FF000000"/>
      <name val="Calibri"/>
      <family val="2"/>
    </font>
    <font>
      <sz val="11"/>
      <color rgb="FF000000"/>
      <name val="Calibri"/>
      <family val="2"/>
    </font>
    <font>
      <u/>
      <sz val="11"/>
      <color theme="10"/>
      <name val="Calibri"/>
      <family val="2"/>
    </font>
    <font>
      <sz val="18"/>
      <color rgb="FF000000"/>
      <name val="Calibri"/>
      <family val="2"/>
    </font>
    <font>
      <sz val="18"/>
      <color theme="1"/>
      <name val="Calibri"/>
      <family val="2"/>
    </font>
    <font>
      <b/>
      <sz val="24"/>
      <color theme="3" tint="0.249977111117893"/>
      <name val="RijksoverheidSansHeadingTT"/>
      <family val="2"/>
    </font>
    <font>
      <b/>
      <sz val="18"/>
      <color theme="3" tint="0.249977111117893"/>
      <name val="RijksoverheidSansHeadingTT"/>
      <family val="2"/>
    </font>
    <font>
      <sz val="9"/>
      <color rgb="FF000000"/>
      <name val="Verdana"/>
      <family val="2"/>
    </font>
    <font>
      <b/>
      <sz val="9"/>
      <color rgb="FF000000"/>
      <name val="Verdana"/>
      <family val="2"/>
    </font>
    <font>
      <b/>
      <sz val="9"/>
      <color theme="3" tint="0.249977111117893"/>
      <name val="Verdana"/>
      <family val="2"/>
    </font>
    <font>
      <u/>
      <sz val="9"/>
      <color rgb="FFFF0000"/>
      <name val="Verdana"/>
      <family val="2"/>
    </font>
    <font>
      <b/>
      <u/>
      <sz val="9"/>
      <color rgb="FFFF0000"/>
      <name val="Verdana"/>
      <family val="2"/>
    </font>
    <font>
      <sz val="9"/>
      <color rgb="FFFF0000"/>
      <name val="Verdana"/>
      <family val="2"/>
    </font>
    <font>
      <u/>
      <sz val="9"/>
      <color rgb="FF0070C0"/>
      <name val="Verdana"/>
      <family val="2"/>
    </font>
    <font>
      <sz val="9"/>
      <color indexed="8"/>
      <name val="Verdana"/>
      <family val="2"/>
    </font>
    <font>
      <b/>
      <sz val="9"/>
      <color theme="1"/>
      <name val="Verdana"/>
      <family val="2"/>
    </font>
    <font>
      <sz val="9"/>
      <color theme="0"/>
      <name val="Verdana"/>
      <family val="2"/>
    </font>
    <font>
      <u/>
      <sz val="9"/>
      <color theme="1"/>
      <name val="Verdana"/>
      <family val="2"/>
    </font>
    <font>
      <sz val="9"/>
      <color theme="1"/>
      <name val="RijksoverheidSansHeadingTT"/>
      <family val="2"/>
    </font>
    <font>
      <b/>
      <sz val="20"/>
      <color theme="3" tint="0.249977111117893"/>
      <name val="RijksoverheidSansHeadingTT"/>
      <family val="2"/>
    </font>
    <font>
      <b/>
      <sz val="9"/>
      <color indexed="8"/>
      <name val="Verdana"/>
      <family val="2"/>
    </font>
    <font>
      <b/>
      <sz val="9"/>
      <name val="Verdana"/>
      <family val="2"/>
    </font>
    <font>
      <b/>
      <sz val="9"/>
      <color theme="0"/>
      <name val="Verdana"/>
      <family val="2"/>
    </font>
    <font>
      <b/>
      <sz val="9"/>
      <color rgb="FFFF0000"/>
      <name val="Verdana"/>
      <family val="2"/>
    </font>
    <font>
      <sz val="9"/>
      <name val="Verdana"/>
      <family val="2"/>
    </font>
    <font>
      <sz val="9"/>
      <color theme="0" tint="-4.9989318521683403E-2"/>
      <name val="Verdana"/>
      <family val="2"/>
    </font>
    <font>
      <sz val="9"/>
      <color theme="0" tint="-0.249977111117893"/>
      <name val="Verdana"/>
      <family val="2"/>
    </font>
    <font>
      <b/>
      <sz val="9"/>
      <color theme="2" tint="-0.499984740745262"/>
      <name val="Verdana"/>
      <family val="2"/>
    </font>
    <font>
      <sz val="9"/>
      <color theme="2" tint="-0.499984740745262"/>
      <name val="Verdana"/>
      <family val="2"/>
    </font>
    <font>
      <sz val="9"/>
      <color theme="1" tint="0.34998626667073579"/>
      <name val="Verdana"/>
      <family val="2"/>
    </font>
    <font>
      <sz val="9"/>
      <color theme="4"/>
      <name val="Verdana"/>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0"/>
        <bgColor theme="8"/>
      </patternFill>
    </fill>
    <fill>
      <patternFill patternType="solid">
        <fgColor theme="3" tint="0.749992370372631"/>
        <bgColor indexed="64"/>
      </patternFill>
    </fill>
  </fills>
  <borders count="34">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op>
      <bottom style="thin">
        <color theme="0" tint="-0.499984740745262"/>
      </bottom>
      <diagonal/>
    </border>
    <border>
      <left style="thin">
        <color theme="0" tint="-0.499984740745262"/>
      </left>
      <right style="thin">
        <color theme="0"/>
      </right>
      <top style="thin">
        <color theme="0" tint="-0.499984740745262"/>
      </top>
      <bottom style="thin">
        <color theme="0"/>
      </bottom>
      <diagonal/>
    </border>
    <border>
      <left style="thin">
        <color theme="0"/>
      </left>
      <right style="thin">
        <color theme="0"/>
      </right>
      <top style="thin">
        <color theme="0" tint="-0.499984740745262"/>
      </top>
      <bottom/>
      <diagonal/>
    </border>
    <border>
      <left style="thin">
        <color theme="0"/>
      </left>
      <right style="thin">
        <color theme="0"/>
      </right>
      <top style="thin">
        <color theme="0" tint="-0.499984740745262"/>
      </top>
      <bottom style="thin">
        <color theme="0"/>
      </bottom>
      <diagonal/>
    </border>
    <border>
      <left style="thin">
        <color theme="0"/>
      </left>
      <right style="thin">
        <color theme="0" tint="-0.499984740745262"/>
      </right>
      <top style="thin">
        <color theme="0" tint="-0.499984740745262"/>
      </top>
      <bottom style="thin">
        <color theme="0"/>
      </bottom>
      <diagonal/>
    </border>
    <border>
      <left style="thin">
        <color theme="0" tint="-0.499984740745262"/>
      </left>
      <right/>
      <top style="thin">
        <color theme="0"/>
      </top>
      <bottom style="thin">
        <color theme="0"/>
      </bottom>
      <diagonal/>
    </border>
    <border>
      <left style="thin">
        <color theme="0"/>
      </left>
      <right style="thin">
        <color theme="0" tint="-0.499984740745262"/>
      </right>
      <top style="thin">
        <color theme="0"/>
      </top>
      <bottom style="thin">
        <color theme="0"/>
      </bottom>
      <diagonal/>
    </border>
    <border>
      <left style="thin">
        <color theme="0" tint="-0.499984740745262"/>
      </left>
      <right style="thin">
        <color theme="0"/>
      </right>
      <top style="thin">
        <color theme="0"/>
      </top>
      <bottom style="thin">
        <color theme="0"/>
      </bottom>
      <diagonal/>
    </border>
    <border>
      <left style="thin">
        <color theme="0"/>
      </left>
      <right style="thin">
        <color theme="0" tint="-0.499984740745262"/>
      </right>
      <top style="thin">
        <color theme="0"/>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right>
      <top/>
      <bottom style="thin">
        <color theme="0"/>
      </bottom>
      <diagonal/>
    </border>
    <border>
      <left style="thin">
        <color theme="0"/>
      </left>
      <right style="thin">
        <color theme="0" tint="-0.499984740745262"/>
      </right>
      <top/>
      <bottom style="thin">
        <color theme="0"/>
      </bottom>
      <diagonal/>
    </border>
    <border>
      <left style="thin">
        <color theme="0" tint="-0.499984740745262"/>
      </left>
      <right style="thin">
        <color theme="0"/>
      </right>
      <top style="thin">
        <color theme="0"/>
      </top>
      <bottom style="thin">
        <color theme="0" tint="-0.499984740745262"/>
      </bottom>
      <diagonal/>
    </border>
    <border>
      <left style="thin">
        <color theme="0"/>
      </left>
      <right style="thin">
        <color theme="0"/>
      </right>
      <top style="thin">
        <color theme="0"/>
      </top>
      <bottom style="thin">
        <color theme="0" tint="-0.499984740745262"/>
      </bottom>
      <diagonal/>
    </border>
    <border>
      <left style="thin">
        <color theme="0"/>
      </left>
      <right style="thin">
        <color theme="0" tint="-0.499984740745262"/>
      </right>
      <top style="thin">
        <color theme="0"/>
      </top>
      <bottom style="thin">
        <color theme="0" tint="-0.499984740745262"/>
      </bottom>
      <diagonal/>
    </border>
    <border>
      <left style="thin">
        <color theme="0" tint="-0.499984740745262"/>
      </left>
      <right style="thin">
        <color theme="0"/>
      </right>
      <top style="thin">
        <color theme="0"/>
      </top>
      <bottom/>
      <diagonal/>
    </border>
    <border>
      <left/>
      <right style="thin">
        <color theme="0"/>
      </right>
      <top style="thin">
        <color theme="0" tint="-0.499984740745262"/>
      </top>
      <bottom style="thin">
        <color theme="0"/>
      </bottom>
      <diagonal/>
    </border>
    <border>
      <left/>
      <right/>
      <top style="thin">
        <color theme="0"/>
      </top>
      <bottom style="thin">
        <color theme="0"/>
      </bottom>
      <diagonal/>
    </border>
    <border>
      <left/>
      <right style="thin">
        <color theme="0"/>
      </right>
      <top/>
      <bottom style="thin">
        <color theme="0"/>
      </bottom>
      <diagonal/>
    </border>
  </borders>
  <cellStyleXfs count="6">
    <xf numFmtId="0" fontId="0" fillId="0" borderId="0"/>
    <xf numFmtId="44" fontId="1" fillId="0" borderId="0" applyFont="0" applyFill="0" applyBorder="0" applyAlignment="0" applyProtection="0"/>
    <xf numFmtId="43" fontId="4" fillId="0" borderId="0" applyFont="0" applyFill="0" applyBorder="0" applyAlignment="0" applyProtection="0"/>
    <xf numFmtId="0" fontId="5" fillId="0" borderId="0"/>
    <xf numFmtId="44" fontId="5" fillId="0" borderId="0" applyFont="0" applyFill="0" applyBorder="0" applyAlignment="0" applyProtection="0"/>
    <xf numFmtId="0" fontId="11" fillId="0" borderId="0" applyNumberFormat="0" applyFill="0" applyBorder="0" applyAlignment="0" applyProtection="0"/>
  </cellStyleXfs>
  <cellXfs count="380">
    <xf numFmtId="0" fontId="0" fillId="0" borderId="0" xfId="0"/>
    <xf numFmtId="0" fontId="7" fillId="0" borderId="0" xfId="2" applyNumberFormat="1" applyFont="1" applyBorder="1" applyAlignment="1" applyProtection="1">
      <alignment vertical="center"/>
      <protection hidden="1"/>
    </xf>
    <xf numFmtId="164" fontId="6" fillId="0" borderId="0" xfId="2" applyNumberFormat="1" applyFont="1" applyBorder="1" applyAlignment="1" applyProtection="1">
      <alignment vertical="center"/>
      <protection hidden="1"/>
    </xf>
    <xf numFmtId="165" fontId="6" fillId="0" borderId="0" xfId="2" applyNumberFormat="1" applyFont="1" applyBorder="1" applyAlignment="1" applyProtection="1">
      <alignment vertical="center"/>
      <protection hidden="1"/>
    </xf>
    <xf numFmtId="165" fontId="7" fillId="0" borderId="0" xfId="2" applyNumberFormat="1" applyFont="1" applyBorder="1" applyAlignment="1" applyProtection="1">
      <alignment horizontal="center" vertical="center"/>
      <protection hidden="1"/>
    </xf>
    <xf numFmtId="164" fontId="3" fillId="3" borderId="0" xfId="2" applyNumberFormat="1" applyFont="1" applyFill="1" applyBorder="1" applyAlignment="1" applyProtection="1">
      <alignment vertical="center"/>
      <protection hidden="1"/>
    </xf>
    <xf numFmtId="10" fontId="3" fillId="3" borderId="0" xfId="2" applyNumberFormat="1" applyFont="1" applyFill="1" applyBorder="1" applyAlignment="1" applyProtection="1">
      <alignment vertical="center"/>
      <protection hidden="1"/>
    </xf>
    <xf numFmtId="164" fontId="2" fillId="3" borderId="0" xfId="2" applyNumberFormat="1" applyFont="1" applyFill="1" applyBorder="1" applyAlignment="1" applyProtection="1">
      <alignment vertical="center"/>
      <protection hidden="1"/>
    </xf>
    <xf numFmtId="164" fontId="6" fillId="2" borderId="0" xfId="2" applyNumberFormat="1" applyFont="1" applyFill="1" applyBorder="1" applyAlignment="1" applyProtection="1">
      <alignment vertical="center"/>
      <protection hidden="1"/>
    </xf>
    <xf numFmtId="0" fontId="6" fillId="0" borderId="0" xfId="2" applyNumberFormat="1" applyFont="1" applyBorder="1" applyAlignment="1" applyProtection="1">
      <alignment vertical="center"/>
      <protection hidden="1"/>
    </xf>
    <xf numFmtId="0" fontId="0" fillId="0" borderId="1" xfId="0" applyBorder="1" applyProtection="1">
      <protection hidden="1"/>
    </xf>
    <xf numFmtId="0" fontId="9" fillId="0" borderId="1" xfId="0" applyFont="1" applyBorder="1" applyAlignment="1" applyProtection="1">
      <alignment horizontal="left" vertical="center" readingOrder="1"/>
      <protection hidden="1"/>
    </xf>
    <xf numFmtId="0" fontId="10" fillId="0" borderId="1" xfId="0" applyFont="1" applyBorder="1" applyAlignment="1" applyProtection="1">
      <alignment horizontal="left" vertical="center" readingOrder="1"/>
      <protection hidden="1"/>
    </xf>
    <xf numFmtId="0" fontId="8" fillId="0" borderId="1" xfId="0" applyFont="1" applyBorder="1" applyProtection="1">
      <protection hidden="1"/>
    </xf>
    <xf numFmtId="0" fontId="12" fillId="0" borderId="1" xfId="0" applyFont="1" applyBorder="1" applyAlignment="1" applyProtection="1">
      <alignment horizontal="left" vertical="center" readingOrder="1"/>
      <protection hidden="1"/>
    </xf>
    <xf numFmtId="0" fontId="13" fillId="0" borderId="1" xfId="0" applyFont="1" applyBorder="1" applyProtection="1">
      <protection hidden="1"/>
    </xf>
    <xf numFmtId="0" fontId="14" fillId="0" borderId="1" xfId="0" applyFont="1" applyBorder="1" applyAlignment="1" applyProtection="1">
      <alignment vertical="center"/>
      <protection hidden="1"/>
    </xf>
    <xf numFmtId="0" fontId="15" fillId="0" borderId="1" xfId="0" applyFont="1" applyBorder="1" applyAlignment="1" applyProtection="1">
      <alignment vertical="center"/>
      <protection hidden="1"/>
    </xf>
    <xf numFmtId="0" fontId="16" fillId="0" borderId="1" xfId="0" applyFont="1" applyBorder="1" applyAlignment="1" applyProtection="1">
      <alignment horizontal="left" vertical="center" readingOrder="1"/>
      <protection hidden="1"/>
    </xf>
    <xf numFmtId="0" fontId="5" fillId="0" borderId="1" xfId="0" applyFont="1" applyBorder="1" applyProtection="1">
      <protection hidden="1"/>
    </xf>
    <xf numFmtId="0" fontId="17" fillId="0" borderId="1" xfId="0" applyFont="1" applyBorder="1" applyAlignment="1" applyProtection="1">
      <alignment horizontal="left" vertical="center" readingOrder="1"/>
      <protection hidden="1"/>
    </xf>
    <xf numFmtId="0" fontId="5" fillId="0" borderId="1" xfId="0" applyFont="1" applyBorder="1" applyAlignment="1" applyProtection="1">
      <alignment vertical="center"/>
      <protection hidden="1"/>
    </xf>
    <xf numFmtId="0" fontId="18" fillId="0" borderId="1" xfId="0" applyFont="1" applyBorder="1" applyAlignment="1" applyProtection="1">
      <alignment horizontal="left" vertical="center"/>
      <protection hidden="1"/>
    </xf>
    <xf numFmtId="0" fontId="5" fillId="0" borderId="1" xfId="0" applyFont="1" applyBorder="1" applyAlignment="1" applyProtection="1">
      <alignment horizontal="left" vertical="center" indent="5"/>
      <protection hidden="1"/>
    </xf>
    <xf numFmtId="0" fontId="19" fillId="0" borderId="1" xfId="0" applyFont="1" applyBorder="1" applyProtection="1">
      <protection hidden="1"/>
    </xf>
    <xf numFmtId="0" fontId="20" fillId="0" borderId="1" xfId="5" applyFont="1" applyBorder="1" applyProtection="1">
      <protection hidden="1"/>
    </xf>
    <xf numFmtId="0" fontId="21" fillId="0" borderId="1" xfId="0" applyFont="1" applyBorder="1" applyAlignment="1" applyProtection="1">
      <alignment horizontal="left" vertical="center" readingOrder="1"/>
      <protection hidden="1"/>
    </xf>
    <xf numFmtId="0" fontId="18" fillId="0" borderId="1" xfId="0" applyFont="1" applyBorder="1" applyAlignment="1" applyProtection="1">
      <alignment vertical="center"/>
      <protection hidden="1"/>
    </xf>
    <xf numFmtId="0" fontId="22" fillId="0" borderId="1" xfId="5" applyFont="1" applyBorder="1" applyAlignment="1" applyProtection="1">
      <alignment vertical="center"/>
      <protection hidden="1"/>
    </xf>
    <xf numFmtId="0" fontId="16" fillId="0" borderId="1" xfId="0" applyFont="1" applyBorder="1" applyProtection="1">
      <protection hidden="1"/>
    </xf>
    <xf numFmtId="0" fontId="16" fillId="0" borderId="1" xfId="0" applyFont="1" applyBorder="1" applyAlignment="1" applyProtection="1">
      <alignment horizontal="center" vertical="center" readingOrder="1"/>
      <protection hidden="1"/>
    </xf>
    <xf numFmtId="0" fontId="5" fillId="0" borderId="1" xfId="0" quotePrefix="1" applyFont="1" applyBorder="1" applyAlignment="1" applyProtection="1">
      <alignment vertical="center" wrapText="1"/>
      <protection hidden="1"/>
    </xf>
    <xf numFmtId="0" fontId="5" fillId="0" borderId="1" xfId="0" applyFont="1" applyBorder="1" applyAlignment="1" applyProtection="1">
      <alignment vertical="center" wrapText="1"/>
      <protection hidden="1"/>
    </xf>
    <xf numFmtId="0" fontId="5" fillId="3" borderId="1" xfId="0" applyFont="1" applyFill="1" applyBorder="1" applyProtection="1">
      <protection hidden="1"/>
    </xf>
    <xf numFmtId="0" fontId="16" fillId="3" borderId="1" xfId="0" applyFont="1" applyFill="1" applyBorder="1" applyAlignment="1" applyProtection="1">
      <alignment vertical="center" wrapText="1"/>
      <protection hidden="1"/>
    </xf>
    <xf numFmtId="0" fontId="21" fillId="3" borderId="1" xfId="0" applyFont="1" applyFill="1" applyBorder="1" applyAlignment="1" applyProtection="1">
      <alignment vertical="center" wrapText="1"/>
      <protection hidden="1"/>
    </xf>
    <xf numFmtId="0" fontId="18" fillId="3" borderId="1" xfId="0" applyFont="1" applyFill="1" applyBorder="1" applyAlignment="1" applyProtection="1">
      <alignment vertical="center"/>
      <protection hidden="1"/>
    </xf>
    <xf numFmtId="0" fontId="5" fillId="3" borderId="1" xfId="0" applyFont="1" applyFill="1" applyBorder="1" applyAlignment="1" applyProtection="1">
      <alignment vertical="center"/>
      <protection hidden="1"/>
    </xf>
    <xf numFmtId="0" fontId="5" fillId="3" borderId="1" xfId="0" quotePrefix="1" applyFont="1" applyFill="1" applyBorder="1" applyAlignment="1" applyProtection="1">
      <alignment vertical="center" wrapText="1"/>
      <protection hidden="1"/>
    </xf>
    <xf numFmtId="0" fontId="5" fillId="3" borderId="1" xfId="0" applyFont="1" applyFill="1" applyBorder="1" applyAlignment="1" applyProtection="1">
      <alignment vertical="center" wrapText="1"/>
      <protection hidden="1"/>
    </xf>
    <xf numFmtId="0" fontId="18" fillId="0" borderId="1" xfId="0" applyFont="1" applyBorder="1" applyProtection="1">
      <protection hidden="1"/>
    </xf>
    <xf numFmtId="0" fontId="23" fillId="0" borderId="21" xfId="2" applyNumberFormat="1" applyFont="1" applyBorder="1" applyAlignment="1" applyProtection="1">
      <alignment vertical="center"/>
      <protection hidden="1"/>
    </xf>
    <xf numFmtId="0" fontId="23" fillId="0" borderId="25" xfId="2" applyNumberFormat="1" applyFont="1" applyBorder="1" applyAlignment="1" applyProtection="1">
      <alignment vertical="center"/>
      <protection hidden="1"/>
    </xf>
    <xf numFmtId="0" fontId="5" fillId="0" borderId="1" xfId="0" applyFont="1" applyBorder="1" applyAlignment="1" applyProtection="1">
      <alignment wrapText="1"/>
      <protection hidden="1"/>
    </xf>
    <xf numFmtId="164" fontId="23" fillId="2" borderId="1" xfId="2" applyNumberFormat="1" applyFont="1" applyFill="1" applyBorder="1" applyAlignment="1" applyProtection="1">
      <alignment horizontal="left" vertical="center"/>
      <protection hidden="1"/>
    </xf>
    <xf numFmtId="0" fontId="24" fillId="3" borderId="1" xfId="0" applyFont="1" applyFill="1" applyBorder="1" applyAlignment="1" applyProtection="1">
      <alignment horizontal="left"/>
      <protection hidden="1"/>
    </xf>
    <xf numFmtId="164" fontId="5" fillId="3" borderId="1" xfId="2" applyNumberFormat="1" applyFont="1" applyFill="1" applyBorder="1" applyAlignment="1" applyProtection="1">
      <alignment vertical="center"/>
      <protection hidden="1"/>
    </xf>
    <xf numFmtId="164" fontId="25" fillId="2" borderId="1" xfId="2" applyNumberFormat="1" applyFont="1" applyFill="1" applyBorder="1" applyAlignment="1" applyProtection="1">
      <alignment vertical="center"/>
      <protection hidden="1"/>
    </xf>
    <xf numFmtId="164" fontId="25" fillId="0" borderId="1" xfId="2" applyNumberFormat="1" applyFont="1" applyBorder="1" applyAlignment="1" applyProtection="1">
      <alignment vertical="center"/>
      <protection hidden="1"/>
    </xf>
    <xf numFmtId="164" fontId="23" fillId="0" borderId="1" xfId="2" applyNumberFormat="1" applyFont="1" applyBorder="1" applyAlignment="1" applyProtection="1">
      <alignment vertical="center"/>
      <protection hidden="1"/>
    </xf>
    <xf numFmtId="164" fontId="5" fillId="2" borderId="1" xfId="2" applyNumberFormat="1" applyFont="1" applyFill="1" applyBorder="1" applyAlignment="1" applyProtection="1">
      <alignment horizontal="left" vertical="center"/>
      <protection hidden="1"/>
    </xf>
    <xf numFmtId="0" fontId="5" fillId="3" borderId="1" xfId="0" applyFont="1" applyFill="1" applyBorder="1" applyAlignment="1" applyProtection="1">
      <alignment horizontal="left"/>
      <protection hidden="1"/>
    </xf>
    <xf numFmtId="164" fontId="5" fillId="2" borderId="1" xfId="2" applyNumberFormat="1" applyFont="1" applyFill="1" applyBorder="1" applyAlignment="1" applyProtection="1">
      <alignment vertical="center"/>
      <protection hidden="1"/>
    </xf>
    <xf numFmtId="164" fontId="5" fillId="0" borderId="1" xfId="2" applyNumberFormat="1" applyFont="1" applyBorder="1" applyAlignment="1" applyProtection="1">
      <alignment vertical="center"/>
      <protection hidden="1"/>
    </xf>
    <xf numFmtId="164" fontId="5" fillId="3" borderId="1" xfId="2" applyNumberFormat="1" applyFont="1" applyFill="1" applyBorder="1" applyAlignment="1" applyProtection="1">
      <alignment horizontal="left" vertical="center"/>
      <protection hidden="1"/>
    </xf>
    <xf numFmtId="165" fontId="5" fillId="3" borderId="1" xfId="2" applyNumberFormat="1" applyFont="1" applyFill="1" applyBorder="1" applyAlignment="1" applyProtection="1">
      <alignment horizontal="left" vertical="center"/>
      <protection hidden="1"/>
    </xf>
    <xf numFmtId="0" fontId="5" fillId="0" borderId="5" xfId="0" applyFont="1" applyBorder="1" applyAlignment="1" applyProtection="1">
      <alignment wrapText="1"/>
      <protection hidden="1"/>
    </xf>
    <xf numFmtId="1" fontId="5" fillId="0" borderId="6" xfId="0" applyNumberFormat="1" applyFont="1" applyBorder="1" applyAlignment="1" applyProtection="1">
      <alignment vertical="top" wrapText="1"/>
      <protection hidden="1"/>
    </xf>
    <xf numFmtId="0" fontId="5" fillId="0" borderId="6" xfId="0" applyFont="1" applyBorder="1" applyAlignment="1" applyProtection="1">
      <alignment wrapText="1"/>
      <protection hidden="1"/>
    </xf>
    <xf numFmtId="0" fontId="5" fillId="0" borderId="2" xfId="0" applyFont="1" applyBorder="1" applyAlignment="1" applyProtection="1">
      <alignment wrapText="1"/>
      <protection hidden="1"/>
    </xf>
    <xf numFmtId="49" fontId="24" fillId="9" borderId="0" xfId="0" applyNumberFormat="1" applyFont="1" applyFill="1" applyAlignment="1" applyProtection="1">
      <alignment horizontal="left" vertical="center"/>
      <protection hidden="1"/>
    </xf>
    <xf numFmtId="49" fontId="24" fillId="9" borderId="0" xfId="0" applyNumberFormat="1" applyFont="1" applyFill="1" applyAlignment="1" applyProtection="1">
      <alignment horizontal="left" vertical="center" wrapText="1"/>
      <protection hidden="1"/>
    </xf>
    <xf numFmtId="0" fontId="5" fillId="0" borderId="3" xfId="0" applyFont="1" applyBorder="1" applyAlignment="1" applyProtection="1">
      <alignment wrapText="1"/>
      <protection hidden="1"/>
    </xf>
    <xf numFmtId="49" fontId="24" fillId="9" borderId="9" xfId="0" applyNumberFormat="1" applyFont="1" applyFill="1" applyBorder="1" applyAlignment="1" applyProtection="1">
      <alignment horizontal="left" vertical="center" wrapText="1"/>
      <protection hidden="1"/>
    </xf>
    <xf numFmtId="1" fontId="5" fillId="4" borderId="9" xfId="0" applyNumberFormat="1" applyFont="1" applyFill="1" applyBorder="1" applyAlignment="1" applyProtection="1">
      <alignment horizontal="center" wrapText="1"/>
      <protection hidden="1"/>
    </xf>
    <xf numFmtId="0" fontId="5" fillId="6" borderId="9" xfId="0" applyFont="1" applyFill="1" applyBorder="1" applyAlignment="1" applyProtection="1">
      <alignment wrapText="1"/>
      <protection locked="0" hidden="1"/>
    </xf>
    <xf numFmtId="44" fontId="5" fillId="6" borderId="9" xfId="0" applyNumberFormat="1" applyFont="1" applyFill="1" applyBorder="1" applyAlignment="1" applyProtection="1">
      <alignment wrapText="1"/>
      <protection locked="0" hidden="1"/>
    </xf>
    <xf numFmtId="44" fontId="5" fillId="4" borderId="9" xfId="0" applyNumberFormat="1" applyFont="1" applyFill="1" applyBorder="1" applyAlignment="1" applyProtection="1">
      <alignment wrapText="1"/>
      <protection hidden="1"/>
    </xf>
    <xf numFmtId="2" fontId="5" fillId="6" borderId="9" xfId="0" applyNumberFormat="1" applyFont="1" applyFill="1" applyBorder="1" applyAlignment="1" applyProtection="1">
      <alignment wrapText="1"/>
      <protection locked="0" hidden="1"/>
    </xf>
    <xf numFmtId="10" fontId="5" fillId="6" borderId="9" xfId="0" applyNumberFormat="1" applyFont="1" applyFill="1" applyBorder="1" applyAlignment="1" applyProtection="1">
      <alignment wrapText="1"/>
      <protection locked="0" hidden="1"/>
    </xf>
    <xf numFmtId="2" fontId="5" fillId="4" borderId="9" xfId="0" applyNumberFormat="1" applyFont="1" applyFill="1" applyBorder="1" applyAlignment="1" applyProtection="1">
      <alignment wrapText="1"/>
      <protection hidden="1"/>
    </xf>
    <xf numFmtId="44" fontId="5" fillId="7" borderId="9" xfId="0" applyNumberFormat="1" applyFont="1" applyFill="1" applyBorder="1" applyAlignment="1" applyProtection="1">
      <alignment wrapText="1"/>
      <protection hidden="1"/>
    </xf>
    <xf numFmtId="1" fontId="5" fillId="0" borderId="5" xfId="0" applyNumberFormat="1" applyFont="1" applyBorder="1" applyAlignment="1" applyProtection="1">
      <alignment vertical="top" wrapText="1"/>
      <protection hidden="1"/>
    </xf>
    <xf numFmtId="1" fontId="5" fillId="0" borderId="1" xfId="0" applyNumberFormat="1" applyFont="1" applyBorder="1" applyAlignment="1" applyProtection="1">
      <alignment vertical="top" wrapText="1"/>
      <protection hidden="1"/>
    </xf>
    <xf numFmtId="0" fontId="27" fillId="0" borderId="1" xfId="0" applyFont="1" applyBorder="1" applyAlignment="1" applyProtection="1">
      <alignment wrapText="1"/>
      <protection hidden="1"/>
    </xf>
    <xf numFmtId="0" fontId="28" fillId="0" borderId="1" xfId="0" applyFont="1" applyBorder="1" applyAlignment="1" applyProtection="1">
      <alignment vertical="center"/>
      <protection hidden="1"/>
    </xf>
    <xf numFmtId="0" fontId="5" fillId="0" borderId="4" xfId="0" applyFont="1" applyBorder="1" applyAlignment="1" applyProtection="1">
      <alignment vertical="center"/>
      <protection hidden="1"/>
    </xf>
    <xf numFmtId="0" fontId="5" fillId="0" borderId="4" xfId="0" applyFont="1" applyBorder="1" applyProtection="1">
      <protection hidden="1"/>
    </xf>
    <xf numFmtId="0" fontId="5" fillId="0" borderId="2" xfId="0" applyFont="1" applyBorder="1" applyProtection="1">
      <protection hidden="1"/>
    </xf>
    <xf numFmtId="0" fontId="29" fillId="5" borderId="12" xfId="2" applyNumberFormat="1" applyFont="1" applyFill="1" applyBorder="1" applyAlignment="1" applyProtection="1">
      <alignment horizontal="left" vertical="center"/>
      <protection hidden="1"/>
    </xf>
    <xf numFmtId="0" fontId="5" fillId="0" borderId="3" xfId="0" applyFont="1" applyBorder="1" applyProtection="1">
      <protection hidden="1"/>
    </xf>
    <xf numFmtId="0" fontId="5" fillId="0" borderId="5" xfId="0" applyFont="1" applyBorder="1" applyAlignment="1" applyProtection="1">
      <alignment vertical="center"/>
      <protection hidden="1"/>
    </xf>
    <xf numFmtId="0" fontId="5" fillId="0" borderId="5" xfId="0" applyFont="1" applyBorder="1" applyProtection="1">
      <protection hidden="1"/>
    </xf>
    <xf numFmtId="0" fontId="5" fillId="5" borderId="9" xfId="0" applyFont="1" applyFill="1" applyBorder="1" applyAlignment="1" applyProtection="1">
      <alignment vertical="center"/>
      <protection hidden="1"/>
    </xf>
    <xf numFmtId="44" fontId="5" fillId="8" borderId="9" xfId="0" applyNumberFormat="1" applyFont="1" applyFill="1" applyBorder="1" applyProtection="1">
      <protection hidden="1"/>
    </xf>
    <xf numFmtId="44" fontId="5" fillId="10" borderId="9" xfId="0" applyNumberFormat="1" applyFont="1" applyFill="1" applyBorder="1" applyProtection="1">
      <protection hidden="1"/>
    </xf>
    <xf numFmtId="0" fontId="24" fillId="0" borderId="4" xfId="0" applyFont="1" applyBorder="1" applyAlignment="1" applyProtection="1">
      <alignment vertical="center"/>
      <protection hidden="1"/>
    </xf>
    <xf numFmtId="0" fontId="24" fillId="0" borderId="4" xfId="0" applyFont="1" applyBorder="1" applyProtection="1">
      <protection hidden="1"/>
    </xf>
    <xf numFmtId="0" fontId="24" fillId="0" borderId="4" xfId="0" applyFont="1" applyBorder="1" applyAlignment="1" applyProtection="1">
      <alignment wrapText="1"/>
      <protection hidden="1"/>
    </xf>
    <xf numFmtId="44" fontId="5" fillId="3" borderId="9" xfId="0" applyNumberFormat="1" applyFont="1" applyFill="1" applyBorder="1" applyProtection="1">
      <protection hidden="1"/>
    </xf>
    <xf numFmtId="0" fontId="24" fillId="0" borderId="9" xfId="0" applyFont="1" applyBorder="1" applyAlignment="1" applyProtection="1">
      <alignment vertical="center"/>
      <protection hidden="1"/>
    </xf>
    <xf numFmtId="44" fontId="5" fillId="0" borderId="9" xfId="0" applyNumberFormat="1" applyFont="1" applyBorder="1" applyProtection="1">
      <protection hidden="1"/>
    </xf>
    <xf numFmtId="0" fontId="5" fillId="3" borderId="2" xfId="0" applyFont="1" applyFill="1" applyBorder="1" applyProtection="1">
      <protection hidden="1"/>
    </xf>
    <xf numFmtId="0" fontId="5" fillId="3" borderId="0" xfId="0" applyFont="1" applyFill="1" applyAlignment="1" applyProtection="1">
      <alignment vertical="center"/>
      <protection hidden="1"/>
    </xf>
    <xf numFmtId="44" fontId="5" fillId="3" borderId="0" xfId="0" applyNumberFormat="1" applyFont="1" applyFill="1" applyProtection="1">
      <protection hidden="1"/>
    </xf>
    <xf numFmtId="0" fontId="5" fillId="3" borderId="3" xfId="0" applyFont="1" applyFill="1" applyBorder="1" applyProtection="1">
      <protection hidden="1"/>
    </xf>
    <xf numFmtId="44" fontId="5" fillId="0" borderId="1" xfId="0" applyNumberFormat="1" applyFont="1" applyBorder="1" applyProtection="1">
      <protection hidden="1"/>
    </xf>
    <xf numFmtId="164" fontId="23" fillId="2" borderId="2" xfId="2" applyNumberFormat="1" applyFont="1" applyFill="1" applyBorder="1" applyAlignment="1" applyProtection="1">
      <alignment horizontal="left" vertical="center"/>
      <protection hidden="1"/>
    </xf>
    <xf numFmtId="164" fontId="23" fillId="0" borderId="4" xfId="2" applyNumberFormat="1" applyFont="1" applyBorder="1" applyAlignment="1" applyProtection="1">
      <alignment vertical="center"/>
      <protection hidden="1"/>
    </xf>
    <xf numFmtId="165" fontId="23" fillId="0" borderId="4" xfId="2" applyNumberFormat="1" applyFont="1" applyBorder="1" applyAlignment="1" applyProtection="1">
      <alignment vertical="center"/>
      <protection hidden="1"/>
    </xf>
    <xf numFmtId="165" fontId="23" fillId="0" borderId="1" xfId="2" applyNumberFormat="1" applyFont="1" applyBorder="1" applyAlignment="1" applyProtection="1">
      <alignment vertical="center"/>
      <protection hidden="1"/>
    </xf>
    <xf numFmtId="165" fontId="29" fillId="0" borderId="1" xfId="2" applyNumberFormat="1" applyFont="1" applyBorder="1" applyAlignment="1" applyProtection="1">
      <alignment horizontal="center" vertical="center"/>
      <protection hidden="1"/>
    </xf>
    <xf numFmtId="164" fontId="25" fillId="3" borderId="1" xfId="2" applyNumberFormat="1" applyFont="1" applyFill="1" applyBorder="1" applyAlignment="1" applyProtection="1">
      <alignment vertical="center"/>
      <protection hidden="1"/>
    </xf>
    <xf numFmtId="10" fontId="25" fillId="3" borderId="1" xfId="2" applyNumberFormat="1" applyFont="1" applyFill="1" applyBorder="1" applyAlignment="1" applyProtection="1">
      <alignment vertical="center"/>
      <protection hidden="1"/>
    </xf>
    <xf numFmtId="164" fontId="21" fillId="3" borderId="1" xfId="2" applyNumberFormat="1" applyFont="1" applyFill="1" applyBorder="1" applyAlignment="1" applyProtection="1">
      <alignment vertical="center"/>
      <protection hidden="1"/>
    </xf>
    <xf numFmtId="164" fontId="23" fillId="2" borderId="1" xfId="2" applyNumberFormat="1" applyFont="1" applyFill="1" applyBorder="1" applyAlignment="1" applyProtection="1">
      <alignment vertical="center"/>
      <protection hidden="1"/>
    </xf>
    <xf numFmtId="164" fontId="23" fillId="2" borderId="2" xfId="2" applyNumberFormat="1" applyFont="1" applyFill="1" applyBorder="1" applyAlignment="1" applyProtection="1">
      <alignment horizontal="left" vertical="center" wrapText="1"/>
      <protection hidden="1"/>
    </xf>
    <xf numFmtId="0" fontId="29" fillId="0" borderId="11" xfId="2" applyNumberFormat="1" applyFont="1" applyBorder="1" applyAlignment="1" applyProtection="1">
      <alignment horizontal="left" vertical="center" wrapText="1"/>
      <protection hidden="1"/>
    </xf>
    <xf numFmtId="0" fontId="29" fillId="6" borderId="10" xfId="2" applyNumberFormat="1" applyFont="1" applyFill="1" applyBorder="1" applyAlignment="1" applyProtection="1">
      <alignment vertical="center" wrapText="1"/>
      <protection locked="0" hidden="1"/>
    </xf>
    <xf numFmtId="0" fontId="29" fillId="0" borderId="11" xfId="2" applyNumberFormat="1" applyFont="1" applyBorder="1" applyAlignment="1" applyProtection="1">
      <alignment vertical="center" wrapText="1"/>
      <protection hidden="1"/>
    </xf>
    <xf numFmtId="164" fontId="5" fillId="2" borderId="3" xfId="2" applyNumberFormat="1" applyFont="1" applyFill="1" applyBorder="1" applyAlignment="1" applyProtection="1">
      <alignment vertical="center" wrapText="1"/>
      <protection hidden="1"/>
    </xf>
    <xf numFmtId="164" fontId="5" fillId="2" borderId="1" xfId="2" applyNumberFormat="1" applyFont="1" applyFill="1" applyBorder="1" applyAlignment="1" applyProtection="1">
      <alignment vertical="center" wrapText="1"/>
      <protection hidden="1"/>
    </xf>
    <xf numFmtId="164" fontId="23" fillId="2" borderId="1" xfId="2" applyNumberFormat="1" applyFont="1" applyFill="1" applyBorder="1" applyAlignment="1" applyProtection="1">
      <alignment vertical="center" wrapText="1"/>
      <protection hidden="1"/>
    </xf>
    <xf numFmtId="165" fontId="23" fillId="2" borderId="1" xfId="2" applyNumberFormat="1" applyFont="1" applyFill="1" applyBorder="1" applyAlignment="1" applyProtection="1">
      <alignment vertical="center" wrapText="1"/>
      <protection hidden="1"/>
    </xf>
    <xf numFmtId="165" fontId="29" fillId="2" borderId="1" xfId="2" applyNumberFormat="1" applyFont="1" applyFill="1" applyBorder="1" applyAlignment="1" applyProtection="1">
      <alignment horizontal="center" vertical="center" wrapText="1"/>
      <protection hidden="1"/>
    </xf>
    <xf numFmtId="164" fontId="25" fillId="3" borderId="1" xfId="2" applyNumberFormat="1" applyFont="1" applyFill="1" applyBorder="1" applyAlignment="1" applyProtection="1">
      <alignment vertical="center" wrapText="1"/>
      <protection hidden="1"/>
    </xf>
    <xf numFmtId="10" fontId="25" fillId="3" borderId="1" xfId="2" applyNumberFormat="1" applyFont="1" applyFill="1" applyBorder="1" applyAlignment="1" applyProtection="1">
      <alignment vertical="center" wrapText="1"/>
      <protection hidden="1"/>
    </xf>
    <xf numFmtId="164" fontId="21" fillId="3" borderId="1" xfId="2" applyNumberFormat="1" applyFont="1" applyFill="1" applyBorder="1" applyAlignment="1" applyProtection="1">
      <alignment vertical="center" wrapText="1"/>
      <protection hidden="1"/>
    </xf>
    <xf numFmtId="164" fontId="23" fillId="0" borderId="1" xfId="2" applyNumberFormat="1" applyFont="1" applyBorder="1" applyAlignment="1" applyProtection="1">
      <alignment vertical="center" wrapText="1"/>
      <protection hidden="1"/>
    </xf>
    <xf numFmtId="164" fontId="29" fillId="2" borderId="2" xfId="2" applyNumberFormat="1" applyFont="1" applyFill="1" applyBorder="1" applyAlignment="1" applyProtection="1">
      <alignment horizontal="left" vertical="center"/>
      <protection hidden="1"/>
    </xf>
    <xf numFmtId="0" fontId="29" fillId="0" borderId="14" xfId="2" applyNumberFormat="1" applyFont="1" applyBorder="1" applyAlignment="1" applyProtection="1">
      <alignment horizontal="left" vertical="center"/>
      <protection hidden="1"/>
    </xf>
    <xf numFmtId="0" fontId="29" fillId="6" borderId="12" xfId="2" applyNumberFormat="1" applyFont="1" applyFill="1" applyBorder="1" applyAlignment="1" applyProtection="1">
      <alignment vertical="center"/>
      <protection locked="0" hidden="1"/>
    </xf>
    <xf numFmtId="0" fontId="29" fillId="6" borderId="13" xfId="2" applyNumberFormat="1" applyFont="1" applyFill="1" applyBorder="1" applyAlignment="1" applyProtection="1">
      <alignment vertical="center" wrapText="1"/>
      <protection locked="0" hidden="1"/>
    </xf>
    <xf numFmtId="164" fontId="5" fillId="2" borderId="3" xfId="2" applyNumberFormat="1" applyFont="1" applyFill="1" applyBorder="1" applyAlignment="1" applyProtection="1">
      <alignment vertical="center"/>
      <protection hidden="1"/>
    </xf>
    <xf numFmtId="164" fontId="30" fillId="2" borderId="1" xfId="2" applyNumberFormat="1" applyFont="1" applyFill="1" applyBorder="1" applyAlignment="1" applyProtection="1">
      <alignment vertical="center"/>
      <protection hidden="1"/>
    </xf>
    <xf numFmtId="165" fontId="30" fillId="2" borderId="1" xfId="2" applyNumberFormat="1" applyFont="1" applyFill="1" applyBorder="1" applyAlignment="1" applyProtection="1">
      <alignment vertical="center"/>
      <protection hidden="1"/>
    </xf>
    <xf numFmtId="165" fontId="29" fillId="2" borderId="1" xfId="2" applyNumberFormat="1" applyFont="1" applyFill="1" applyBorder="1" applyAlignment="1" applyProtection="1">
      <alignment horizontal="center" vertical="center"/>
      <protection hidden="1"/>
    </xf>
    <xf numFmtId="164" fontId="31" fillId="3" borderId="1" xfId="2" applyNumberFormat="1" applyFont="1" applyFill="1" applyBorder="1" applyAlignment="1" applyProtection="1">
      <alignment vertical="center"/>
      <protection hidden="1"/>
    </xf>
    <xf numFmtId="10" fontId="31" fillId="3" borderId="1" xfId="2" applyNumberFormat="1" applyFont="1" applyFill="1" applyBorder="1" applyAlignment="1" applyProtection="1">
      <alignment vertical="center"/>
      <protection hidden="1"/>
    </xf>
    <xf numFmtId="164" fontId="32" fillId="3" borderId="1" xfId="2" applyNumberFormat="1" applyFont="1" applyFill="1" applyBorder="1" applyAlignment="1" applyProtection="1">
      <alignment vertical="center"/>
      <protection hidden="1"/>
    </xf>
    <xf numFmtId="164" fontId="29" fillId="2" borderId="1" xfId="2" applyNumberFormat="1" applyFont="1" applyFill="1" applyBorder="1" applyAlignment="1" applyProtection="1">
      <alignment vertical="center"/>
      <protection hidden="1"/>
    </xf>
    <xf numFmtId="164" fontId="29" fillId="0" borderId="1" xfId="2" applyNumberFormat="1" applyFont="1" applyBorder="1" applyAlignment="1" applyProtection="1">
      <alignment vertical="center"/>
      <protection hidden="1"/>
    </xf>
    <xf numFmtId="164" fontId="29" fillId="3" borderId="2" xfId="2" applyNumberFormat="1" applyFont="1" applyFill="1" applyBorder="1" applyAlignment="1" applyProtection="1">
      <alignment horizontal="left" vertical="center"/>
      <protection hidden="1"/>
    </xf>
    <xf numFmtId="164" fontId="29" fillId="3" borderId="7" xfId="2" applyNumberFormat="1" applyFont="1" applyFill="1" applyBorder="1" applyAlignment="1" applyProtection="1">
      <alignment horizontal="left" vertical="center"/>
      <protection hidden="1"/>
    </xf>
    <xf numFmtId="0" fontId="29" fillId="3" borderId="8" xfId="2" applyNumberFormat="1" applyFont="1" applyFill="1" applyBorder="1" applyAlignment="1" applyProtection="1">
      <alignment horizontal="left" vertical="center" wrapText="1"/>
      <protection locked="0" hidden="1"/>
    </xf>
    <xf numFmtId="0" fontId="29" fillId="3" borderId="0" xfId="2" applyNumberFormat="1" applyFont="1" applyFill="1" applyBorder="1" applyAlignment="1" applyProtection="1">
      <alignment horizontal="left" vertical="center" wrapText="1"/>
      <protection locked="0" hidden="1"/>
    </xf>
    <xf numFmtId="164" fontId="5" fillId="3" borderId="3" xfId="2" applyNumberFormat="1" applyFont="1" applyFill="1" applyBorder="1" applyAlignment="1" applyProtection="1">
      <alignment vertical="center"/>
      <protection hidden="1"/>
    </xf>
    <xf numFmtId="164" fontId="30" fillId="3" borderId="1" xfId="2" applyNumberFormat="1" applyFont="1" applyFill="1" applyBorder="1" applyAlignment="1" applyProtection="1">
      <alignment vertical="center"/>
      <protection hidden="1"/>
    </xf>
    <xf numFmtId="165" fontId="30" fillId="3" borderId="1" xfId="2" applyNumberFormat="1" applyFont="1" applyFill="1" applyBorder="1" applyAlignment="1" applyProtection="1">
      <alignment vertical="center"/>
      <protection hidden="1"/>
    </xf>
    <xf numFmtId="165" fontId="29" fillId="3" borderId="1" xfId="2" applyNumberFormat="1" applyFont="1" applyFill="1" applyBorder="1" applyAlignment="1" applyProtection="1">
      <alignment horizontal="center" vertical="center"/>
      <protection hidden="1"/>
    </xf>
    <xf numFmtId="164" fontId="29" fillId="3" borderId="1" xfId="2" applyNumberFormat="1" applyFont="1" applyFill="1" applyBorder="1" applyAlignment="1" applyProtection="1">
      <alignment vertical="center"/>
      <protection hidden="1"/>
    </xf>
    <xf numFmtId="0" fontId="5" fillId="0" borderId="1" xfId="3" applyBorder="1" applyAlignment="1" applyProtection="1">
      <alignment horizontal="left"/>
      <protection hidden="1"/>
    </xf>
    <xf numFmtId="165" fontId="23" fillId="2" borderId="1" xfId="2" applyNumberFormat="1" applyFont="1" applyFill="1" applyBorder="1" applyAlignment="1" applyProtection="1">
      <alignment vertical="center"/>
      <protection hidden="1"/>
    </xf>
    <xf numFmtId="164" fontId="29" fillId="2" borderId="6" xfId="2" applyNumberFormat="1" applyFont="1" applyFill="1" applyBorder="1" applyAlignment="1" applyProtection="1">
      <alignment vertical="center"/>
      <protection hidden="1"/>
    </xf>
    <xf numFmtId="0" fontId="33" fillId="2" borderId="6" xfId="0" applyFont="1" applyFill="1" applyBorder="1" applyAlignment="1" applyProtection="1">
      <alignment vertical="center"/>
      <protection hidden="1"/>
    </xf>
    <xf numFmtId="164" fontId="30" fillId="2" borderId="6" xfId="2" applyNumberFormat="1" applyFont="1" applyFill="1" applyBorder="1" applyAlignment="1" applyProtection="1">
      <alignment vertical="center"/>
      <protection hidden="1"/>
    </xf>
    <xf numFmtId="0" fontId="29" fillId="2" borderId="15" xfId="2" applyNumberFormat="1" applyFont="1" applyFill="1" applyBorder="1" applyAlignment="1" applyProtection="1">
      <alignment vertical="center"/>
      <protection hidden="1"/>
    </xf>
    <xf numFmtId="164" fontId="29" fillId="2" borderId="16" xfId="2" applyNumberFormat="1" applyFont="1" applyFill="1" applyBorder="1" applyAlignment="1" applyProtection="1">
      <alignment vertical="center"/>
      <protection hidden="1"/>
    </xf>
    <xf numFmtId="0" fontId="33" fillId="2" borderId="17" xfId="0" applyFont="1" applyFill="1" applyBorder="1" applyAlignment="1" applyProtection="1">
      <alignment vertical="center"/>
      <protection hidden="1"/>
    </xf>
    <xf numFmtId="164" fontId="30" fillId="2" borderId="17" xfId="2" applyNumberFormat="1" applyFont="1" applyFill="1" applyBorder="1" applyAlignment="1" applyProtection="1">
      <alignment vertical="center"/>
      <protection hidden="1"/>
    </xf>
    <xf numFmtId="164" fontId="30" fillId="2" borderId="18" xfId="2" applyNumberFormat="1" applyFont="1" applyFill="1" applyBorder="1" applyAlignment="1" applyProtection="1">
      <alignment vertical="center"/>
      <protection hidden="1"/>
    </xf>
    <xf numFmtId="164" fontId="29" fillId="0" borderId="2" xfId="2" applyNumberFormat="1" applyFont="1" applyBorder="1" applyAlignment="1" applyProtection="1">
      <alignment vertical="center"/>
      <protection hidden="1"/>
    </xf>
    <xf numFmtId="0" fontId="23" fillId="3" borderId="19" xfId="2" applyNumberFormat="1" applyFont="1" applyFill="1" applyBorder="1" applyAlignment="1" applyProtection="1">
      <alignment vertical="center" wrapText="1"/>
      <protection hidden="1"/>
    </xf>
    <xf numFmtId="49" fontId="29" fillId="6" borderId="9" xfId="2" applyNumberFormat="1" applyFont="1" applyFill="1" applyBorder="1" applyAlignment="1" applyProtection="1">
      <alignment vertical="center" wrapText="1"/>
      <protection locked="0" hidden="1"/>
    </xf>
    <xf numFmtId="164" fontId="29" fillId="0" borderId="3" xfId="2" applyNumberFormat="1" applyFont="1" applyBorder="1" applyAlignment="1" applyProtection="1">
      <alignment vertical="center"/>
      <protection hidden="1"/>
    </xf>
    <xf numFmtId="0" fontId="33" fillId="3" borderId="20"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33" fillId="3" borderId="1" xfId="0" applyFont="1" applyFill="1" applyBorder="1" applyAlignment="1" applyProtection="1">
      <alignment vertical="center"/>
      <protection hidden="1"/>
    </xf>
    <xf numFmtId="0" fontId="5" fillId="0" borderId="21" xfId="3" applyBorder="1" applyProtection="1">
      <protection hidden="1"/>
    </xf>
    <xf numFmtId="164" fontId="23" fillId="2" borderId="6" xfId="2" applyNumberFormat="1" applyFont="1" applyFill="1" applyBorder="1" applyAlignment="1" applyProtection="1">
      <alignment vertical="center"/>
      <protection hidden="1"/>
    </xf>
    <xf numFmtId="165" fontId="23" fillId="2" borderId="4" xfId="2" applyNumberFormat="1" applyFont="1" applyFill="1" applyBorder="1" applyAlignment="1" applyProtection="1">
      <alignment vertical="center"/>
      <protection hidden="1"/>
    </xf>
    <xf numFmtId="164" fontId="23" fillId="2" borderId="4" xfId="2" applyNumberFormat="1" applyFont="1" applyFill="1" applyBorder="1" applyAlignment="1" applyProtection="1">
      <alignment vertical="center"/>
      <protection hidden="1"/>
    </xf>
    <xf numFmtId="164" fontId="23" fillId="2" borderId="22" xfId="2" applyNumberFormat="1" applyFont="1" applyFill="1" applyBorder="1" applyAlignment="1" applyProtection="1">
      <alignment vertical="center"/>
      <protection hidden="1"/>
    </xf>
    <xf numFmtId="0" fontId="33" fillId="2" borderId="0" xfId="0" applyFont="1" applyFill="1" applyAlignment="1" applyProtection="1">
      <alignment vertical="center"/>
      <protection hidden="1"/>
    </xf>
    <xf numFmtId="164" fontId="23" fillId="2" borderId="24" xfId="2" applyNumberFormat="1" applyFont="1" applyFill="1" applyBorder="1" applyAlignment="1" applyProtection="1">
      <alignment vertical="center"/>
      <protection hidden="1"/>
    </xf>
    <xf numFmtId="165" fontId="5" fillId="2" borderId="3" xfId="2" applyNumberFormat="1" applyFont="1" applyFill="1" applyBorder="1" applyAlignment="1" applyProtection="1">
      <alignment horizontal="center" vertical="center"/>
      <protection hidden="1"/>
    </xf>
    <xf numFmtId="10" fontId="21" fillId="3" borderId="1" xfId="2" applyNumberFormat="1" applyFont="1" applyFill="1" applyBorder="1" applyAlignment="1" applyProtection="1">
      <alignment vertical="center"/>
      <protection hidden="1"/>
    </xf>
    <xf numFmtId="164" fontId="29" fillId="2" borderId="23" xfId="2" applyNumberFormat="1" applyFont="1" applyFill="1" applyBorder="1" applyAlignment="1" applyProtection="1">
      <alignment horizontal="center" vertical="center"/>
      <protection hidden="1"/>
    </xf>
    <xf numFmtId="164" fontId="29" fillId="2" borderId="0" xfId="2" applyNumberFormat="1" applyFont="1" applyFill="1" applyBorder="1" applyAlignment="1" applyProtection="1">
      <alignment horizontal="center" vertical="center"/>
      <protection hidden="1"/>
    </xf>
    <xf numFmtId="165" fontId="29" fillId="2" borderId="0" xfId="2" applyNumberFormat="1" applyFont="1" applyFill="1" applyBorder="1" applyAlignment="1" applyProtection="1">
      <alignment horizontal="center" vertical="center"/>
      <protection hidden="1"/>
    </xf>
    <xf numFmtId="165" fontId="29" fillId="2" borderId="24" xfId="2" applyNumberFormat="1" applyFont="1" applyFill="1" applyBorder="1" applyAlignment="1" applyProtection="1">
      <alignment horizontal="center" vertical="center" wrapText="1"/>
      <protection hidden="1"/>
    </xf>
    <xf numFmtId="10" fontId="32" fillId="3" borderId="1" xfId="2" applyNumberFormat="1" applyFont="1" applyFill="1" applyBorder="1" applyAlignment="1" applyProtection="1">
      <alignment horizontal="center" vertical="center"/>
      <protection hidden="1"/>
    </xf>
    <xf numFmtId="164" fontId="32" fillId="3" borderId="1" xfId="2" applyNumberFormat="1" applyFont="1" applyFill="1" applyBorder="1" applyAlignment="1" applyProtection="1">
      <alignment horizontal="left" vertical="center"/>
      <protection hidden="1"/>
    </xf>
    <xf numFmtId="164" fontId="32" fillId="3" borderId="1" xfId="2" applyNumberFormat="1" applyFont="1" applyFill="1" applyBorder="1" applyAlignment="1" applyProtection="1">
      <alignment horizontal="center" vertical="center"/>
      <protection hidden="1"/>
    </xf>
    <xf numFmtId="164" fontId="31" fillId="2" borderId="1" xfId="2" applyNumberFormat="1" applyFont="1" applyFill="1" applyBorder="1" applyAlignment="1" applyProtection="1">
      <alignment horizontal="center" vertical="center"/>
      <protection hidden="1"/>
    </xf>
    <xf numFmtId="164" fontId="29" fillId="2" borderId="1" xfId="2" applyNumberFormat="1" applyFont="1" applyFill="1" applyBorder="1" applyAlignment="1" applyProtection="1">
      <alignment horizontal="center" vertical="center"/>
      <protection hidden="1"/>
    </xf>
    <xf numFmtId="164" fontId="29" fillId="0" borderId="1" xfId="2" applyNumberFormat="1" applyFont="1" applyBorder="1" applyAlignment="1" applyProtection="1">
      <alignment horizontal="center" vertical="center"/>
      <protection hidden="1"/>
    </xf>
    <xf numFmtId="0" fontId="23" fillId="6" borderId="9" xfId="2" applyNumberFormat="1" applyFont="1" applyFill="1" applyBorder="1" applyAlignment="1" applyProtection="1">
      <alignment vertical="center" wrapText="1"/>
      <protection locked="0" hidden="1"/>
    </xf>
    <xf numFmtId="44" fontId="23" fillId="6" borderId="9" xfId="1" applyFont="1" applyFill="1" applyBorder="1" applyAlignment="1" applyProtection="1">
      <alignment vertical="center"/>
      <protection locked="0" hidden="1"/>
    </xf>
    <xf numFmtId="3" fontId="23" fillId="6" borderId="9" xfId="2" applyNumberFormat="1" applyFont="1" applyFill="1" applyBorder="1" applyAlignment="1" applyProtection="1">
      <alignment vertical="center"/>
      <protection locked="0" hidden="1"/>
    </xf>
    <xf numFmtId="9" fontId="34" fillId="5" borderId="9" xfId="1" applyNumberFormat="1" applyFont="1" applyFill="1" applyBorder="1" applyAlignment="1" applyProtection="1">
      <alignment vertical="center"/>
      <protection hidden="1"/>
    </xf>
    <xf numFmtId="44" fontId="23" fillId="5" borderId="9" xfId="1" applyFont="1" applyFill="1" applyBorder="1" applyAlignment="1" applyProtection="1">
      <alignment vertical="center"/>
      <protection hidden="1"/>
    </xf>
    <xf numFmtId="164" fontId="21" fillId="3" borderId="1" xfId="2" applyNumberFormat="1" applyFont="1" applyFill="1" applyBorder="1" applyAlignment="1" applyProtection="1">
      <alignment horizontal="left" vertical="center"/>
      <protection hidden="1"/>
    </xf>
    <xf numFmtId="164" fontId="23" fillId="0" borderId="21" xfId="2" applyNumberFormat="1" applyFont="1" applyBorder="1" applyAlignment="1" applyProtection="1">
      <alignment vertical="center"/>
      <protection hidden="1"/>
    </xf>
    <xf numFmtId="0" fontId="30" fillId="2" borderId="1" xfId="2" applyNumberFormat="1" applyFont="1" applyFill="1" applyBorder="1" applyAlignment="1" applyProtection="1">
      <alignment horizontal="right" vertical="center" wrapText="1"/>
      <protection hidden="1"/>
    </xf>
    <xf numFmtId="44" fontId="23" fillId="2" borderId="20" xfId="1" applyFont="1" applyFill="1" applyBorder="1" applyAlignment="1" applyProtection="1">
      <alignment horizontal="right" vertical="center"/>
      <protection hidden="1"/>
    </xf>
    <xf numFmtId="164" fontId="5" fillId="2" borderId="3" xfId="2" applyNumberFormat="1" applyFont="1" applyFill="1" applyBorder="1" applyAlignment="1" applyProtection="1">
      <alignment horizontal="center" vertical="center"/>
      <protection hidden="1"/>
    </xf>
    <xf numFmtId="164" fontId="29" fillId="0" borderId="21" xfId="2" applyNumberFormat="1" applyFont="1" applyBorder="1" applyAlignment="1" applyProtection="1">
      <alignment vertical="center"/>
      <protection hidden="1"/>
    </xf>
    <xf numFmtId="165" fontId="29" fillId="2" borderId="1" xfId="2" applyNumberFormat="1" applyFont="1" applyFill="1" applyBorder="1" applyAlignment="1" applyProtection="1">
      <alignment vertical="center"/>
      <protection hidden="1"/>
    </xf>
    <xf numFmtId="164" fontId="23" fillId="2" borderId="1" xfId="2" applyNumberFormat="1" applyFont="1" applyFill="1" applyBorder="1" applyAlignment="1" applyProtection="1">
      <alignment horizontal="right" vertical="center"/>
      <protection hidden="1"/>
    </xf>
    <xf numFmtId="44" fontId="29" fillId="4" borderId="20" xfId="1" applyFont="1" applyFill="1" applyBorder="1" applyAlignment="1" applyProtection="1">
      <alignment vertical="center"/>
      <protection hidden="1"/>
    </xf>
    <xf numFmtId="164" fontId="32" fillId="3" borderId="3" xfId="2" applyNumberFormat="1" applyFont="1" applyFill="1" applyBorder="1" applyAlignment="1" applyProtection="1">
      <alignment vertical="center"/>
      <protection hidden="1"/>
    </xf>
    <xf numFmtId="164" fontId="31" fillId="2" borderId="1" xfId="2" applyNumberFormat="1" applyFont="1" applyFill="1" applyBorder="1" applyAlignment="1" applyProtection="1">
      <alignment vertical="center"/>
      <protection hidden="1"/>
    </xf>
    <xf numFmtId="44" fontId="23" fillId="4" borderId="20" xfId="1" applyFont="1" applyFill="1" applyBorder="1" applyAlignment="1" applyProtection="1">
      <alignment vertical="center"/>
      <protection hidden="1"/>
    </xf>
    <xf numFmtId="3" fontId="5" fillId="0" borderId="3" xfId="2" applyNumberFormat="1" applyFont="1" applyBorder="1" applyAlignment="1" applyProtection="1">
      <alignment horizontal="center" vertical="center"/>
      <protection hidden="1"/>
    </xf>
    <xf numFmtId="44" fontId="29" fillId="3" borderId="20" xfId="1" applyFont="1" applyFill="1" applyBorder="1" applyAlignment="1" applyProtection="1">
      <alignment vertical="center"/>
      <protection hidden="1"/>
    </xf>
    <xf numFmtId="164" fontId="33" fillId="3" borderId="32" xfId="2" applyNumberFormat="1" applyFont="1" applyFill="1" applyBorder="1" applyAlignment="1" applyProtection="1">
      <alignment vertical="center"/>
      <protection hidden="1"/>
    </xf>
    <xf numFmtId="164" fontId="33" fillId="3" borderId="2" xfId="2" applyNumberFormat="1" applyFont="1" applyFill="1" applyBorder="1" applyAlignment="1" applyProtection="1">
      <alignment horizontal="right" vertical="center"/>
      <protection hidden="1"/>
    </xf>
    <xf numFmtId="44" fontId="5" fillId="3" borderId="20" xfId="1" applyFont="1" applyFill="1" applyBorder="1" applyProtection="1">
      <protection hidden="1"/>
    </xf>
    <xf numFmtId="166" fontId="5" fillId="0" borderId="3" xfId="2" applyNumberFormat="1" applyFont="1" applyBorder="1" applyAlignment="1" applyProtection="1">
      <alignment vertical="center"/>
      <protection hidden="1"/>
    </xf>
    <xf numFmtId="10" fontId="32" fillId="3" borderId="1" xfId="2" applyNumberFormat="1" applyFont="1" applyFill="1" applyBorder="1" applyAlignment="1" applyProtection="1">
      <alignment vertical="center"/>
      <protection hidden="1"/>
    </xf>
    <xf numFmtId="1" fontId="29" fillId="3" borderId="1" xfId="2" applyNumberFormat="1" applyFont="1" applyFill="1" applyBorder="1" applyAlignment="1" applyProtection="1">
      <alignment vertical="center"/>
      <protection hidden="1"/>
    </xf>
    <xf numFmtId="164" fontId="33" fillId="3" borderId="1" xfId="2" applyNumberFormat="1" applyFont="1" applyFill="1" applyBorder="1" applyAlignment="1" applyProtection="1">
      <alignment horizontal="right" vertical="center"/>
      <protection hidden="1"/>
    </xf>
    <xf numFmtId="164" fontId="5" fillId="0" borderId="3" xfId="2" applyNumberFormat="1" applyFont="1" applyBorder="1" applyAlignment="1" applyProtection="1">
      <alignment vertical="center"/>
      <protection hidden="1"/>
    </xf>
    <xf numFmtId="164" fontId="29" fillId="0" borderId="27" xfId="2" applyNumberFormat="1" applyFont="1" applyBorder="1" applyAlignment="1" applyProtection="1">
      <alignment vertical="center"/>
      <protection hidden="1"/>
    </xf>
    <xf numFmtId="164" fontId="29" fillId="2" borderId="28" xfId="2" applyNumberFormat="1" applyFont="1" applyFill="1" applyBorder="1" applyAlignment="1" applyProtection="1">
      <alignment vertical="center"/>
      <protection hidden="1"/>
    </xf>
    <xf numFmtId="1" fontId="29" fillId="2" borderId="28" xfId="2" applyNumberFormat="1" applyFont="1" applyFill="1" applyBorder="1" applyAlignment="1" applyProtection="1">
      <alignment vertical="center"/>
      <protection hidden="1"/>
    </xf>
    <xf numFmtId="44" fontId="29" fillId="2" borderId="29" xfId="1" applyFont="1" applyFill="1" applyBorder="1" applyAlignment="1" applyProtection="1">
      <alignment vertical="center"/>
      <protection hidden="1"/>
    </xf>
    <xf numFmtId="164" fontId="29" fillId="2" borderId="1" xfId="2" applyNumberFormat="1" applyFont="1" applyFill="1" applyBorder="1" applyAlignment="1" applyProtection="1">
      <alignment horizontal="left" vertical="center"/>
      <protection hidden="1"/>
    </xf>
    <xf numFmtId="164" fontId="29" fillId="2" borderId="15" xfId="2" applyNumberFormat="1" applyFont="1" applyFill="1" applyBorder="1" applyAlignment="1" applyProtection="1">
      <alignment vertical="center"/>
      <protection hidden="1"/>
    </xf>
    <xf numFmtId="164" fontId="29" fillId="2" borderId="17" xfId="2" applyNumberFormat="1" applyFont="1" applyFill="1" applyBorder="1" applyAlignment="1" applyProtection="1">
      <alignment vertical="center"/>
      <protection hidden="1"/>
    </xf>
    <xf numFmtId="165" fontId="23" fillId="2" borderId="17" xfId="2" applyNumberFormat="1" applyFont="1" applyFill="1" applyBorder="1" applyAlignment="1" applyProtection="1">
      <alignment vertical="center"/>
      <protection hidden="1"/>
    </xf>
    <xf numFmtId="164" fontId="23" fillId="2" borderId="17" xfId="2" applyNumberFormat="1" applyFont="1" applyFill="1" applyBorder="1" applyAlignment="1" applyProtection="1">
      <alignment vertical="center"/>
      <protection hidden="1"/>
    </xf>
    <xf numFmtId="164" fontId="23" fillId="2" borderId="18" xfId="2" applyNumberFormat="1" applyFont="1" applyFill="1" applyBorder="1" applyAlignment="1" applyProtection="1">
      <alignment vertical="center"/>
      <protection hidden="1"/>
    </xf>
    <xf numFmtId="164" fontId="29" fillId="2" borderId="21" xfId="2" applyNumberFormat="1" applyFont="1" applyFill="1" applyBorder="1" applyAlignment="1" applyProtection="1">
      <alignment vertical="center"/>
      <protection hidden="1"/>
    </xf>
    <xf numFmtId="164" fontId="23" fillId="2" borderId="20" xfId="2" applyNumberFormat="1" applyFont="1" applyFill="1" applyBorder="1" applyAlignment="1" applyProtection="1">
      <alignment vertical="center"/>
      <protection hidden="1"/>
    </xf>
    <xf numFmtId="164" fontId="29" fillId="0" borderId="30" xfId="2" applyNumberFormat="1" applyFont="1" applyBorder="1" applyAlignment="1" applyProtection="1">
      <alignment horizontal="center" vertical="center"/>
      <protection hidden="1"/>
    </xf>
    <xf numFmtId="164" fontId="30" fillId="2" borderId="4" xfId="2" applyNumberFormat="1" applyFont="1" applyFill="1" applyBorder="1" applyAlignment="1" applyProtection="1">
      <alignment horizontal="center" vertical="center"/>
      <protection hidden="1"/>
    </xf>
    <xf numFmtId="165" fontId="29" fillId="2" borderId="22" xfId="2" applyNumberFormat="1" applyFont="1" applyFill="1" applyBorder="1" applyAlignment="1" applyProtection="1">
      <alignment horizontal="center" vertical="center"/>
      <protection hidden="1"/>
    </xf>
    <xf numFmtId="164" fontId="5" fillId="3" borderId="1" xfId="2" applyNumberFormat="1" applyFont="1" applyFill="1" applyBorder="1" applyAlignment="1" applyProtection="1">
      <alignment horizontal="center" vertical="center"/>
      <protection hidden="1"/>
    </xf>
    <xf numFmtId="164" fontId="29" fillId="2" borderId="2" xfId="2" applyNumberFormat="1" applyFont="1" applyFill="1" applyBorder="1" applyAlignment="1" applyProtection="1">
      <alignment horizontal="left" vertical="center" wrapText="1"/>
      <protection hidden="1"/>
    </xf>
    <xf numFmtId="0" fontId="23" fillId="5" borderId="9" xfId="2" applyNumberFormat="1" applyFont="1" applyFill="1" applyBorder="1" applyAlignment="1" applyProtection="1">
      <alignment vertical="top" wrapText="1"/>
      <protection hidden="1"/>
    </xf>
    <xf numFmtId="44" fontId="23" fillId="6" borderId="9" xfId="1" applyFont="1" applyFill="1" applyBorder="1" applyAlignment="1" applyProtection="1">
      <alignment vertical="center" wrapText="1"/>
      <protection locked="0" hidden="1"/>
    </xf>
    <xf numFmtId="3" fontId="5" fillId="2" borderId="3" xfId="2" applyNumberFormat="1" applyFont="1" applyFill="1" applyBorder="1" applyAlignment="1" applyProtection="1">
      <alignment horizontal="center" vertical="center" wrapText="1"/>
      <protection hidden="1"/>
    </xf>
    <xf numFmtId="164" fontId="5" fillId="3" borderId="1" xfId="2" applyNumberFormat="1" applyFont="1" applyFill="1" applyBorder="1" applyAlignment="1" applyProtection="1">
      <alignment vertical="center" wrapText="1"/>
      <protection hidden="1"/>
    </xf>
    <xf numFmtId="10" fontId="21" fillId="3" borderId="1" xfId="2" applyNumberFormat="1" applyFont="1" applyFill="1" applyBorder="1" applyAlignment="1" applyProtection="1">
      <alignment vertical="center" wrapText="1"/>
      <protection hidden="1"/>
    </xf>
    <xf numFmtId="164" fontId="25" fillId="2" borderId="1" xfId="2" applyNumberFormat="1" applyFont="1" applyFill="1" applyBorder="1" applyAlignment="1" applyProtection="1">
      <alignment vertical="center" wrapText="1"/>
      <protection hidden="1"/>
    </xf>
    <xf numFmtId="164" fontId="23" fillId="2" borderId="25" xfId="2" applyNumberFormat="1" applyFont="1" applyFill="1" applyBorder="1" applyAlignment="1" applyProtection="1">
      <alignment vertical="center"/>
      <protection hidden="1"/>
    </xf>
    <xf numFmtId="164" fontId="23" fillId="2" borderId="5" xfId="2" applyNumberFormat="1" applyFont="1" applyFill="1" applyBorder="1" applyAlignment="1" applyProtection="1">
      <alignment vertical="center"/>
      <protection hidden="1"/>
    </xf>
    <xf numFmtId="165" fontId="23" fillId="2" borderId="5" xfId="2" applyNumberFormat="1" applyFont="1" applyFill="1" applyBorder="1" applyAlignment="1" applyProtection="1">
      <alignment vertical="center"/>
      <protection hidden="1"/>
    </xf>
    <xf numFmtId="3" fontId="23" fillId="0" borderId="26" xfId="2" applyNumberFormat="1" applyFont="1" applyBorder="1" applyAlignment="1" applyProtection="1">
      <alignment vertical="center"/>
      <protection hidden="1"/>
    </xf>
    <xf numFmtId="3" fontId="5" fillId="2" borderId="3" xfId="2" applyNumberFormat="1" applyFont="1" applyFill="1" applyBorder="1" applyAlignment="1" applyProtection="1">
      <alignment horizontal="center" vertical="center"/>
      <protection hidden="1"/>
    </xf>
    <xf numFmtId="164" fontId="23" fillId="2" borderId="21" xfId="2" applyNumberFormat="1" applyFont="1" applyFill="1" applyBorder="1" applyAlignment="1" applyProtection="1">
      <alignment vertical="center"/>
      <protection hidden="1"/>
    </xf>
    <xf numFmtId="164" fontId="29" fillId="2" borderId="27" xfId="2" applyNumberFormat="1" applyFont="1" applyFill="1" applyBorder="1" applyAlignment="1" applyProtection="1">
      <alignment vertical="center"/>
      <protection hidden="1"/>
    </xf>
    <xf numFmtId="165" fontId="29" fillId="2" borderId="28" xfId="2" applyNumberFormat="1" applyFont="1" applyFill="1" applyBorder="1" applyAlignment="1" applyProtection="1">
      <alignment vertical="center"/>
      <protection hidden="1"/>
    </xf>
    <xf numFmtId="164" fontId="23" fillId="2" borderId="28" xfId="2" applyNumberFormat="1" applyFont="1" applyFill="1" applyBorder="1" applyAlignment="1" applyProtection="1">
      <alignment horizontal="right" vertical="center"/>
      <protection hidden="1"/>
    </xf>
    <xf numFmtId="164" fontId="29" fillId="0" borderId="29" xfId="2" applyNumberFormat="1" applyFont="1" applyBorder="1" applyAlignment="1" applyProtection="1">
      <alignment vertical="center"/>
      <protection hidden="1"/>
    </xf>
    <xf numFmtId="164" fontId="31" fillId="0" borderId="1" xfId="2" applyNumberFormat="1" applyFont="1" applyBorder="1" applyAlignment="1" applyProtection="1">
      <alignment vertical="center"/>
      <protection hidden="1"/>
    </xf>
    <xf numFmtId="165" fontId="29" fillId="2" borderId="6" xfId="2" applyNumberFormat="1" applyFont="1" applyFill="1" applyBorder="1" applyAlignment="1" applyProtection="1">
      <alignment vertical="center"/>
      <protection hidden="1"/>
    </xf>
    <xf numFmtId="164" fontId="23" fillId="2" borderId="6" xfId="2" applyNumberFormat="1" applyFont="1" applyFill="1" applyBorder="1" applyAlignment="1" applyProtection="1">
      <alignment horizontal="right" vertical="center"/>
      <protection hidden="1"/>
    </xf>
    <xf numFmtId="164" fontId="5" fillId="2" borderId="1" xfId="2" applyNumberFormat="1" applyFont="1" applyFill="1" applyBorder="1" applyAlignment="1" applyProtection="1">
      <alignment horizontal="right" vertical="center"/>
      <protection hidden="1"/>
    </xf>
    <xf numFmtId="164" fontId="30" fillId="2" borderId="30" xfId="2" applyNumberFormat="1" applyFont="1" applyFill="1" applyBorder="1" applyAlignment="1" applyProtection="1">
      <alignment horizontal="center" vertical="center"/>
      <protection hidden="1"/>
    </xf>
    <xf numFmtId="0" fontId="23" fillId="6" borderId="9" xfId="2" applyNumberFormat="1" applyFont="1" applyFill="1" applyBorder="1" applyAlignment="1" applyProtection="1">
      <alignment vertical="center"/>
      <protection locked="0" hidden="1"/>
    </xf>
    <xf numFmtId="164" fontId="29" fillId="3" borderId="21" xfId="2" applyNumberFormat="1" applyFont="1" applyFill="1" applyBorder="1" applyAlignment="1" applyProtection="1">
      <alignment vertical="center"/>
      <protection hidden="1"/>
    </xf>
    <xf numFmtId="165" fontId="29" fillId="3" borderId="1" xfId="2" applyNumberFormat="1" applyFont="1" applyFill="1" applyBorder="1" applyAlignment="1" applyProtection="1">
      <alignment vertical="center"/>
      <protection hidden="1"/>
    </xf>
    <xf numFmtId="164" fontId="23" fillId="3" borderId="1" xfId="2" applyNumberFormat="1" applyFont="1" applyFill="1" applyBorder="1" applyAlignment="1" applyProtection="1">
      <alignment horizontal="right" vertical="center"/>
      <protection hidden="1"/>
    </xf>
    <xf numFmtId="3" fontId="5" fillId="3" borderId="3" xfId="2" applyNumberFormat="1" applyFont="1" applyFill="1" applyBorder="1" applyAlignment="1" applyProtection="1">
      <alignment horizontal="center" vertical="center"/>
      <protection hidden="1"/>
    </xf>
    <xf numFmtId="164" fontId="23" fillId="3" borderId="1" xfId="2" applyNumberFormat="1" applyFont="1" applyFill="1" applyBorder="1" applyAlignment="1" applyProtection="1">
      <alignment vertical="center"/>
      <protection hidden="1"/>
    </xf>
    <xf numFmtId="44" fontId="23" fillId="3" borderId="20" xfId="1" applyFont="1" applyFill="1" applyBorder="1" applyAlignment="1" applyProtection="1">
      <alignment vertical="center"/>
      <protection hidden="1"/>
    </xf>
    <xf numFmtId="164" fontId="23" fillId="2" borderId="27" xfId="2" applyNumberFormat="1" applyFont="1" applyFill="1" applyBorder="1" applyAlignment="1" applyProtection="1">
      <alignment vertical="center"/>
      <protection hidden="1"/>
    </xf>
    <xf numFmtId="164" fontId="23" fillId="2" borderId="28" xfId="2" applyNumberFormat="1" applyFont="1" applyFill="1" applyBorder="1" applyAlignment="1" applyProtection="1">
      <alignment vertical="center"/>
      <protection hidden="1"/>
    </xf>
    <xf numFmtId="165" fontId="23" fillId="2" borderId="28" xfId="2" applyNumberFormat="1" applyFont="1" applyFill="1" applyBorder="1" applyAlignment="1" applyProtection="1">
      <alignment vertical="center"/>
      <protection hidden="1"/>
    </xf>
    <xf numFmtId="3" fontId="23" fillId="0" borderId="29" xfId="2" applyNumberFormat="1" applyFont="1" applyBorder="1" applyAlignment="1" applyProtection="1">
      <alignment vertical="center"/>
      <protection hidden="1"/>
    </xf>
    <xf numFmtId="164" fontId="5" fillId="2" borderId="4" xfId="2" applyNumberFormat="1" applyFont="1" applyFill="1" applyBorder="1" applyAlignment="1" applyProtection="1">
      <alignment horizontal="right" vertical="center"/>
      <protection hidden="1"/>
    </xf>
    <xf numFmtId="164" fontId="23" fillId="2" borderId="4" xfId="2" applyNumberFormat="1" applyFont="1" applyFill="1" applyBorder="1" applyAlignment="1" applyProtection="1">
      <alignment horizontal="right" vertical="center"/>
      <protection hidden="1"/>
    </xf>
    <xf numFmtId="3" fontId="29" fillId="3" borderId="4" xfId="2" applyNumberFormat="1" applyFont="1" applyFill="1" applyBorder="1" applyAlignment="1" applyProtection="1">
      <alignment vertical="center"/>
      <protection hidden="1"/>
    </xf>
    <xf numFmtId="3" fontId="29" fillId="2" borderId="1" xfId="2" applyNumberFormat="1" applyFont="1" applyFill="1" applyBorder="1" applyAlignment="1" applyProtection="1">
      <alignment horizontal="center" vertical="center"/>
      <protection hidden="1"/>
    </xf>
    <xf numFmtId="164" fontId="5" fillId="2" borderId="17" xfId="2" applyNumberFormat="1" applyFont="1" applyFill="1" applyBorder="1" applyAlignment="1" applyProtection="1">
      <alignment vertical="center"/>
      <protection hidden="1"/>
    </xf>
    <xf numFmtId="165" fontId="29" fillId="2" borderId="3" xfId="2" applyNumberFormat="1" applyFont="1" applyFill="1" applyBorder="1" applyAlignment="1" applyProtection="1">
      <alignment horizontal="center" vertical="center"/>
      <protection hidden="1"/>
    </xf>
    <xf numFmtId="164" fontId="29" fillId="2" borderId="20" xfId="2" applyNumberFormat="1" applyFont="1" applyFill="1" applyBorder="1" applyAlignment="1" applyProtection="1">
      <alignment vertical="center"/>
      <protection hidden="1"/>
    </xf>
    <xf numFmtId="164" fontId="30" fillId="2" borderId="30" xfId="2" applyNumberFormat="1" applyFont="1" applyFill="1" applyBorder="1" applyAlignment="1" applyProtection="1">
      <alignment horizontal="center"/>
      <protection hidden="1"/>
    </xf>
    <xf numFmtId="164" fontId="30" fillId="2" borderId="4" xfId="2" applyNumberFormat="1" applyFont="1" applyFill="1" applyBorder="1" applyAlignment="1" applyProtection="1">
      <alignment horizontal="center"/>
      <protection hidden="1"/>
    </xf>
    <xf numFmtId="165" fontId="29" fillId="2" borderId="4" xfId="2" applyNumberFormat="1" applyFont="1" applyFill="1" applyBorder="1" applyAlignment="1" applyProtection="1">
      <alignment horizontal="center" wrapText="1"/>
      <protection hidden="1"/>
    </xf>
    <xf numFmtId="165" fontId="24" fillId="2" borderId="4" xfId="2" applyNumberFormat="1" applyFont="1" applyFill="1" applyBorder="1" applyAlignment="1" applyProtection="1">
      <alignment horizontal="center" wrapText="1"/>
      <protection hidden="1"/>
    </xf>
    <xf numFmtId="165" fontId="29" fillId="2" borderId="22" xfId="2" applyNumberFormat="1" applyFont="1" applyFill="1" applyBorder="1" applyAlignment="1" applyProtection="1">
      <alignment horizontal="center"/>
      <protection hidden="1"/>
    </xf>
    <xf numFmtId="0" fontId="25" fillId="0" borderId="1" xfId="0" applyFont="1" applyBorder="1" applyAlignment="1" applyProtection="1">
      <alignment horizontal="left" vertical="center" wrapText="1"/>
      <protection hidden="1"/>
    </xf>
    <xf numFmtId="0" fontId="5" fillId="0" borderId="1" xfId="0" applyFont="1" applyBorder="1" applyAlignment="1" applyProtection="1">
      <alignment horizontal="left" vertical="center"/>
      <protection hidden="1"/>
    </xf>
    <xf numFmtId="0" fontId="23" fillId="5" borderId="9" xfId="2" applyNumberFormat="1" applyFont="1" applyFill="1" applyBorder="1" applyAlignment="1" applyProtection="1">
      <alignment horizontal="left" vertical="top" wrapText="1"/>
      <protection hidden="1"/>
    </xf>
    <xf numFmtId="0" fontId="33" fillId="5" borderId="9" xfId="2" applyNumberFormat="1" applyFont="1" applyFill="1" applyBorder="1" applyAlignment="1" applyProtection="1">
      <alignment vertical="center" wrapText="1"/>
      <protection hidden="1"/>
    </xf>
    <xf numFmtId="167" fontId="23" fillId="6" borderId="9" xfId="1" applyNumberFormat="1" applyFont="1" applyFill="1" applyBorder="1" applyAlignment="1" applyProtection="1">
      <alignment vertical="center"/>
      <protection locked="0" hidden="1"/>
    </xf>
    <xf numFmtId="167" fontId="23" fillId="4" borderId="9" xfId="1" applyNumberFormat="1" applyFont="1" applyFill="1" applyBorder="1" applyAlignment="1" applyProtection="1">
      <alignment vertical="center"/>
      <protection hidden="1"/>
    </xf>
    <xf numFmtId="44" fontId="5" fillId="6" borderId="9" xfId="1" applyFont="1" applyFill="1" applyBorder="1" applyAlignment="1" applyProtection="1">
      <alignment vertical="center"/>
      <protection locked="0" hidden="1"/>
    </xf>
    <xf numFmtId="44" fontId="23" fillId="4" borderId="9" xfId="1" applyFont="1" applyFill="1" applyBorder="1" applyAlignment="1" applyProtection="1">
      <alignment vertical="center"/>
      <protection hidden="1"/>
    </xf>
    <xf numFmtId="4" fontId="29" fillId="2" borderId="3" xfId="2" applyNumberFormat="1" applyFont="1" applyFill="1" applyBorder="1" applyAlignment="1" applyProtection="1">
      <alignment horizontal="center" vertical="center"/>
      <protection hidden="1"/>
    </xf>
    <xf numFmtId="44" fontId="25" fillId="3" borderId="1" xfId="1" applyFont="1" applyFill="1" applyBorder="1" applyAlignment="1" applyProtection="1">
      <alignment horizontal="left" vertical="center"/>
      <protection hidden="1"/>
    </xf>
    <xf numFmtId="44" fontId="25" fillId="3" borderId="1" xfId="2" applyNumberFormat="1" applyFont="1" applyFill="1" applyBorder="1" applyAlignment="1" applyProtection="1">
      <alignment horizontal="left" vertical="center"/>
      <protection hidden="1"/>
    </xf>
    <xf numFmtId="44" fontId="32" fillId="3" borderId="1" xfId="2" applyNumberFormat="1" applyFont="1" applyFill="1" applyBorder="1" applyAlignment="1" applyProtection="1">
      <alignment horizontal="left" vertical="center"/>
      <protection hidden="1"/>
    </xf>
    <xf numFmtId="166" fontId="32" fillId="3" borderId="1" xfId="2" applyNumberFormat="1" applyFont="1" applyFill="1" applyBorder="1" applyAlignment="1" applyProtection="1">
      <alignment vertical="center"/>
      <protection hidden="1"/>
    </xf>
    <xf numFmtId="164" fontId="32" fillId="2" borderId="1" xfId="2" applyNumberFormat="1" applyFont="1" applyFill="1" applyBorder="1" applyAlignment="1" applyProtection="1">
      <alignment vertical="center"/>
      <protection hidden="1"/>
    </xf>
    <xf numFmtId="0" fontId="23" fillId="5" borderId="9" xfId="2" applyNumberFormat="1" applyFont="1" applyFill="1" applyBorder="1" applyAlignment="1" applyProtection="1">
      <alignment vertical="center" wrapText="1"/>
      <protection hidden="1"/>
    </xf>
    <xf numFmtId="167" fontId="23" fillId="6" borderId="9" xfId="2" applyNumberFormat="1" applyFont="1" applyFill="1" applyBorder="1" applyAlignment="1" applyProtection="1">
      <alignment vertical="center"/>
      <protection locked="0" hidden="1"/>
    </xf>
    <xf numFmtId="44" fontId="5" fillId="4" borderId="9" xfId="1" applyFont="1" applyFill="1" applyBorder="1" applyAlignment="1" applyProtection="1">
      <alignment vertical="center"/>
      <protection hidden="1"/>
    </xf>
    <xf numFmtId="44" fontId="21" fillId="3" borderId="1" xfId="1" applyFont="1" applyFill="1" applyBorder="1" applyAlignment="1" applyProtection="1">
      <alignment horizontal="left" vertical="center"/>
      <protection hidden="1"/>
    </xf>
    <xf numFmtId="0" fontId="33" fillId="5" borderId="9" xfId="2" applyNumberFormat="1" applyFont="1" applyFill="1" applyBorder="1" applyAlignment="1" applyProtection="1">
      <alignment horizontal="left" vertical="top" wrapText="1"/>
      <protection hidden="1"/>
    </xf>
    <xf numFmtId="167" fontId="5" fillId="4" borderId="9" xfId="1" applyNumberFormat="1" applyFont="1" applyFill="1" applyBorder="1" applyAlignment="1" applyProtection="1">
      <alignment vertical="center"/>
      <protection hidden="1"/>
    </xf>
    <xf numFmtId="0" fontId="21" fillId="3" borderId="25" xfId="2" applyNumberFormat="1" applyFont="1" applyFill="1" applyBorder="1" applyAlignment="1" applyProtection="1">
      <alignment horizontal="left" vertical="top" wrapText="1"/>
      <protection hidden="1"/>
    </xf>
    <xf numFmtId="0" fontId="21" fillId="3" borderId="5" xfId="2" applyNumberFormat="1" applyFont="1" applyFill="1" applyBorder="1" applyAlignment="1" applyProtection="1">
      <alignment vertical="center" wrapText="1"/>
      <protection hidden="1"/>
    </xf>
    <xf numFmtId="44" fontId="5" fillId="3" borderId="5" xfId="1" applyFont="1" applyFill="1" applyBorder="1" applyAlignment="1" applyProtection="1">
      <alignment vertical="center"/>
      <protection hidden="1"/>
    </xf>
    <xf numFmtId="44" fontId="23" fillId="3" borderId="5" xfId="1" applyFont="1" applyFill="1" applyBorder="1" applyAlignment="1" applyProtection="1">
      <alignment vertical="center"/>
      <protection hidden="1"/>
    </xf>
    <xf numFmtId="44" fontId="23" fillId="3" borderId="26" xfId="1" applyFont="1" applyFill="1" applyBorder="1" applyAlignment="1" applyProtection="1">
      <alignment vertical="center"/>
      <protection hidden="1"/>
    </xf>
    <xf numFmtId="4" fontId="29" fillId="3" borderId="3" xfId="2" applyNumberFormat="1" applyFont="1" applyFill="1" applyBorder="1" applyAlignment="1" applyProtection="1">
      <alignment horizontal="center" vertical="center"/>
      <protection hidden="1"/>
    </xf>
    <xf numFmtId="0" fontId="21" fillId="3" borderId="21" xfId="2" applyNumberFormat="1" applyFont="1" applyFill="1" applyBorder="1" applyAlignment="1" applyProtection="1">
      <alignment horizontal="left" vertical="top" wrapText="1"/>
      <protection hidden="1"/>
    </xf>
    <xf numFmtId="44" fontId="5" fillId="3" borderId="3" xfId="1" applyFont="1" applyFill="1" applyBorder="1" applyAlignment="1" applyProtection="1">
      <alignment vertical="center"/>
      <protection hidden="1"/>
    </xf>
    <xf numFmtId="44" fontId="5" fillId="3" borderId="1" xfId="1" applyFont="1" applyFill="1" applyBorder="1" applyAlignment="1" applyProtection="1">
      <alignment vertical="center"/>
      <protection hidden="1"/>
    </xf>
    <xf numFmtId="44" fontId="23" fillId="3" borderId="1" xfId="1" applyFont="1" applyFill="1" applyBorder="1" applyAlignment="1" applyProtection="1">
      <alignment vertical="center"/>
      <protection hidden="1"/>
    </xf>
    <xf numFmtId="44" fontId="33" fillId="3" borderId="1" xfId="1" applyFont="1" applyFill="1" applyBorder="1" applyAlignment="1" applyProtection="1">
      <alignment vertical="center"/>
      <protection hidden="1"/>
    </xf>
    <xf numFmtId="164" fontId="5" fillId="2" borderId="28" xfId="2" applyNumberFormat="1" applyFont="1" applyFill="1" applyBorder="1" applyAlignment="1" applyProtection="1">
      <alignment horizontal="right" vertical="center"/>
      <protection hidden="1"/>
    </xf>
    <xf numFmtId="3" fontId="29" fillId="2" borderId="3" xfId="2" applyNumberFormat="1" applyFont="1" applyFill="1" applyBorder="1" applyAlignment="1" applyProtection="1">
      <alignment horizontal="center" vertical="center"/>
      <protection hidden="1"/>
    </xf>
    <xf numFmtId="44" fontId="31" fillId="3" borderId="1" xfId="1" applyFont="1" applyFill="1" applyBorder="1" applyAlignment="1" applyProtection="1">
      <alignment horizontal="left" vertical="center"/>
      <protection hidden="1"/>
    </xf>
    <xf numFmtId="44" fontId="31" fillId="3" borderId="1" xfId="2" applyNumberFormat="1" applyFont="1" applyFill="1" applyBorder="1" applyAlignment="1" applyProtection="1">
      <alignment horizontal="left" vertical="center"/>
      <protection hidden="1"/>
    </xf>
    <xf numFmtId="164" fontId="29" fillId="2" borderId="5" xfId="2" applyNumberFormat="1" applyFont="1" applyFill="1" applyBorder="1" applyAlignment="1" applyProtection="1">
      <alignment vertical="center"/>
      <protection hidden="1"/>
    </xf>
    <xf numFmtId="164" fontId="5" fillId="2" borderId="5" xfId="2" applyNumberFormat="1" applyFont="1" applyFill="1" applyBorder="1" applyAlignment="1" applyProtection="1">
      <alignment vertical="center"/>
      <protection hidden="1"/>
    </xf>
    <xf numFmtId="3" fontId="29" fillId="3" borderId="5" xfId="2" applyNumberFormat="1" applyFont="1" applyFill="1" applyBorder="1" applyAlignment="1" applyProtection="1">
      <alignment vertical="center"/>
      <protection hidden="1"/>
    </xf>
    <xf numFmtId="164" fontId="29" fillId="2" borderId="12" xfId="2" applyNumberFormat="1" applyFont="1" applyFill="1" applyBorder="1" applyAlignment="1" applyProtection="1">
      <alignment vertical="center"/>
      <protection hidden="1"/>
    </xf>
    <xf numFmtId="164" fontId="29" fillId="2" borderId="13" xfId="2" applyNumberFormat="1" applyFont="1" applyFill="1" applyBorder="1" applyAlignment="1" applyProtection="1">
      <alignment vertical="center"/>
      <protection hidden="1"/>
    </xf>
    <xf numFmtId="164" fontId="29" fillId="2" borderId="31" xfId="2" applyNumberFormat="1" applyFont="1" applyFill="1" applyBorder="1" applyAlignment="1" applyProtection="1">
      <alignment vertical="center"/>
      <protection hidden="1"/>
    </xf>
    <xf numFmtId="3" fontId="29" fillId="2" borderId="18" xfId="2" applyNumberFormat="1" applyFont="1" applyFill="1" applyBorder="1" applyAlignment="1" applyProtection="1">
      <alignment horizontal="center" vertical="center"/>
      <protection hidden="1"/>
    </xf>
    <xf numFmtId="164" fontId="33" fillId="5" borderId="9" xfId="2" applyNumberFormat="1" applyFont="1" applyFill="1" applyBorder="1" applyAlignment="1" applyProtection="1">
      <alignment horizontal="right" vertical="center"/>
      <protection hidden="1"/>
    </xf>
    <xf numFmtId="44" fontId="23" fillId="8" borderId="9" xfId="1" applyFont="1" applyFill="1" applyBorder="1" applyAlignment="1" applyProtection="1">
      <alignment vertical="center"/>
      <protection hidden="1"/>
    </xf>
    <xf numFmtId="44" fontId="23" fillId="3" borderId="3" xfId="1" applyFont="1" applyFill="1" applyBorder="1" applyAlignment="1" applyProtection="1">
      <alignment vertical="center"/>
      <protection hidden="1"/>
    </xf>
    <xf numFmtId="3" fontId="29" fillId="2" borderId="20" xfId="2" applyNumberFormat="1" applyFont="1" applyFill="1" applyBorder="1" applyAlignment="1" applyProtection="1">
      <alignment horizontal="center" vertical="center"/>
      <protection hidden="1"/>
    </xf>
    <xf numFmtId="44" fontId="35" fillId="3" borderId="3" xfId="1" applyFont="1" applyFill="1" applyBorder="1" applyAlignment="1" applyProtection="1">
      <alignment vertical="center"/>
      <protection hidden="1"/>
    </xf>
    <xf numFmtId="164" fontId="35" fillId="3" borderId="25" xfId="2" applyNumberFormat="1" applyFont="1" applyFill="1" applyBorder="1" applyAlignment="1" applyProtection="1">
      <alignment horizontal="right" vertical="center"/>
      <protection hidden="1"/>
    </xf>
    <xf numFmtId="44" fontId="35" fillId="3" borderId="5" xfId="1" applyFont="1" applyFill="1" applyBorder="1" applyAlignment="1" applyProtection="1">
      <alignment vertical="center"/>
      <protection hidden="1"/>
    </xf>
    <xf numFmtId="44" fontId="35" fillId="3" borderId="1" xfId="1" applyFont="1" applyFill="1" applyBorder="1" applyAlignment="1" applyProtection="1">
      <alignment vertical="center"/>
      <protection hidden="1"/>
    </xf>
    <xf numFmtId="164" fontId="29" fillId="2" borderId="21" xfId="2" applyNumberFormat="1" applyFont="1" applyFill="1" applyBorder="1" applyAlignment="1" applyProtection="1">
      <alignment horizontal="right" vertical="center"/>
      <protection hidden="1"/>
    </xf>
    <xf numFmtId="44" fontId="29" fillId="10" borderId="1" xfId="1" applyFont="1" applyFill="1" applyBorder="1" applyAlignment="1" applyProtection="1">
      <alignment vertical="center"/>
      <protection hidden="1"/>
    </xf>
    <xf numFmtId="44" fontId="29" fillId="3" borderId="1" xfId="1" applyFont="1" applyFill="1" applyBorder="1" applyAlignment="1" applyProtection="1">
      <alignment vertical="center"/>
      <protection hidden="1"/>
    </xf>
    <xf numFmtId="164" fontId="29" fillId="3" borderId="27" xfId="2" applyNumberFormat="1" applyFont="1" applyFill="1" applyBorder="1" applyAlignment="1" applyProtection="1">
      <alignment horizontal="right" vertical="center"/>
      <protection hidden="1"/>
    </xf>
    <xf numFmtId="44" fontId="29" fillId="3" borderId="28" xfId="1" applyFont="1" applyFill="1" applyBorder="1" applyAlignment="1" applyProtection="1">
      <alignment vertical="center"/>
      <protection hidden="1"/>
    </xf>
    <xf numFmtId="164" fontId="29" fillId="3" borderId="29" xfId="2" applyNumberFormat="1" applyFont="1" applyFill="1" applyBorder="1" applyAlignment="1" applyProtection="1">
      <alignment vertical="center"/>
      <protection hidden="1"/>
    </xf>
    <xf numFmtId="164" fontId="23" fillId="0" borderId="6" xfId="2" applyNumberFormat="1" applyFont="1" applyBorder="1" applyAlignment="1" applyProtection="1">
      <alignment vertical="center"/>
      <protection hidden="1"/>
    </xf>
    <xf numFmtId="165" fontId="23" fillId="0" borderId="6" xfId="2" applyNumberFormat="1" applyFont="1" applyBorder="1" applyAlignment="1" applyProtection="1">
      <alignment vertical="center"/>
      <protection hidden="1"/>
    </xf>
    <xf numFmtId="164" fontId="29" fillId="0" borderId="15" xfId="2" applyNumberFormat="1" applyFont="1" applyBorder="1" applyAlignment="1" applyProtection="1">
      <alignment vertical="center"/>
      <protection hidden="1"/>
    </xf>
    <xf numFmtId="164" fontId="23" fillId="0" borderId="17" xfId="2" applyNumberFormat="1" applyFont="1" applyBorder="1" applyAlignment="1" applyProtection="1">
      <alignment vertical="center"/>
      <protection hidden="1"/>
    </xf>
    <xf numFmtId="164" fontId="23" fillId="0" borderId="18" xfId="2" applyNumberFormat="1" applyFont="1" applyBorder="1" applyAlignment="1" applyProtection="1">
      <alignment vertical="center"/>
      <protection hidden="1"/>
    </xf>
    <xf numFmtId="164" fontId="23" fillId="0" borderId="3" xfId="2" applyNumberFormat="1" applyFont="1" applyBorder="1" applyAlignment="1" applyProtection="1">
      <alignment vertical="center"/>
      <protection hidden="1"/>
    </xf>
    <xf numFmtId="164" fontId="23" fillId="0" borderId="20" xfId="2" applyNumberFormat="1" applyFont="1" applyBorder="1" applyAlignment="1" applyProtection="1">
      <alignment vertical="center"/>
      <protection hidden="1"/>
    </xf>
    <xf numFmtId="164" fontId="23" fillId="0" borderId="5" xfId="2" applyNumberFormat="1" applyFont="1" applyBorder="1" applyAlignment="1" applyProtection="1">
      <alignment vertical="center"/>
      <protection hidden="1"/>
    </xf>
    <xf numFmtId="164" fontId="23" fillId="0" borderId="26" xfId="2" applyNumberFormat="1" applyFont="1" applyBorder="1" applyAlignment="1" applyProtection="1">
      <alignment vertical="center"/>
      <protection hidden="1"/>
    </xf>
    <xf numFmtId="164" fontId="29" fillId="0" borderId="25" xfId="2" applyNumberFormat="1" applyFont="1" applyBorder="1" applyAlignment="1" applyProtection="1">
      <alignment vertical="center"/>
      <protection hidden="1"/>
    </xf>
    <xf numFmtId="164" fontId="29" fillId="0" borderId="4" xfId="2" applyNumberFormat="1" applyFont="1" applyBorder="1" applyAlignment="1" applyProtection="1">
      <alignment vertical="center"/>
      <protection hidden="1"/>
    </xf>
    <xf numFmtId="165" fontId="29" fillId="0" borderId="4" xfId="2" applyNumberFormat="1" applyFont="1" applyBorder="1" applyAlignment="1" applyProtection="1">
      <alignment vertical="center"/>
      <protection hidden="1"/>
    </xf>
    <xf numFmtId="164" fontId="29" fillId="0" borderId="22" xfId="2" applyNumberFormat="1" applyFont="1" applyBorder="1" applyAlignment="1" applyProtection="1">
      <alignment vertical="center"/>
      <protection hidden="1"/>
    </xf>
    <xf numFmtId="0" fontId="33" fillId="5" borderId="9" xfId="2" applyNumberFormat="1" applyFont="1" applyFill="1" applyBorder="1" applyAlignment="1" applyProtection="1">
      <alignment horizontal="right" vertical="center"/>
      <protection hidden="1"/>
    </xf>
    <xf numFmtId="14" fontId="23" fillId="6" borderId="9" xfId="2" applyNumberFormat="1" applyFont="1" applyFill="1" applyBorder="1" applyAlignment="1" applyProtection="1">
      <alignment vertical="center"/>
      <protection locked="0" hidden="1"/>
    </xf>
    <xf numFmtId="44" fontId="23" fillId="6" borderId="9" xfId="2" applyNumberFormat="1" applyFont="1" applyFill="1" applyBorder="1" applyAlignment="1" applyProtection="1">
      <alignment vertical="center"/>
      <protection locked="0" hidden="1"/>
    </xf>
    <xf numFmtId="0" fontId="23" fillId="0" borderId="1" xfId="2" applyNumberFormat="1" applyFont="1" applyBorder="1" applyAlignment="1" applyProtection="1">
      <alignment horizontal="right" vertical="center"/>
      <protection hidden="1"/>
    </xf>
    <xf numFmtId="44" fontId="29" fillId="10" borderId="20" xfId="1" applyFont="1" applyFill="1" applyBorder="1" applyAlignment="1" applyProtection="1">
      <alignment vertical="center"/>
      <protection hidden="1"/>
    </xf>
    <xf numFmtId="44" fontId="23" fillId="0" borderId="20" xfId="2" applyNumberFormat="1" applyFont="1" applyBorder="1" applyAlignment="1" applyProtection="1">
      <alignment vertical="center"/>
      <protection hidden="1"/>
    </xf>
    <xf numFmtId="164" fontId="23" fillId="0" borderId="27" xfId="2" applyNumberFormat="1" applyFont="1" applyBorder="1" applyAlignment="1" applyProtection="1">
      <alignment vertical="center"/>
      <protection hidden="1"/>
    </xf>
    <xf numFmtId="164" fontId="23" fillId="0" borderId="28" xfId="2" applyNumberFormat="1" applyFont="1" applyBorder="1" applyAlignment="1" applyProtection="1">
      <alignment vertical="center"/>
      <protection hidden="1"/>
    </xf>
    <xf numFmtId="165" fontId="23" fillId="0" borderId="28" xfId="2" applyNumberFormat="1" applyFont="1" applyBorder="1" applyAlignment="1" applyProtection="1">
      <alignment vertical="center"/>
      <protection hidden="1"/>
    </xf>
    <xf numFmtId="164" fontId="23" fillId="0" borderId="29" xfId="2" applyNumberFormat="1" applyFont="1" applyBorder="1" applyAlignment="1" applyProtection="1">
      <alignment vertical="center"/>
      <protection hidden="1"/>
    </xf>
    <xf numFmtId="0" fontId="29" fillId="0" borderId="11" xfId="2" applyNumberFormat="1" applyFont="1" applyBorder="1" applyAlignment="1" applyProtection="1">
      <alignment vertical="center"/>
      <protection hidden="1"/>
    </xf>
    <xf numFmtId="165" fontId="23" fillId="0" borderId="5" xfId="2" applyNumberFormat="1" applyFont="1" applyBorder="1" applyAlignment="1" applyProtection="1">
      <alignment vertical="center"/>
      <protection hidden="1"/>
    </xf>
    <xf numFmtId="165" fontId="36" fillId="2" borderId="3" xfId="2" applyNumberFormat="1" applyFont="1" applyFill="1" applyBorder="1" applyAlignment="1" applyProtection="1">
      <alignment horizontal="center" vertical="center"/>
      <protection hidden="1"/>
    </xf>
    <xf numFmtId="164" fontId="36" fillId="3" borderId="1" xfId="2" applyNumberFormat="1" applyFont="1" applyFill="1" applyBorder="1" applyAlignment="1" applyProtection="1">
      <alignment horizontal="center" vertical="center"/>
      <protection hidden="1"/>
    </xf>
    <xf numFmtId="44" fontId="36" fillId="3" borderId="19" xfId="1" applyFont="1" applyFill="1" applyBorder="1" applyAlignment="1" applyProtection="1">
      <alignment vertical="center"/>
      <protection hidden="1"/>
    </xf>
    <xf numFmtId="44" fontId="36" fillId="3" borderId="3" xfId="1" applyFont="1" applyFill="1" applyBorder="1" applyAlignment="1" applyProtection="1">
      <alignment vertical="center"/>
      <protection hidden="1"/>
    </xf>
    <xf numFmtId="44" fontId="37" fillId="2" borderId="3" xfId="2" applyNumberFormat="1" applyFont="1" applyFill="1" applyBorder="1" applyAlignment="1" applyProtection="1">
      <alignment horizontal="center" vertical="center"/>
      <protection hidden="1"/>
    </xf>
    <xf numFmtId="165" fontId="37" fillId="3" borderId="4" xfId="2" applyNumberFormat="1" applyFont="1" applyFill="1" applyBorder="1" applyAlignment="1" applyProtection="1">
      <alignment horizontal="center" wrapText="1"/>
      <protection hidden="1"/>
    </xf>
    <xf numFmtId="44" fontId="37" fillId="3" borderId="1" xfId="1" applyFont="1" applyFill="1" applyBorder="1" applyAlignment="1" applyProtection="1">
      <alignment horizontal="right" vertical="center"/>
      <protection hidden="1"/>
    </xf>
    <xf numFmtId="167" fontId="37" fillId="3" borderId="1" xfId="1" applyNumberFormat="1" applyFont="1" applyFill="1" applyBorder="1" applyAlignment="1" applyProtection="1">
      <alignment vertical="center"/>
      <protection hidden="1"/>
    </xf>
    <xf numFmtId="164" fontId="38" fillId="5" borderId="9" xfId="2" applyNumberFormat="1" applyFont="1" applyFill="1" applyBorder="1" applyAlignment="1" applyProtection="1">
      <alignment horizontal="right" vertical="center"/>
      <protection hidden="1"/>
    </xf>
    <xf numFmtId="44" fontId="39" fillId="8" borderId="9" xfId="1" applyFont="1" applyFill="1" applyBorder="1" applyAlignment="1" applyProtection="1">
      <alignment vertical="center"/>
      <protection hidden="1"/>
    </xf>
    <xf numFmtId="44" fontId="38" fillId="8" borderId="9" xfId="1" applyFont="1" applyFill="1" applyBorder="1" applyAlignment="1" applyProtection="1">
      <alignment vertical="center"/>
      <protection hidden="1"/>
    </xf>
    <xf numFmtId="0" fontId="21" fillId="0" borderId="2" xfId="0" applyFont="1" applyBorder="1" applyAlignment="1" applyProtection="1">
      <alignment horizontal="left" vertical="center" readingOrder="1"/>
      <protection hidden="1"/>
    </xf>
    <xf numFmtId="0" fontId="23" fillId="0" borderId="33" xfId="2" applyNumberFormat="1" applyFont="1" applyBorder="1" applyAlignment="1" applyProtection="1">
      <alignment vertical="center"/>
      <protection hidden="1"/>
    </xf>
    <xf numFmtId="0" fontId="16" fillId="0" borderId="4" xfId="0" quotePrefix="1" applyFont="1" applyBorder="1" applyProtection="1">
      <protection hidden="1"/>
    </xf>
    <xf numFmtId="0" fontId="5" fillId="3" borderId="1" xfId="0" applyFont="1" applyFill="1" applyBorder="1" applyAlignment="1" applyProtection="1">
      <alignment horizontal="left" vertical="center" wrapText="1"/>
      <protection hidden="1"/>
    </xf>
    <xf numFmtId="0" fontId="29" fillId="8" borderId="12" xfId="2" applyNumberFormat="1" applyFont="1" applyFill="1" applyBorder="1" applyAlignment="1" applyProtection="1">
      <alignment horizontal="left" vertical="center" wrapText="1"/>
      <protection hidden="1"/>
    </xf>
    <xf numFmtId="0" fontId="29" fillId="8" borderId="13" xfId="2" applyNumberFormat="1" applyFont="1" applyFill="1" applyBorder="1" applyAlignment="1" applyProtection="1">
      <alignment horizontal="left" vertical="center" wrapText="1"/>
      <protection hidden="1"/>
    </xf>
    <xf numFmtId="0" fontId="29" fillId="8" borderId="10" xfId="2" applyNumberFormat="1" applyFont="1" applyFill="1" applyBorder="1" applyAlignment="1" applyProtection="1">
      <alignment horizontal="left" vertical="center" wrapText="1"/>
      <protection hidden="1"/>
    </xf>
    <xf numFmtId="0" fontId="5" fillId="0" borderId="2" xfId="0" applyFont="1" applyBorder="1" applyAlignment="1" applyProtection="1">
      <alignment horizontal="center"/>
      <protection hidden="1"/>
    </xf>
    <xf numFmtId="0" fontId="5" fillId="0" borderId="3" xfId="0" applyFont="1" applyBorder="1" applyAlignment="1" applyProtection="1">
      <alignment horizontal="center"/>
      <protection hidden="1"/>
    </xf>
    <xf numFmtId="0" fontId="23" fillId="6" borderId="9" xfId="2" applyNumberFormat="1" applyFont="1" applyFill="1" applyBorder="1" applyAlignment="1" applyProtection="1">
      <alignment horizontal="center" vertical="center" wrapText="1"/>
      <protection locked="0" hidden="1"/>
    </xf>
    <xf numFmtId="0" fontId="29" fillId="6" borderId="12" xfId="2" applyNumberFormat="1" applyFont="1" applyFill="1" applyBorder="1" applyAlignment="1" applyProtection="1">
      <alignment vertical="center" wrapText="1"/>
      <protection locked="0" hidden="1"/>
    </xf>
    <xf numFmtId="0" fontId="29" fillId="6" borderId="10" xfId="2" applyNumberFormat="1" applyFont="1" applyFill="1" applyBorder="1" applyAlignment="1" applyProtection="1">
      <alignment vertical="center" wrapText="1"/>
      <protection locked="0" hidden="1"/>
    </xf>
    <xf numFmtId="164" fontId="29" fillId="2" borderId="23" xfId="2" applyNumberFormat="1" applyFont="1" applyFill="1" applyBorder="1" applyAlignment="1" applyProtection="1">
      <alignment horizontal="left" vertical="center"/>
      <protection hidden="1"/>
    </xf>
    <xf numFmtId="164" fontId="29" fillId="2" borderId="0" xfId="2" applyNumberFormat="1" applyFont="1" applyFill="1" applyBorder="1" applyAlignment="1" applyProtection="1">
      <alignment horizontal="left" vertical="center"/>
      <protection hidden="1"/>
    </xf>
    <xf numFmtId="164" fontId="30" fillId="2" borderId="4" xfId="2" applyNumberFormat="1" applyFont="1" applyFill="1" applyBorder="1" applyAlignment="1" applyProtection="1">
      <alignment horizontal="center" vertical="center"/>
      <protection hidden="1"/>
    </xf>
    <xf numFmtId="0" fontId="29" fillId="6" borderId="12" xfId="2" applyNumberFormat="1" applyFont="1" applyFill="1" applyBorder="1" applyAlignment="1" applyProtection="1">
      <alignment horizontal="center" vertical="center" wrapText="1"/>
      <protection locked="0" hidden="1"/>
    </xf>
    <xf numFmtId="0" fontId="29" fillId="6" borderId="10" xfId="2" applyNumberFormat="1" applyFont="1" applyFill="1" applyBorder="1" applyAlignment="1" applyProtection="1">
      <alignment horizontal="center" vertical="center" wrapText="1"/>
      <protection locked="0" hidden="1"/>
    </xf>
    <xf numFmtId="164" fontId="29" fillId="2" borderId="1" xfId="2" applyNumberFormat="1" applyFont="1" applyFill="1" applyBorder="1" applyAlignment="1" applyProtection="1">
      <alignment horizontal="center" vertical="center"/>
      <protection hidden="1"/>
    </xf>
    <xf numFmtId="0" fontId="29" fillId="6" borderId="12" xfId="2" applyNumberFormat="1" applyFont="1" applyFill="1" applyBorder="1" applyAlignment="1" applyProtection="1">
      <alignment horizontal="left" vertical="center" wrapText="1"/>
      <protection locked="0" hidden="1"/>
    </xf>
    <xf numFmtId="0" fontId="29" fillId="6" borderId="10" xfId="2" applyNumberFormat="1" applyFont="1" applyFill="1" applyBorder="1" applyAlignment="1" applyProtection="1">
      <alignment horizontal="left" vertical="center" wrapText="1"/>
      <protection locked="0" hidden="1"/>
    </xf>
    <xf numFmtId="0" fontId="29" fillId="6" borderId="12" xfId="2" applyNumberFormat="1" applyFont="1" applyFill="1" applyBorder="1" applyAlignment="1" applyProtection="1">
      <alignment horizontal="left" vertical="center" wrapText="1"/>
      <protection hidden="1"/>
    </xf>
    <xf numFmtId="0" fontId="29" fillId="6" borderId="13" xfId="2" applyNumberFormat="1" applyFont="1" applyFill="1" applyBorder="1" applyAlignment="1" applyProtection="1">
      <alignment horizontal="left" vertical="center" wrapText="1"/>
      <protection hidden="1"/>
    </xf>
    <xf numFmtId="0" fontId="29" fillId="6" borderId="10" xfId="2" applyNumberFormat="1" applyFont="1" applyFill="1" applyBorder="1" applyAlignment="1" applyProtection="1">
      <alignment horizontal="left" vertical="center" wrapText="1"/>
      <protection hidden="1"/>
    </xf>
  </cellXfs>
  <cellStyles count="6">
    <cellStyle name="Hyperlink" xfId="5" builtinId="8"/>
    <cellStyle name="Komma 2" xfId="2" xr:uid="{21358599-1C9D-43E7-A33D-C9BD7CFD9434}"/>
    <cellStyle name="Standaard" xfId="0" builtinId="0"/>
    <cellStyle name="Standaard 3" xfId="3" xr:uid="{CC419A72-1C0D-4EF3-855E-3AAE6A9A3E58}"/>
    <cellStyle name="Valuta" xfId="1" builtinId="4"/>
    <cellStyle name="Valuta 3" xfId="4" xr:uid="{DDDB6384-08B2-459C-907C-57541371F84B}"/>
  </cellStyles>
  <dxfs count="101">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1266825</xdr:colOff>
      <xdr:row>0</xdr:row>
      <xdr:rowOff>0</xdr:rowOff>
    </xdr:from>
    <xdr:to>
      <xdr:col>1</xdr:col>
      <xdr:colOff>8826500</xdr:colOff>
      <xdr:row>6</xdr:row>
      <xdr:rowOff>26670</xdr:rowOff>
    </xdr:to>
    <xdr:pic>
      <xdr:nvPicPr>
        <xdr:cNvPr id="2" name="Afbeelding 1" descr="Logo rijksdienst voor Ondernemend Nederland">
          <a:extLst>
            <a:ext uri="{FF2B5EF4-FFF2-40B4-BE49-F238E27FC236}">
              <a16:creationId xmlns:a16="http://schemas.microsoft.com/office/drawing/2014/main" id="{6E1737AC-6A73-2E3C-2925-80324B0ED2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475" y="0"/>
          <a:ext cx="7559675" cy="116967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vo.nl/onderwerpen/subsidiespelregels/ezk/vaste-uurtarief" TargetMode="External"/><Relationship Id="rId2" Type="http://schemas.openxmlformats.org/officeDocument/2006/relationships/hyperlink" Target="https://www.rvo.nl/onderwerpen/subsidiespelregels/ezk/loonkosten-vaste-opslag" TargetMode="External"/><Relationship Id="rId1" Type="http://schemas.openxmlformats.org/officeDocument/2006/relationships/hyperlink" Target="https://www.rvo.nl/onderwerpen/subsidiespelregels/ezk/iks" TargetMode="Externa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32BE6-396A-4F02-9A84-42F23FA5AB60}">
  <dimension ref="A1:DZ65"/>
  <sheetViews>
    <sheetView topLeftCell="B1" workbookViewId="0">
      <selection activeCell="B9" sqref="B9"/>
    </sheetView>
  </sheetViews>
  <sheetFormatPr defaultColWidth="0" defaultRowHeight="11.25" zeroHeight="1" x14ac:dyDescent="0.15"/>
  <cols>
    <col min="1" max="1" width="3.7109375" style="19" customWidth="1"/>
    <col min="2" max="2" width="153.42578125" style="19" customWidth="1"/>
    <col min="3" max="3" width="63.5703125" style="19" hidden="1" customWidth="1"/>
    <col min="4" max="4" width="6" style="19" hidden="1" customWidth="1"/>
    <col min="5" max="5" width="4.5703125" style="19" hidden="1" customWidth="1"/>
    <col min="6" max="9" width="10.28515625" style="19" hidden="1" customWidth="1"/>
    <col min="10" max="10" width="5.5703125" style="19" hidden="1" customWidth="1"/>
    <col min="11" max="11" width="0" style="19" hidden="1" customWidth="1"/>
    <col min="12" max="12" width="46.5703125" style="19" hidden="1" customWidth="1"/>
    <col min="13" max="130" width="0" style="19" hidden="1" customWidth="1"/>
    <col min="131" max="16384" width="10.28515625" style="19" hidden="1"/>
  </cols>
  <sheetData>
    <row r="1" spans="1:12" s="10" customFormat="1" ht="15" x14ac:dyDescent="0.25">
      <c r="A1" s="11"/>
    </row>
    <row r="2" spans="1:12" s="10" customFormat="1" ht="15" x14ac:dyDescent="0.25">
      <c r="A2" s="11"/>
    </row>
    <row r="3" spans="1:12" s="10" customFormat="1" ht="15" x14ac:dyDescent="0.25">
      <c r="A3" s="11"/>
    </row>
    <row r="4" spans="1:12" s="10" customFormat="1" ht="15" x14ac:dyDescent="0.25">
      <c r="A4" s="11"/>
    </row>
    <row r="5" spans="1:12" s="10" customFormat="1" ht="15" x14ac:dyDescent="0.25">
      <c r="A5" s="12"/>
    </row>
    <row r="6" spans="1:12" s="10" customFormat="1" ht="15" x14ac:dyDescent="0.25">
      <c r="A6" s="12"/>
    </row>
    <row r="7" spans="1:12" s="10" customFormat="1" ht="15" x14ac:dyDescent="0.25">
      <c r="A7" s="12"/>
      <c r="L7" s="13"/>
    </row>
    <row r="8" spans="1:12" s="15" customFormat="1" ht="30" customHeight="1" x14ac:dyDescent="0.35">
      <c r="A8" s="14"/>
      <c r="B8" s="16" t="s">
        <v>168</v>
      </c>
    </row>
    <row r="9" spans="1:12" s="15" customFormat="1" ht="20.25" customHeight="1" x14ac:dyDescent="0.35">
      <c r="A9" s="14"/>
      <c r="B9" s="17" t="s">
        <v>169</v>
      </c>
    </row>
    <row r="10" spans="1:12" x14ac:dyDescent="0.15">
      <c r="A10" s="18"/>
    </row>
    <row r="11" spans="1:12" x14ac:dyDescent="0.15">
      <c r="A11" s="20"/>
      <c r="B11" s="19" t="s">
        <v>170</v>
      </c>
    </row>
    <row r="12" spans="1:12" x14ac:dyDescent="0.15">
      <c r="A12" s="18"/>
      <c r="B12" s="19" t="s">
        <v>186</v>
      </c>
    </row>
    <row r="13" spans="1:12" x14ac:dyDescent="0.15">
      <c r="A13" s="18"/>
      <c r="B13" s="19" t="s">
        <v>171</v>
      </c>
    </row>
    <row r="14" spans="1:12" x14ac:dyDescent="0.15">
      <c r="A14" s="18"/>
      <c r="B14" s="21" t="s">
        <v>196</v>
      </c>
    </row>
    <row r="15" spans="1:12" x14ac:dyDescent="0.15">
      <c r="A15" s="18"/>
    </row>
    <row r="16" spans="1:12" ht="20.25" customHeight="1" x14ac:dyDescent="0.15">
      <c r="A16" s="18"/>
      <c r="B16" s="22" t="s">
        <v>100</v>
      </c>
    </row>
    <row r="17" spans="1:11" x14ac:dyDescent="0.15">
      <c r="A17" s="20"/>
      <c r="B17" s="21" t="s">
        <v>172</v>
      </c>
    </row>
    <row r="18" spans="1:11" x14ac:dyDescent="0.15">
      <c r="A18" s="23"/>
      <c r="B18" s="19" t="s">
        <v>173</v>
      </c>
      <c r="E18" s="24"/>
      <c r="K18" s="25"/>
    </row>
    <row r="19" spans="1:11" x14ac:dyDescent="0.15">
      <c r="A19" s="18"/>
      <c r="B19" s="21" t="s">
        <v>174</v>
      </c>
    </row>
    <row r="20" spans="1:11" x14ac:dyDescent="0.15">
      <c r="A20" s="18"/>
      <c r="B20" s="21" t="s">
        <v>175</v>
      </c>
    </row>
    <row r="21" spans="1:11" x14ac:dyDescent="0.15">
      <c r="A21" s="26"/>
    </row>
    <row r="22" spans="1:11" ht="20.25" customHeight="1" x14ac:dyDescent="0.15">
      <c r="A22" s="18"/>
      <c r="B22" s="27" t="s">
        <v>126</v>
      </c>
    </row>
    <row r="23" spans="1:11" x14ac:dyDescent="0.15">
      <c r="A23" s="18"/>
      <c r="B23" s="19" t="s">
        <v>176</v>
      </c>
    </row>
    <row r="24" spans="1:11" x14ac:dyDescent="0.15">
      <c r="A24" s="18"/>
      <c r="B24" s="19" t="s">
        <v>177</v>
      </c>
    </row>
    <row r="25" spans="1:11" x14ac:dyDescent="0.15">
      <c r="A25" s="18"/>
      <c r="B25" s="28" t="s">
        <v>121</v>
      </c>
    </row>
    <row r="26" spans="1:11" x14ac:dyDescent="0.15">
      <c r="A26" s="18"/>
      <c r="B26" s="28" t="s">
        <v>178</v>
      </c>
    </row>
    <row r="27" spans="1:11" x14ac:dyDescent="0.15">
      <c r="A27" s="29"/>
      <c r="B27" s="28" t="s">
        <v>179</v>
      </c>
    </row>
    <row r="28" spans="1:11" ht="22.5" x14ac:dyDescent="0.15">
      <c r="A28" s="30"/>
      <c r="B28" s="31" t="s">
        <v>195</v>
      </c>
    </row>
    <row r="29" spans="1:11" x14ac:dyDescent="0.15">
      <c r="A29" s="30"/>
      <c r="B29" s="31" t="s">
        <v>191</v>
      </c>
    </row>
    <row r="30" spans="1:11" x14ac:dyDescent="0.15">
      <c r="A30" s="30"/>
      <c r="B30" s="31"/>
    </row>
    <row r="31" spans="1:11" x14ac:dyDescent="0.15">
      <c r="A31" s="30"/>
      <c r="B31" s="31" t="s">
        <v>193</v>
      </c>
    </row>
    <row r="32" spans="1:11" x14ac:dyDescent="0.15">
      <c r="A32" s="30"/>
      <c r="B32" s="31" t="s">
        <v>197</v>
      </c>
    </row>
    <row r="33" spans="1:12" x14ac:dyDescent="0.15">
      <c r="A33" s="18"/>
      <c r="B33" s="32" t="s">
        <v>189</v>
      </c>
    </row>
    <row r="34" spans="1:12" x14ac:dyDescent="0.15">
      <c r="A34" s="18"/>
      <c r="B34" s="32"/>
    </row>
    <row r="35" spans="1:12" x14ac:dyDescent="0.15">
      <c r="A35" s="18"/>
      <c r="B35" s="32" t="s">
        <v>190</v>
      </c>
    </row>
    <row r="36" spans="1:12" x14ac:dyDescent="0.15">
      <c r="A36" s="18"/>
      <c r="B36" s="32" t="s">
        <v>192</v>
      </c>
    </row>
    <row r="37" spans="1:12" x14ac:dyDescent="0.15">
      <c r="A37" s="18"/>
      <c r="B37" s="32"/>
    </row>
    <row r="38" spans="1:12" ht="20.25" customHeight="1" x14ac:dyDescent="0.15">
      <c r="A38" s="26"/>
      <c r="B38" s="27" t="s">
        <v>194</v>
      </c>
      <c r="C38" s="33"/>
      <c r="D38" s="33"/>
      <c r="E38" s="33"/>
      <c r="F38" s="33"/>
      <c r="G38" s="33"/>
      <c r="H38" s="33"/>
      <c r="I38" s="33"/>
      <c r="J38" s="33"/>
      <c r="K38" s="33"/>
      <c r="L38" s="33"/>
    </row>
    <row r="39" spans="1:12" x14ac:dyDescent="0.15">
      <c r="A39" s="26"/>
      <c r="B39" s="360" t="s">
        <v>180</v>
      </c>
      <c r="C39" s="360"/>
      <c r="D39" s="360"/>
      <c r="E39" s="360"/>
      <c r="F39" s="33"/>
      <c r="G39" s="33"/>
      <c r="H39" s="33"/>
      <c r="I39" s="33"/>
      <c r="J39" s="33"/>
      <c r="K39" s="33"/>
      <c r="L39" s="33"/>
    </row>
    <row r="40" spans="1:12" x14ac:dyDescent="0.15">
      <c r="A40" s="26"/>
      <c r="B40" s="34" t="s">
        <v>181</v>
      </c>
      <c r="C40" s="33"/>
      <c r="D40" s="33"/>
      <c r="E40" s="33"/>
      <c r="F40" s="33"/>
      <c r="G40" s="33"/>
      <c r="H40" s="33"/>
      <c r="I40" s="33"/>
      <c r="J40" s="33"/>
      <c r="K40" s="33"/>
      <c r="L40" s="33"/>
    </row>
    <row r="41" spans="1:12" x14ac:dyDescent="0.15">
      <c r="A41" s="26"/>
      <c r="B41" s="35"/>
      <c r="C41" s="33"/>
      <c r="D41" s="33"/>
      <c r="E41" s="33"/>
      <c r="F41" s="33"/>
      <c r="G41" s="33"/>
      <c r="H41" s="33"/>
      <c r="I41" s="33"/>
      <c r="J41" s="33"/>
      <c r="K41" s="33"/>
      <c r="L41" s="33"/>
    </row>
    <row r="42" spans="1:12" ht="20.25" customHeight="1" x14ac:dyDescent="0.15">
      <c r="A42" s="26"/>
      <c r="B42" s="36" t="s">
        <v>182</v>
      </c>
      <c r="C42" s="33"/>
      <c r="D42" s="33"/>
      <c r="E42" s="33"/>
      <c r="F42" s="33"/>
      <c r="G42" s="33"/>
      <c r="H42" s="33"/>
      <c r="I42" s="33"/>
      <c r="J42" s="33"/>
      <c r="K42" s="33"/>
      <c r="L42" s="33"/>
    </row>
    <row r="43" spans="1:12" x14ac:dyDescent="0.15">
      <c r="A43" s="26"/>
      <c r="B43" s="37" t="s">
        <v>183</v>
      </c>
      <c r="C43" s="33"/>
      <c r="D43" s="33"/>
      <c r="E43" s="33"/>
      <c r="F43" s="33"/>
      <c r="G43" s="33"/>
      <c r="H43" s="33"/>
      <c r="I43" s="33"/>
      <c r="J43" s="33"/>
      <c r="K43" s="33"/>
      <c r="L43" s="33"/>
    </row>
    <row r="44" spans="1:12" x14ac:dyDescent="0.15">
      <c r="A44" s="26"/>
      <c r="D44" s="33"/>
      <c r="E44" s="33"/>
      <c r="F44" s="33"/>
      <c r="G44" s="33"/>
      <c r="H44" s="33"/>
      <c r="I44" s="33"/>
      <c r="J44" s="33"/>
      <c r="K44" s="33"/>
      <c r="L44" s="33"/>
    </row>
    <row r="45" spans="1:12" ht="20.25" customHeight="1" x14ac:dyDescent="0.15">
      <c r="A45" s="26"/>
      <c r="B45" s="36" t="s">
        <v>21</v>
      </c>
      <c r="C45" s="33"/>
      <c r="D45" s="33"/>
      <c r="E45" s="33"/>
      <c r="F45" s="33"/>
      <c r="G45" s="33"/>
      <c r="H45" s="33"/>
      <c r="I45" s="33"/>
      <c r="J45" s="33"/>
      <c r="K45" s="33"/>
      <c r="L45" s="33"/>
    </row>
    <row r="46" spans="1:12" ht="78.75" x14ac:dyDescent="0.15">
      <c r="A46" s="26"/>
      <c r="B46" s="38" t="s">
        <v>198</v>
      </c>
      <c r="C46" s="33"/>
      <c r="D46" s="33"/>
      <c r="E46" s="33"/>
      <c r="F46" s="33"/>
      <c r="G46" s="33"/>
      <c r="H46" s="33"/>
      <c r="I46" s="33"/>
      <c r="J46" s="33"/>
      <c r="K46" s="33"/>
      <c r="L46" s="33"/>
    </row>
    <row r="47" spans="1:12" x14ac:dyDescent="0.15">
      <c r="A47" s="26"/>
      <c r="B47" s="39"/>
      <c r="C47" s="33"/>
      <c r="D47" s="33"/>
      <c r="E47" s="33"/>
      <c r="F47" s="33"/>
      <c r="G47" s="33"/>
      <c r="H47" s="33"/>
      <c r="I47" s="33"/>
      <c r="J47" s="33"/>
      <c r="K47" s="33"/>
      <c r="L47" s="33"/>
    </row>
    <row r="48" spans="1:12" ht="20.25" customHeight="1" x14ac:dyDescent="0.15">
      <c r="A48" s="26"/>
      <c r="B48" s="40" t="s">
        <v>96</v>
      </c>
    </row>
    <row r="49" spans="1:3" x14ac:dyDescent="0.15">
      <c r="A49" s="26"/>
      <c r="B49" s="359" t="s">
        <v>199</v>
      </c>
      <c r="C49" s="41"/>
    </row>
    <row r="50" spans="1:3" x14ac:dyDescent="0.15">
      <c r="A50" s="357"/>
      <c r="B50" s="359" t="s">
        <v>200</v>
      </c>
      <c r="C50" s="358"/>
    </row>
    <row r="51" spans="1:3" x14ac:dyDescent="0.15">
      <c r="A51" s="18"/>
      <c r="B51" s="359"/>
    </row>
    <row r="52" spans="1:3" ht="20.25" customHeight="1" x14ac:dyDescent="0.15">
      <c r="A52" s="18"/>
      <c r="B52" s="27" t="s">
        <v>184</v>
      </c>
    </row>
    <row r="53" spans="1:3" x14ac:dyDescent="0.15">
      <c r="A53" s="18"/>
      <c r="B53" s="21" t="s">
        <v>201</v>
      </c>
    </row>
    <row r="54" spans="1:3" x14ac:dyDescent="0.15">
      <c r="A54" s="18"/>
      <c r="B54" s="21" t="s">
        <v>185</v>
      </c>
    </row>
    <row r="55" spans="1:3" x14ac:dyDescent="0.15">
      <c r="A55" s="18"/>
    </row>
    <row r="56" spans="1:3" hidden="1" x14ac:dyDescent="0.15">
      <c r="A56" s="26"/>
    </row>
    <row r="57" spans="1:3" hidden="1" x14ac:dyDescent="0.15">
      <c r="A57" s="18"/>
    </row>
    <row r="58" spans="1:3" hidden="1" x14ac:dyDescent="0.15">
      <c r="A58" s="20"/>
    </row>
    <row r="59" spans="1:3" hidden="1" x14ac:dyDescent="0.15">
      <c r="A59" s="18"/>
    </row>
    <row r="65" s="19" customFormat="1" hidden="1" x14ac:dyDescent="0.15"/>
  </sheetData>
  <sheetProtection algorithmName="SHA-512" hashValue="qUcgWEowMXGxZiWswI0EQHRJWEbn8TuSNFPPDsBmqm1wlAMoV/3nuTcWdR5YTf8RKUtDS5rmaYh1HTiI+cbLhA==" saltValue="9i4ueUWUSqVxOxSGoV6yQA==" spinCount="100000" sheet="1" objects="1" scenarios="1"/>
  <hyperlinks>
    <hyperlink ref="B25" r:id="rId1" xr:uid="{C2496C85-EBF1-427C-B52B-E7DD21F4BAE3}"/>
    <hyperlink ref="B26" r:id="rId2" xr:uid="{9FF14B48-8D8A-4608-80B4-B771DF20884A}"/>
    <hyperlink ref="B27" r:id="rId3" xr:uid="{47E451E3-C96A-4997-A21F-B5E8159CE121}"/>
  </hyperlinks>
  <pageMargins left="0.7" right="0.7" top="0.75" bottom="0.75" header="0.3" footer="0.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4A657-C1DA-435F-B968-864E103A2C93}">
  <dimension ref="A1:W144"/>
  <sheetViews>
    <sheetView zoomScaleNormal="100" workbookViewId="0">
      <selection activeCell="C3" sqref="C3:G3"/>
    </sheetView>
  </sheetViews>
  <sheetFormatPr defaultColWidth="0" defaultRowHeight="11.25" zeroHeight="1" outlineLevelRow="1" x14ac:dyDescent="0.25"/>
  <cols>
    <col min="1" max="1" width="4.5703125" style="44" customWidth="1"/>
    <col min="2" max="2" width="63.5703125" style="49" customWidth="1"/>
    <col min="3" max="3" width="58.85546875" style="49" customWidth="1"/>
    <col min="4" max="4" width="16.140625" style="100" customWidth="1"/>
    <col min="5" max="7" width="16.140625" style="49" customWidth="1"/>
    <col min="8" max="9" width="16.140625" style="53" customWidth="1"/>
    <col min="10" max="11" width="16.140625" style="49" customWidth="1"/>
    <col min="12" max="12" width="17.7109375" style="100" customWidth="1"/>
    <col min="13" max="13" width="2.85546875" style="101" customWidth="1"/>
    <col min="14" max="14" width="17.85546875" style="102" hidden="1" customWidth="1"/>
    <col min="15" max="15" width="11.42578125" style="103" hidden="1" customWidth="1"/>
    <col min="16" max="16" width="16.42578125" style="102" hidden="1" customWidth="1"/>
    <col min="17" max="17" width="20" style="102" hidden="1" customWidth="1"/>
    <col min="18" max="18" width="12.42578125" style="104" hidden="1" customWidth="1"/>
    <col min="19" max="19" width="16.42578125" style="104" hidden="1" customWidth="1"/>
    <col min="20" max="20" width="17" style="105" hidden="1" customWidth="1"/>
    <col min="21" max="21" width="12" style="105" hidden="1" customWidth="1"/>
    <col min="22" max="23" width="56" style="105" hidden="1" customWidth="1"/>
    <col min="24" max="16384" width="0" style="49" hidden="1"/>
  </cols>
  <sheetData>
    <row r="1" spans="1:23" x14ac:dyDescent="0.25">
      <c r="A1" s="97"/>
      <c r="B1" s="98"/>
      <c r="C1" s="98"/>
      <c r="D1" s="99"/>
      <c r="E1" s="98"/>
      <c r="F1" s="98"/>
      <c r="G1" s="98"/>
    </row>
    <row r="2" spans="1:23" x14ac:dyDescent="0.25">
      <c r="A2" s="97"/>
      <c r="B2" s="344" t="s">
        <v>149</v>
      </c>
      <c r="C2" s="375"/>
      <c r="D2" s="376"/>
      <c r="E2" s="344" t="s">
        <v>159</v>
      </c>
      <c r="F2" s="375"/>
      <c r="G2" s="376"/>
      <c r="H2" s="123"/>
      <c r="I2" s="52"/>
      <c r="J2" s="105"/>
      <c r="K2" s="105"/>
      <c r="L2" s="142"/>
      <c r="M2" s="126"/>
    </row>
    <row r="3" spans="1:23" s="131" customFormat="1" x14ac:dyDescent="0.25">
      <c r="A3" s="119"/>
      <c r="B3" s="120" t="s">
        <v>158</v>
      </c>
      <c r="C3" s="377" t="str">
        <f>IF('Penvoerder (deelnemer 1)'!C3="","",'Penvoerder (deelnemer 1)'!C3)</f>
        <v/>
      </c>
      <c r="D3" s="378"/>
      <c r="E3" s="378"/>
      <c r="F3" s="378"/>
      <c r="G3" s="379"/>
      <c r="H3" s="123"/>
      <c r="I3" s="52"/>
      <c r="J3" s="124"/>
      <c r="K3" s="124"/>
      <c r="L3" s="125"/>
      <c r="M3" s="126"/>
      <c r="N3" s="127"/>
      <c r="O3" s="128"/>
      <c r="P3" s="127"/>
      <c r="Q3" s="127"/>
      <c r="R3" s="129"/>
      <c r="S3" s="129"/>
      <c r="T3" s="130"/>
      <c r="U3" s="130"/>
      <c r="V3" s="130"/>
      <c r="W3" s="130"/>
    </row>
    <row r="4" spans="1:23" s="140" customFormat="1" x14ac:dyDescent="0.25">
      <c r="A4" s="132"/>
      <c r="B4" s="133"/>
      <c r="C4" s="134"/>
      <c r="D4" s="135"/>
      <c r="E4" s="135"/>
      <c r="F4" s="135"/>
      <c r="G4" s="135"/>
      <c r="H4" s="136"/>
      <c r="I4" s="46"/>
      <c r="J4" s="137"/>
      <c r="K4" s="137"/>
      <c r="L4" s="138"/>
      <c r="M4" s="139"/>
      <c r="N4" s="127"/>
      <c r="O4" s="128"/>
      <c r="P4" s="127"/>
      <c r="Q4" s="127"/>
      <c r="R4" s="129"/>
      <c r="S4" s="129"/>
    </row>
    <row r="5" spans="1:23" x14ac:dyDescent="0.15">
      <c r="A5" s="97"/>
      <c r="B5" s="141" t="s">
        <v>211</v>
      </c>
      <c r="C5" s="44"/>
      <c r="D5" s="142"/>
      <c r="E5" s="105"/>
      <c r="F5" s="105"/>
      <c r="G5" s="105"/>
      <c r="H5" s="52"/>
      <c r="I5" s="52"/>
      <c r="J5" s="105"/>
      <c r="K5" s="105"/>
      <c r="L5" s="142"/>
      <c r="M5" s="126"/>
    </row>
    <row r="6" spans="1:23" s="131" customFormat="1" x14ac:dyDescent="0.25">
      <c r="A6" s="119"/>
      <c r="B6" s="143"/>
      <c r="C6" s="143"/>
      <c r="D6" s="144"/>
      <c r="E6" s="145"/>
      <c r="F6" s="145"/>
      <c r="G6" s="145"/>
      <c r="H6" s="52"/>
      <c r="I6" s="52"/>
      <c r="J6" s="124"/>
      <c r="K6" s="124"/>
      <c r="L6" s="125"/>
      <c r="M6" s="126"/>
      <c r="N6" s="127"/>
      <c r="O6" s="128"/>
      <c r="P6" s="127"/>
      <c r="Q6" s="127"/>
      <c r="R6" s="129"/>
      <c r="S6" s="129"/>
      <c r="T6" s="130"/>
      <c r="U6" s="130"/>
      <c r="V6" s="130"/>
      <c r="W6" s="130"/>
    </row>
    <row r="7" spans="1:23" s="131" customFormat="1" x14ac:dyDescent="0.25">
      <c r="A7" s="119" t="s">
        <v>3</v>
      </c>
      <c r="B7" s="146" t="s">
        <v>116</v>
      </c>
      <c r="C7" s="147"/>
      <c r="D7" s="148"/>
      <c r="E7" s="149"/>
      <c r="F7" s="149"/>
      <c r="G7" s="150"/>
      <c r="H7" s="123"/>
      <c r="I7" s="52"/>
      <c r="J7" s="124"/>
      <c r="K7" s="124"/>
      <c r="L7" s="125"/>
      <c r="M7" s="126"/>
      <c r="N7" s="127"/>
      <c r="O7" s="128"/>
      <c r="P7" s="127"/>
      <c r="Q7" s="127"/>
      <c r="R7" s="129"/>
      <c r="S7" s="129"/>
      <c r="T7" s="130"/>
      <c r="U7" s="130"/>
      <c r="V7" s="130"/>
      <c r="W7" s="130"/>
    </row>
    <row r="8" spans="1:23" s="131" customFormat="1" ht="51" customHeight="1" x14ac:dyDescent="0.25">
      <c r="A8" s="151"/>
      <c r="B8" s="152" t="s">
        <v>1</v>
      </c>
      <c r="C8" s="153" t="s">
        <v>2</v>
      </c>
      <c r="D8" s="154"/>
      <c r="G8" s="155"/>
      <c r="H8" s="156"/>
      <c r="I8" s="37"/>
      <c r="J8" s="157"/>
      <c r="M8" s="129"/>
      <c r="N8" s="128"/>
      <c r="O8" s="102"/>
      <c r="P8" s="127"/>
      <c r="Q8" s="127"/>
      <c r="R8" s="129"/>
      <c r="S8" s="130"/>
      <c r="T8" s="130"/>
      <c r="U8" s="130"/>
      <c r="V8" s="130"/>
    </row>
    <row r="9" spans="1:23" x14ac:dyDescent="0.15">
      <c r="A9" s="97"/>
      <c r="B9" s="158"/>
      <c r="C9" s="159"/>
      <c r="D9" s="160"/>
      <c r="E9" s="161"/>
      <c r="F9" s="161"/>
      <c r="G9" s="162"/>
      <c r="H9" s="123"/>
      <c r="I9" s="52"/>
      <c r="J9" s="105"/>
      <c r="K9" s="105"/>
      <c r="L9" s="142"/>
      <c r="M9" s="126"/>
    </row>
    <row r="10" spans="1:23" x14ac:dyDescent="0.25">
      <c r="A10" s="97"/>
      <c r="B10" s="369" t="str">
        <f>IF(OR(C8="Maak uw keuze",C8=""),"Kies eerst uw systematiek voor de berekening van de loonkosten",C8)</f>
        <v>Kies eerst uw systematiek voor de berekening van de loonkosten</v>
      </c>
      <c r="C10" s="370"/>
      <c r="D10" s="370"/>
      <c r="E10" s="370"/>
      <c r="F10" s="163"/>
      <c r="G10" s="164"/>
      <c r="H10" s="165"/>
      <c r="I10" s="46"/>
      <c r="J10" s="166"/>
      <c r="K10" s="104"/>
      <c r="L10" s="104"/>
      <c r="M10" s="104"/>
      <c r="N10" s="47"/>
      <c r="O10" s="47"/>
      <c r="P10" s="47"/>
      <c r="Q10" s="47"/>
      <c r="R10" s="105"/>
      <c r="S10" s="49"/>
      <c r="T10" s="49"/>
      <c r="U10" s="49"/>
      <c r="V10" s="49"/>
      <c r="W10" s="49"/>
    </row>
    <row r="11" spans="1:23" s="176" customFormat="1" ht="22.5" outlineLevel="1" x14ac:dyDescent="0.25">
      <c r="A11" s="119"/>
      <c r="B11" s="167" t="s">
        <v>4</v>
      </c>
      <c r="C11" s="168" t="s">
        <v>5</v>
      </c>
      <c r="D11" s="169" t="s">
        <v>6</v>
      </c>
      <c r="E11" s="168" t="s">
        <v>7</v>
      </c>
      <c r="F11" s="168" t="s">
        <v>125</v>
      </c>
      <c r="G11" s="170" t="s">
        <v>128</v>
      </c>
      <c r="H11" s="346" t="s">
        <v>126</v>
      </c>
      <c r="I11" s="347" t="s">
        <v>125</v>
      </c>
      <c r="J11" s="171"/>
      <c r="K11" s="172"/>
      <c r="L11" s="173"/>
      <c r="M11" s="173"/>
      <c r="N11" s="174"/>
      <c r="O11" s="174"/>
      <c r="P11" s="174"/>
      <c r="Q11" s="174"/>
      <c r="R11" s="175"/>
    </row>
    <row r="12" spans="1:23" outlineLevel="1" x14ac:dyDescent="0.25">
      <c r="A12" s="97"/>
      <c r="B12" s="177"/>
      <c r="C12" s="177"/>
      <c r="D12" s="178"/>
      <c r="E12" s="179"/>
      <c r="F12" s="180">
        <f>IF(AND(C$8="Directe loonkosten + vaste opslag 50%",D12&gt;0),0.5,0)</f>
        <v>0</v>
      </c>
      <c r="G12" s="181">
        <f>IFERROR($D12*E12+$D12*E12*F12,0)</f>
        <v>0</v>
      </c>
      <c r="H12" s="350">
        <f>D12*E12</f>
        <v>0</v>
      </c>
      <c r="I12" s="350">
        <f>H12*F12</f>
        <v>0</v>
      </c>
      <c r="J12" s="166"/>
      <c r="K12" s="182"/>
      <c r="L12" s="104"/>
      <c r="M12" s="104"/>
      <c r="N12" s="47"/>
      <c r="O12" s="47"/>
      <c r="P12" s="47"/>
      <c r="Q12" s="47"/>
      <c r="R12" s="105"/>
      <c r="S12" s="49"/>
      <c r="T12" s="49"/>
      <c r="U12" s="49"/>
      <c r="V12" s="49"/>
      <c r="W12" s="49"/>
    </row>
    <row r="13" spans="1:23" outlineLevel="1" x14ac:dyDescent="0.25">
      <c r="A13" s="97"/>
      <c r="B13" s="177"/>
      <c r="C13" s="177"/>
      <c r="D13" s="178"/>
      <c r="E13" s="179"/>
      <c r="F13" s="180">
        <f t="shared" ref="F13:F26" si="0">IF(AND(C$8="Directe loonkosten + vaste opslag 50%",D13&gt;0),0.5,0)</f>
        <v>0</v>
      </c>
      <c r="G13" s="181">
        <f t="shared" ref="G13:G26" si="1">IFERROR($D13*E13+$D13*E13*F13,0)</f>
        <v>0</v>
      </c>
      <c r="H13" s="350">
        <f t="shared" ref="H13:H26" si="2">D13*E13</f>
        <v>0</v>
      </c>
      <c r="I13" s="350">
        <f t="shared" ref="I13:I26" si="3">H13*F13</f>
        <v>0</v>
      </c>
      <c r="J13" s="166"/>
      <c r="K13" s="182"/>
      <c r="L13" s="104"/>
      <c r="M13" s="104"/>
      <c r="N13" s="47"/>
      <c r="O13" s="47"/>
      <c r="P13" s="47"/>
      <c r="Q13" s="47"/>
      <c r="R13" s="105"/>
      <c r="S13" s="49"/>
      <c r="T13" s="49"/>
      <c r="U13" s="49"/>
      <c r="V13" s="49"/>
      <c r="W13" s="49"/>
    </row>
    <row r="14" spans="1:23" outlineLevel="1" x14ac:dyDescent="0.25">
      <c r="A14" s="97"/>
      <c r="B14" s="177"/>
      <c r="C14" s="177"/>
      <c r="D14" s="178"/>
      <c r="E14" s="179"/>
      <c r="F14" s="180">
        <f t="shared" si="0"/>
        <v>0</v>
      </c>
      <c r="G14" s="181">
        <f t="shared" si="1"/>
        <v>0</v>
      </c>
      <c r="H14" s="350">
        <f t="shared" si="2"/>
        <v>0</v>
      </c>
      <c r="I14" s="350">
        <f t="shared" si="3"/>
        <v>0</v>
      </c>
      <c r="J14" s="166"/>
      <c r="K14" s="182"/>
      <c r="L14" s="104"/>
      <c r="M14" s="104"/>
      <c r="N14" s="47"/>
      <c r="O14" s="47"/>
      <c r="P14" s="47"/>
      <c r="Q14" s="47"/>
      <c r="R14" s="105"/>
      <c r="S14" s="49"/>
      <c r="T14" s="49"/>
      <c r="U14" s="49"/>
      <c r="V14" s="49"/>
      <c r="W14" s="49"/>
    </row>
    <row r="15" spans="1:23" outlineLevel="1" x14ac:dyDescent="0.25">
      <c r="A15" s="97"/>
      <c r="B15" s="177"/>
      <c r="C15" s="177"/>
      <c r="D15" s="178"/>
      <c r="E15" s="179"/>
      <c r="F15" s="180">
        <f t="shared" si="0"/>
        <v>0</v>
      </c>
      <c r="G15" s="181">
        <f t="shared" si="1"/>
        <v>0</v>
      </c>
      <c r="H15" s="350">
        <f t="shared" si="2"/>
        <v>0</v>
      </c>
      <c r="I15" s="350">
        <f t="shared" si="3"/>
        <v>0</v>
      </c>
      <c r="J15" s="166"/>
      <c r="K15" s="182"/>
      <c r="L15" s="104"/>
      <c r="M15" s="104"/>
      <c r="N15" s="47"/>
      <c r="O15" s="47"/>
      <c r="P15" s="47"/>
      <c r="Q15" s="47"/>
      <c r="R15" s="105"/>
      <c r="S15" s="49"/>
      <c r="T15" s="49"/>
      <c r="U15" s="49"/>
      <c r="V15" s="49"/>
      <c r="W15" s="49"/>
    </row>
    <row r="16" spans="1:23" outlineLevel="1" x14ac:dyDescent="0.25">
      <c r="A16" s="97"/>
      <c r="B16" s="177"/>
      <c r="C16" s="177"/>
      <c r="D16" s="178"/>
      <c r="E16" s="179"/>
      <c r="F16" s="180">
        <f t="shared" si="0"/>
        <v>0</v>
      </c>
      <c r="G16" s="181">
        <f t="shared" si="1"/>
        <v>0</v>
      </c>
      <c r="H16" s="350">
        <f t="shared" si="2"/>
        <v>0</v>
      </c>
      <c r="I16" s="350">
        <f t="shared" si="3"/>
        <v>0</v>
      </c>
      <c r="J16" s="166"/>
      <c r="K16" s="104"/>
      <c r="L16" s="104"/>
      <c r="M16" s="104"/>
      <c r="N16" s="47"/>
      <c r="O16" s="47"/>
      <c r="P16" s="47"/>
      <c r="Q16" s="47"/>
      <c r="R16" s="105"/>
      <c r="S16" s="49"/>
      <c r="T16" s="49"/>
      <c r="U16" s="49"/>
      <c r="V16" s="49"/>
      <c r="W16" s="49"/>
    </row>
    <row r="17" spans="1:23" outlineLevel="1" x14ac:dyDescent="0.25">
      <c r="A17" s="97"/>
      <c r="B17" s="177"/>
      <c r="C17" s="177"/>
      <c r="D17" s="178"/>
      <c r="E17" s="179"/>
      <c r="F17" s="180">
        <f t="shared" si="0"/>
        <v>0</v>
      </c>
      <c r="G17" s="181">
        <f t="shared" si="1"/>
        <v>0</v>
      </c>
      <c r="H17" s="350">
        <f t="shared" si="2"/>
        <v>0</v>
      </c>
      <c r="I17" s="350">
        <f t="shared" si="3"/>
        <v>0</v>
      </c>
      <c r="J17" s="166"/>
      <c r="K17" s="104"/>
      <c r="L17" s="104"/>
      <c r="M17" s="104"/>
      <c r="N17" s="47"/>
      <c r="O17" s="47"/>
      <c r="P17" s="47"/>
      <c r="Q17" s="47"/>
      <c r="R17" s="105"/>
      <c r="S17" s="49"/>
      <c r="T17" s="49"/>
      <c r="U17" s="49"/>
      <c r="V17" s="49"/>
      <c r="W17" s="49"/>
    </row>
    <row r="18" spans="1:23" outlineLevel="1" x14ac:dyDescent="0.25">
      <c r="A18" s="97"/>
      <c r="B18" s="177"/>
      <c r="C18" s="177"/>
      <c r="D18" s="178"/>
      <c r="E18" s="179"/>
      <c r="F18" s="180">
        <f t="shared" si="0"/>
        <v>0</v>
      </c>
      <c r="G18" s="181">
        <f t="shared" si="1"/>
        <v>0</v>
      </c>
      <c r="H18" s="350">
        <f t="shared" si="2"/>
        <v>0</v>
      </c>
      <c r="I18" s="350">
        <f t="shared" si="3"/>
        <v>0</v>
      </c>
      <c r="J18" s="166"/>
      <c r="K18" s="104"/>
      <c r="L18" s="104"/>
      <c r="M18" s="104"/>
      <c r="N18" s="47"/>
      <c r="O18" s="47"/>
      <c r="P18" s="47"/>
      <c r="Q18" s="47"/>
      <c r="R18" s="105"/>
      <c r="S18" s="49"/>
      <c r="T18" s="49"/>
      <c r="U18" s="49"/>
      <c r="V18" s="49"/>
      <c r="W18" s="49"/>
    </row>
    <row r="19" spans="1:23" outlineLevel="1" x14ac:dyDescent="0.25">
      <c r="A19" s="97"/>
      <c r="B19" s="177"/>
      <c r="C19" s="177"/>
      <c r="D19" s="178"/>
      <c r="E19" s="179"/>
      <c r="F19" s="180">
        <f t="shared" si="0"/>
        <v>0</v>
      </c>
      <c r="G19" s="181">
        <f t="shared" si="1"/>
        <v>0</v>
      </c>
      <c r="H19" s="350">
        <f t="shared" si="2"/>
        <v>0</v>
      </c>
      <c r="I19" s="350">
        <f t="shared" si="3"/>
        <v>0</v>
      </c>
      <c r="J19" s="166"/>
      <c r="K19" s="104"/>
      <c r="L19" s="104"/>
      <c r="M19" s="104"/>
      <c r="N19" s="47"/>
      <c r="O19" s="47"/>
      <c r="P19" s="47"/>
      <c r="Q19" s="47"/>
      <c r="R19" s="105"/>
      <c r="S19" s="49"/>
      <c r="T19" s="49"/>
      <c r="U19" s="49"/>
      <c r="V19" s="49"/>
      <c r="W19" s="49"/>
    </row>
    <row r="20" spans="1:23" outlineLevel="1" x14ac:dyDescent="0.25">
      <c r="A20" s="97"/>
      <c r="B20" s="177"/>
      <c r="C20" s="177"/>
      <c r="D20" s="178"/>
      <c r="E20" s="179"/>
      <c r="F20" s="180">
        <f t="shared" si="0"/>
        <v>0</v>
      </c>
      <c r="G20" s="181">
        <f t="shared" si="1"/>
        <v>0</v>
      </c>
      <c r="H20" s="350">
        <f t="shared" si="2"/>
        <v>0</v>
      </c>
      <c r="I20" s="350">
        <f t="shared" si="3"/>
        <v>0</v>
      </c>
      <c r="J20" s="166"/>
      <c r="K20" s="104"/>
      <c r="L20" s="104"/>
      <c r="M20" s="104"/>
      <c r="N20" s="47"/>
      <c r="O20" s="47"/>
      <c r="P20" s="47"/>
      <c r="Q20" s="47"/>
      <c r="R20" s="105"/>
      <c r="S20" s="49"/>
      <c r="T20" s="49"/>
      <c r="U20" s="49"/>
      <c r="V20" s="49"/>
      <c r="W20" s="49"/>
    </row>
    <row r="21" spans="1:23" outlineLevel="1" x14ac:dyDescent="0.25">
      <c r="A21" s="97"/>
      <c r="B21" s="177"/>
      <c r="C21" s="177"/>
      <c r="D21" s="178"/>
      <c r="E21" s="179"/>
      <c r="F21" s="180">
        <f t="shared" si="0"/>
        <v>0</v>
      </c>
      <c r="G21" s="181">
        <f t="shared" si="1"/>
        <v>0</v>
      </c>
      <c r="H21" s="350">
        <f t="shared" si="2"/>
        <v>0</v>
      </c>
      <c r="I21" s="350">
        <f t="shared" si="3"/>
        <v>0</v>
      </c>
      <c r="J21" s="166"/>
      <c r="K21" s="104"/>
      <c r="L21" s="104"/>
      <c r="M21" s="104"/>
      <c r="N21" s="47"/>
      <c r="O21" s="47"/>
      <c r="P21" s="47"/>
      <c r="Q21" s="47"/>
      <c r="R21" s="105"/>
      <c r="S21" s="49"/>
      <c r="T21" s="49"/>
      <c r="U21" s="49"/>
      <c r="V21" s="49"/>
      <c r="W21" s="49"/>
    </row>
    <row r="22" spans="1:23" outlineLevel="1" x14ac:dyDescent="0.25">
      <c r="A22" s="97"/>
      <c r="B22" s="177"/>
      <c r="C22" s="177"/>
      <c r="D22" s="178"/>
      <c r="E22" s="179"/>
      <c r="F22" s="180">
        <f t="shared" si="0"/>
        <v>0</v>
      </c>
      <c r="G22" s="181">
        <f t="shared" si="1"/>
        <v>0</v>
      </c>
      <c r="H22" s="350">
        <f t="shared" si="2"/>
        <v>0</v>
      </c>
      <c r="I22" s="350">
        <f t="shared" si="3"/>
        <v>0</v>
      </c>
      <c r="J22" s="166"/>
      <c r="K22" s="104"/>
      <c r="L22" s="104"/>
      <c r="M22" s="104"/>
      <c r="N22" s="47"/>
      <c r="O22" s="47"/>
      <c r="P22" s="47"/>
      <c r="Q22" s="47"/>
      <c r="R22" s="105"/>
      <c r="S22" s="49"/>
      <c r="T22" s="49"/>
      <c r="U22" s="49"/>
      <c r="V22" s="49"/>
      <c r="W22" s="49"/>
    </row>
    <row r="23" spans="1:23" outlineLevel="1" x14ac:dyDescent="0.25">
      <c r="A23" s="97"/>
      <c r="B23" s="177"/>
      <c r="C23" s="177"/>
      <c r="D23" s="178"/>
      <c r="E23" s="179"/>
      <c r="F23" s="180">
        <f t="shared" si="0"/>
        <v>0</v>
      </c>
      <c r="G23" s="181">
        <f t="shared" si="1"/>
        <v>0</v>
      </c>
      <c r="H23" s="350">
        <f t="shared" si="2"/>
        <v>0</v>
      </c>
      <c r="I23" s="350">
        <f t="shared" si="3"/>
        <v>0</v>
      </c>
      <c r="J23" s="166"/>
      <c r="K23" s="104"/>
      <c r="L23" s="104"/>
      <c r="M23" s="104"/>
      <c r="N23" s="47"/>
      <c r="O23" s="47"/>
      <c r="P23" s="47"/>
      <c r="Q23" s="47"/>
      <c r="R23" s="105"/>
      <c r="S23" s="49"/>
      <c r="T23" s="49"/>
      <c r="U23" s="49"/>
      <c r="V23" s="49"/>
      <c r="W23" s="49"/>
    </row>
    <row r="24" spans="1:23" outlineLevel="1" x14ac:dyDescent="0.25">
      <c r="A24" s="97"/>
      <c r="B24" s="177"/>
      <c r="C24" s="177"/>
      <c r="D24" s="178"/>
      <c r="E24" s="179"/>
      <c r="F24" s="180">
        <f t="shared" si="0"/>
        <v>0</v>
      </c>
      <c r="G24" s="181">
        <f t="shared" si="1"/>
        <v>0</v>
      </c>
      <c r="H24" s="350">
        <f t="shared" si="2"/>
        <v>0</v>
      </c>
      <c r="I24" s="350">
        <f t="shared" si="3"/>
        <v>0</v>
      </c>
      <c r="J24" s="166"/>
      <c r="K24" s="104"/>
      <c r="L24" s="104"/>
      <c r="M24" s="104"/>
      <c r="N24" s="47"/>
      <c r="O24" s="47"/>
      <c r="P24" s="47"/>
      <c r="Q24" s="47"/>
      <c r="R24" s="105"/>
      <c r="S24" s="49"/>
      <c r="T24" s="49"/>
      <c r="U24" s="49"/>
      <c r="V24" s="49"/>
      <c r="W24" s="49"/>
    </row>
    <row r="25" spans="1:23" outlineLevel="1" x14ac:dyDescent="0.25">
      <c r="A25" s="97"/>
      <c r="B25" s="177"/>
      <c r="C25" s="177"/>
      <c r="D25" s="178"/>
      <c r="E25" s="179"/>
      <c r="F25" s="180">
        <f t="shared" si="0"/>
        <v>0</v>
      </c>
      <c r="G25" s="181">
        <f t="shared" si="1"/>
        <v>0</v>
      </c>
      <c r="H25" s="350">
        <f t="shared" si="2"/>
        <v>0</v>
      </c>
      <c r="I25" s="350">
        <f t="shared" si="3"/>
        <v>0</v>
      </c>
      <c r="J25" s="166"/>
      <c r="K25" s="104"/>
      <c r="L25" s="104"/>
      <c r="M25" s="104"/>
      <c r="N25" s="47"/>
      <c r="O25" s="47"/>
      <c r="P25" s="47"/>
      <c r="Q25" s="47"/>
      <c r="R25" s="105"/>
      <c r="S25" s="49"/>
      <c r="T25" s="49"/>
      <c r="U25" s="49"/>
      <c r="V25" s="49"/>
      <c r="W25" s="49"/>
    </row>
    <row r="26" spans="1:23" outlineLevel="1" x14ac:dyDescent="0.25">
      <c r="A26" s="97"/>
      <c r="B26" s="177"/>
      <c r="C26" s="177"/>
      <c r="D26" s="178"/>
      <c r="E26" s="179"/>
      <c r="F26" s="180">
        <f t="shared" si="0"/>
        <v>0</v>
      </c>
      <c r="G26" s="181">
        <f t="shared" si="1"/>
        <v>0</v>
      </c>
      <c r="H26" s="350">
        <f t="shared" si="2"/>
        <v>0</v>
      </c>
      <c r="I26" s="350">
        <f t="shared" si="3"/>
        <v>0</v>
      </c>
      <c r="J26" s="166"/>
      <c r="K26" s="104"/>
      <c r="L26" s="104"/>
      <c r="M26" s="104"/>
      <c r="N26" s="47"/>
      <c r="O26" s="47"/>
      <c r="P26" s="47"/>
      <c r="Q26" s="47"/>
      <c r="R26" s="105"/>
      <c r="S26" s="49"/>
      <c r="T26" s="49"/>
      <c r="U26" s="49"/>
      <c r="V26" s="49"/>
      <c r="W26" s="49"/>
    </row>
    <row r="27" spans="1:23" outlineLevel="1" x14ac:dyDescent="0.25">
      <c r="A27" s="97"/>
      <c r="B27" s="183"/>
      <c r="C27" s="130"/>
      <c r="D27" s="130"/>
      <c r="E27" s="105"/>
      <c r="F27" s="184"/>
      <c r="G27" s="185"/>
      <c r="H27" s="186"/>
      <c r="I27" s="46"/>
      <c r="J27" s="166"/>
      <c r="K27" s="104"/>
      <c r="L27" s="104"/>
      <c r="M27" s="104"/>
      <c r="N27" s="47"/>
      <c r="O27" s="47"/>
      <c r="P27" s="47"/>
      <c r="Q27" s="47"/>
      <c r="R27" s="105"/>
      <c r="S27" s="49"/>
      <c r="T27" s="49"/>
      <c r="U27" s="49"/>
      <c r="V27" s="49"/>
      <c r="W27" s="49"/>
    </row>
    <row r="28" spans="1:23" s="131" customFormat="1" x14ac:dyDescent="0.25">
      <c r="A28" s="119"/>
      <c r="B28" s="187"/>
      <c r="C28" s="130"/>
      <c r="D28" s="130"/>
      <c r="E28" s="188"/>
      <c r="F28" s="189" t="s">
        <v>129</v>
      </c>
      <c r="G28" s="190">
        <f>SUM(G12:G26)</f>
        <v>0</v>
      </c>
      <c r="H28" s="348">
        <f t="shared" ref="H28" si="4">SUM(H12:H26)</f>
        <v>0</v>
      </c>
      <c r="I28" s="349">
        <f>SUM(I12:I26)</f>
        <v>0</v>
      </c>
      <c r="J28" s="191"/>
      <c r="K28" s="129"/>
      <c r="L28" s="129"/>
      <c r="M28" s="129"/>
      <c r="N28" s="192"/>
      <c r="O28" s="192"/>
      <c r="P28" s="192"/>
      <c r="Q28" s="192"/>
      <c r="R28" s="130"/>
    </row>
    <row r="29" spans="1:23" s="131" customFormat="1" x14ac:dyDescent="0.25">
      <c r="A29" s="119"/>
      <c r="B29" s="187"/>
      <c r="C29" s="130"/>
      <c r="D29" s="130"/>
      <c r="E29" s="188"/>
      <c r="F29" s="189" t="s">
        <v>131</v>
      </c>
      <c r="G29" s="193">
        <f>SUM(H12:H26)</f>
        <v>0</v>
      </c>
      <c r="H29" s="194"/>
      <c r="I29" s="46"/>
      <c r="J29" s="129"/>
      <c r="K29" s="129"/>
      <c r="L29" s="129"/>
      <c r="M29" s="129"/>
      <c r="N29" s="192"/>
      <c r="O29" s="192"/>
      <c r="P29" s="192"/>
      <c r="Q29" s="192"/>
      <c r="R29" s="130"/>
    </row>
    <row r="30" spans="1:23" s="131" customFormat="1" x14ac:dyDescent="0.25">
      <c r="A30" s="119"/>
      <c r="B30" s="187"/>
      <c r="C30" s="130"/>
      <c r="D30" s="130"/>
      <c r="E30" s="188"/>
      <c r="F30" s="189" t="s">
        <v>130</v>
      </c>
      <c r="G30" s="193">
        <f>SUM(I12:I26)</f>
        <v>0</v>
      </c>
      <c r="H30" s="194"/>
      <c r="I30" s="46"/>
      <c r="J30" s="129"/>
      <c r="K30" s="129"/>
      <c r="L30" s="129"/>
      <c r="M30" s="129"/>
      <c r="N30" s="192"/>
      <c r="O30" s="192"/>
      <c r="P30" s="192"/>
      <c r="Q30" s="192"/>
      <c r="R30" s="130"/>
    </row>
    <row r="31" spans="1:23" s="131" customFormat="1" x14ac:dyDescent="0.25">
      <c r="A31" s="119"/>
      <c r="B31" s="187"/>
      <c r="C31" s="130"/>
      <c r="D31" s="130"/>
      <c r="E31" s="188"/>
      <c r="F31" s="189"/>
      <c r="G31" s="195"/>
      <c r="H31" s="194"/>
      <c r="I31" s="46"/>
      <c r="J31" s="129"/>
      <c r="K31" s="129"/>
      <c r="L31" s="129"/>
      <c r="M31" s="129"/>
      <c r="N31" s="192"/>
      <c r="O31" s="192"/>
      <c r="P31" s="192"/>
      <c r="Q31" s="192"/>
      <c r="R31" s="130"/>
    </row>
    <row r="32" spans="1:23" s="131" customFormat="1" x14ac:dyDescent="0.15">
      <c r="A32" s="119"/>
      <c r="B32" s="187"/>
      <c r="E32" s="196"/>
      <c r="F32" s="197" t="str">
        <f>Lijsten!$B$2</f>
        <v>(Coördinatie) samenwerkingsverband</v>
      </c>
      <c r="G32" s="198">
        <f>SUMIF($B$12:$B$26,F32,$G$12:$G$26)</f>
        <v>0</v>
      </c>
      <c r="H32" s="199"/>
      <c r="I32" s="46"/>
      <c r="J32" s="200"/>
      <c r="K32" s="129"/>
      <c r="L32" s="129"/>
      <c r="M32" s="129"/>
      <c r="N32" s="192"/>
      <c r="O32" s="192"/>
      <c r="P32" s="192"/>
      <c r="Q32" s="192"/>
      <c r="R32" s="130"/>
    </row>
    <row r="33" spans="1:23" s="131" customFormat="1" x14ac:dyDescent="0.15">
      <c r="A33" s="119"/>
      <c r="B33" s="187"/>
      <c r="D33" s="201"/>
      <c r="F33" s="202" t="str">
        <f>Lijsten!$B$3</f>
        <v>Proefproject uitvoering &amp; monitoring</v>
      </c>
      <c r="G33" s="198">
        <f>SUMIF($B$12:$B$26,F33,$G$12:$G$26)</f>
        <v>0</v>
      </c>
      <c r="H33" s="203"/>
      <c r="I33" s="46"/>
      <c r="J33" s="200"/>
      <c r="K33" s="129"/>
      <c r="L33" s="129"/>
      <c r="M33" s="129"/>
      <c r="N33" s="192"/>
      <c r="O33" s="192"/>
      <c r="P33" s="192"/>
      <c r="Q33" s="192"/>
      <c r="R33" s="130"/>
    </row>
    <row r="34" spans="1:23" s="131" customFormat="1" x14ac:dyDescent="0.15">
      <c r="A34" s="119"/>
      <c r="B34" s="187"/>
      <c r="D34" s="201"/>
      <c r="F34" s="202" t="str">
        <f>Lijsten!$B$4</f>
        <v>Kennisdeling activiteiten</v>
      </c>
      <c r="G34" s="198">
        <f>SUMIF($B$12:$B$26,F34,$G$12:$G$26)</f>
        <v>0</v>
      </c>
      <c r="H34" s="203"/>
      <c r="I34" s="46"/>
      <c r="J34" s="200"/>
      <c r="K34" s="129"/>
      <c r="L34" s="129"/>
      <c r="M34" s="129"/>
      <c r="N34" s="192"/>
      <c r="O34" s="192"/>
      <c r="P34" s="192"/>
      <c r="Q34" s="192"/>
      <c r="R34" s="130"/>
    </row>
    <row r="35" spans="1:23" s="131" customFormat="1" x14ac:dyDescent="0.25">
      <c r="A35" s="119"/>
      <c r="B35" s="204"/>
      <c r="C35" s="205"/>
      <c r="D35" s="205"/>
      <c r="E35" s="206"/>
      <c r="F35" s="206"/>
      <c r="G35" s="207"/>
      <c r="H35" s="165"/>
      <c r="I35" s="46"/>
      <c r="J35" s="200"/>
      <c r="K35" s="129"/>
      <c r="L35" s="129"/>
      <c r="M35" s="129"/>
      <c r="N35" s="192"/>
      <c r="O35" s="192"/>
      <c r="P35" s="192"/>
      <c r="Q35" s="192"/>
      <c r="R35" s="130"/>
    </row>
    <row r="36" spans="1:23" s="130" customFormat="1" x14ac:dyDescent="0.25">
      <c r="A36" s="208"/>
      <c r="B36" s="143"/>
      <c r="C36" s="143"/>
      <c r="D36" s="143"/>
      <c r="E36" s="143"/>
      <c r="F36" s="143"/>
      <c r="G36" s="143"/>
      <c r="H36" s="52"/>
      <c r="I36" s="52"/>
      <c r="N36" s="127"/>
      <c r="O36" s="127"/>
      <c r="P36" s="127"/>
      <c r="Q36" s="127"/>
      <c r="R36" s="129"/>
      <c r="S36" s="129"/>
    </row>
    <row r="37" spans="1:23" x14ac:dyDescent="0.25">
      <c r="A37" s="119" t="s">
        <v>12</v>
      </c>
      <c r="B37" s="209" t="s">
        <v>13</v>
      </c>
      <c r="C37" s="210"/>
      <c r="D37" s="211"/>
      <c r="E37" s="212"/>
      <c r="F37" s="212"/>
      <c r="G37" s="213"/>
      <c r="H37" s="165"/>
      <c r="I37" s="46"/>
      <c r="J37" s="166"/>
      <c r="K37" s="104"/>
      <c r="L37" s="104"/>
      <c r="M37" s="104"/>
      <c r="N37" s="47"/>
      <c r="O37" s="47"/>
      <c r="P37" s="47"/>
      <c r="Q37" s="47"/>
      <c r="R37" s="105"/>
      <c r="S37" s="49"/>
      <c r="T37" s="49"/>
      <c r="U37" s="49"/>
      <c r="V37" s="49"/>
      <c r="W37" s="49"/>
    </row>
    <row r="38" spans="1:23" outlineLevel="1" x14ac:dyDescent="0.25">
      <c r="A38" s="119"/>
      <c r="B38" s="214"/>
      <c r="C38" s="105"/>
      <c r="D38" s="188"/>
      <c r="E38" s="105"/>
      <c r="F38" s="105"/>
      <c r="G38" s="215"/>
      <c r="H38" s="165"/>
      <c r="I38" s="46"/>
      <c r="J38" s="166"/>
      <c r="K38" s="104"/>
      <c r="L38" s="104"/>
      <c r="M38" s="104"/>
      <c r="N38" s="47"/>
      <c r="O38" s="47"/>
      <c r="P38" s="47"/>
      <c r="Q38" s="47"/>
      <c r="R38" s="105"/>
      <c r="S38" s="49"/>
      <c r="T38" s="49"/>
      <c r="U38" s="49"/>
      <c r="V38" s="49"/>
      <c r="W38" s="49"/>
    </row>
    <row r="39" spans="1:23" s="176" customFormat="1" outlineLevel="1" x14ac:dyDescent="0.25">
      <c r="A39" s="119"/>
      <c r="B39" s="216" t="s">
        <v>14</v>
      </c>
      <c r="C39" s="217" t="s">
        <v>15</v>
      </c>
      <c r="D39" s="371" t="s">
        <v>16</v>
      </c>
      <c r="E39" s="371"/>
      <c r="F39" s="371"/>
      <c r="G39" s="218" t="s">
        <v>17</v>
      </c>
      <c r="H39" s="165"/>
      <c r="I39" s="219"/>
      <c r="J39" s="171"/>
      <c r="K39" s="173"/>
      <c r="L39" s="173"/>
      <c r="M39" s="173"/>
      <c r="N39" s="174"/>
      <c r="O39" s="174"/>
      <c r="P39" s="174"/>
      <c r="Q39" s="174"/>
      <c r="R39" s="175"/>
    </row>
    <row r="40" spans="1:23" s="118" customFormat="1" ht="33.75" outlineLevel="1" x14ac:dyDescent="0.25">
      <c r="A40" s="220"/>
      <c r="B40" s="221" t="s">
        <v>212</v>
      </c>
      <c r="C40" s="177"/>
      <c r="D40" s="366"/>
      <c r="E40" s="366"/>
      <c r="F40" s="366"/>
      <c r="G40" s="222"/>
      <c r="H40" s="223"/>
      <c r="I40" s="224"/>
      <c r="J40" s="225"/>
      <c r="K40" s="117"/>
      <c r="L40" s="117"/>
      <c r="M40" s="117"/>
      <c r="N40" s="226"/>
      <c r="O40" s="226"/>
      <c r="P40" s="226"/>
      <c r="Q40" s="226"/>
      <c r="R40" s="112"/>
    </row>
    <row r="41" spans="1:23" s="118" customFormat="1" ht="33.75" outlineLevel="1" x14ac:dyDescent="0.25">
      <c r="A41" s="220"/>
      <c r="B41" s="221" t="s">
        <v>213</v>
      </c>
      <c r="C41" s="177"/>
      <c r="D41" s="366"/>
      <c r="E41" s="366"/>
      <c r="F41" s="366"/>
      <c r="G41" s="222"/>
      <c r="H41" s="223"/>
      <c r="I41" s="224"/>
      <c r="J41" s="225"/>
      <c r="K41" s="117"/>
      <c r="L41" s="117"/>
      <c r="M41" s="117"/>
      <c r="N41" s="226"/>
      <c r="O41" s="226"/>
      <c r="P41" s="226"/>
      <c r="Q41" s="226"/>
      <c r="R41" s="112"/>
    </row>
    <row r="42" spans="1:23" s="118" customFormat="1" ht="33.75" outlineLevel="1" x14ac:dyDescent="0.25">
      <c r="A42" s="220"/>
      <c r="B42" s="221" t="s">
        <v>214</v>
      </c>
      <c r="C42" s="177"/>
      <c r="D42" s="366"/>
      <c r="E42" s="366"/>
      <c r="F42" s="366"/>
      <c r="G42" s="222"/>
      <c r="H42" s="223"/>
      <c r="I42" s="224"/>
      <c r="J42" s="225"/>
      <c r="K42" s="117"/>
      <c r="L42" s="117"/>
      <c r="M42" s="117"/>
      <c r="N42" s="226"/>
      <c r="O42" s="226"/>
      <c r="P42" s="226"/>
      <c r="Q42" s="226"/>
      <c r="R42" s="112"/>
    </row>
    <row r="43" spans="1:23" s="118" customFormat="1" ht="22.5" outlineLevel="1" x14ac:dyDescent="0.25">
      <c r="A43" s="220"/>
      <c r="B43" s="221" t="s">
        <v>215</v>
      </c>
      <c r="C43" s="177"/>
      <c r="D43" s="366"/>
      <c r="E43" s="366"/>
      <c r="F43" s="366"/>
      <c r="G43" s="222"/>
      <c r="H43" s="223"/>
      <c r="I43" s="224"/>
      <c r="J43" s="225"/>
      <c r="K43" s="117"/>
      <c r="L43" s="117"/>
      <c r="M43" s="117"/>
      <c r="N43" s="226"/>
      <c r="O43" s="226"/>
      <c r="P43" s="226"/>
      <c r="Q43" s="226"/>
      <c r="R43" s="112"/>
    </row>
    <row r="44" spans="1:23" s="118" customFormat="1" ht="22.5" outlineLevel="1" x14ac:dyDescent="0.25">
      <c r="A44" s="220"/>
      <c r="B44" s="221" t="s">
        <v>216</v>
      </c>
      <c r="C44" s="177"/>
      <c r="D44" s="366"/>
      <c r="E44" s="366"/>
      <c r="F44" s="366"/>
      <c r="G44" s="222"/>
      <c r="H44" s="223"/>
      <c r="I44" s="224"/>
      <c r="J44" s="225"/>
      <c r="K44" s="117"/>
      <c r="L44" s="117"/>
      <c r="M44" s="117"/>
      <c r="N44" s="226"/>
      <c r="O44" s="226"/>
      <c r="P44" s="226"/>
      <c r="Q44" s="226"/>
      <c r="R44" s="112"/>
    </row>
    <row r="45" spans="1:23" s="118" customFormat="1" ht="33.75" outlineLevel="1" x14ac:dyDescent="0.25">
      <c r="A45" s="220"/>
      <c r="B45" s="221" t="s">
        <v>217</v>
      </c>
      <c r="C45" s="177"/>
      <c r="D45" s="366"/>
      <c r="E45" s="366"/>
      <c r="F45" s="366"/>
      <c r="G45" s="222"/>
      <c r="H45" s="223"/>
      <c r="I45" s="224"/>
      <c r="J45" s="225"/>
      <c r="K45" s="117"/>
      <c r="L45" s="117"/>
      <c r="M45" s="117"/>
      <c r="N45" s="226"/>
      <c r="O45" s="226"/>
      <c r="P45" s="226"/>
      <c r="Q45" s="226"/>
      <c r="R45" s="112"/>
    </row>
    <row r="46" spans="1:23" s="118" customFormat="1" ht="45" outlineLevel="1" x14ac:dyDescent="0.25">
      <c r="A46" s="220"/>
      <c r="B46" s="221" t="s">
        <v>218</v>
      </c>
      <c r="C46" s="177"/>
      <c r="D46" s="366"/>
      <c r="E46" s="366"/>
      <c r="F46" s="366"/>
      <c r="G46" s="222"/>
      <c r="H46" s="223"/>
      <c r="I46" s="224"/>
      <c r="J46" s="225"/>
      <c r="K46" s="117"/>
      <c r="L46" s="117"/>
      <c r="M46" s="117"/>
      <c r="N46" s="226"/>
      <c r="O46" s="226"/>
      <c r="P46" s="226"/>
      <c r="Q46" s="226"/>
      <c r="R46" s="112"/>
    </row>
    <row r="47" spans="1:23" s="118" customFormat="1" ht="22.5" outlineLevel="1" x14ac:dyDescent="0.25">
      <c r="A47" s="106"/>
      <c r="B47" s="221" t="s">
        <v>219</v>
      </c>
      <c r="C47" s="177"/>
      <c r="D47" s="366"/>
      <c r="E47" s="366"/>
      <c r="F47" s="366"/>
      <c r="G47" s="222"/>
      <c r="H47" s="223"/>
      <c r="I47" s="224"/>
      <c r="J47" s="225"/>
      <c r="K47" s="117"/>
      <c r="L47" s="117"/>
      <c r="M47" s="117"/>
      <c r="N47" s="226"/>
      <c r="O47" s="226"/>
      <c r="P47" s="226"/>
      <c r="Q47" s="226"/>
      <c r="R47" s="112"/>
    </row>
    <row r="48" spans="1:23" outlineLevel="1" x14ac:dyDescent="0.25">
      <c r="A48" s="97"/>
      <c r="B48" s="227"/>
      <c r="C48" s="228"/>
      <c r="D48" s="229"/>
      <c r="E48" s="228"/>
      <c r="F48" s="228"/>
      <c r="G48" s="230"/>
      <c r="H48" s="231"/>
      <c r="I48" s="46"/>
      <c r="J48" s="166"/>
      <c r="K48" s="104"/>
      <c r="L48" s="104"/>
      <c r="M48" s="104"/>
      <c r="N48" s="47"/>
      <c r="O48" s="47"/>
      <c r="P48" s="47"/>
      <c r="Q48" s="47"/>
      <c r="R48" s="105"/>
      <c r="S48" s="49"/>
      <c r="T48" s="49"/>
      <c r="U48" s="49"/>
      <c r="V48" s="49"/>
      <c r="W48" s="49"/>
    </row>
    <row r="49" spans="1:23" x14ac:dyDescent="0.25">
      <c r="A49" s="97"/>
      <c r="B49" s="232"/>
      <c r="C49" s="105"/>
      <c r="D49" s="142"/>
      <c r="E49" s="105"/>
      <c r="F49" s="105" t="s">
        <v>9</v>
      </c>
      <c r="G49" s="190">
        <f>SUM(G40:G47)</f>
        <v>0</v>
      </c>
      <c r="H49" s="231"/>
      <c r="I49" s="46"/>
      <c r="J49" s="166"/>
      <c r="K49" s="104"/>
      <c r="L49" s="104"/>
      <c r="M49" s="104"/>
      <c r="N49" s="47"/>
      <c r="O49" s="47"/>
      <c r="P49" s="47"/>
      <c r="Q49" s="47"/>
      <c r="R49" s="105"/>
      <c r="S49" s="49"/>
      <c r="T49" s="49"/>
      <c r="U49" s="49"/>
      <c r="V49" s="49"/>
      <c r="W49" s="49"/>
    </row>
    <row r="50" spans="1:23" s="131" customFormat="1" x14ac:dyDescent="0.25">
      <c r="A50" s="119"/>
      <c r="B50" s="233"/>
      <c r="C50" s="205"/>
      <c r="D50" s="234"/>
      <c r="E50" s="235"/>
      <c r="F50" s="235"/>
      <c r="G50" s="236"/>
      <c r="H50" s="231"/>
      <c r="I50" s="53"/>
      <c r="N50" s="237"/>
      <c r="O50" s="237"/>
      <c r="P50" s="237"/>
      <c r="Q50" s="237"/>
    </row>
    <row r="51" spans="1:23" s="131" customFormat="1" x14ac:dyDescent="0.25">
      <c r="A51" s="208"/>
      <c r="B51" s="143"/>
      <c r="C51" s="143"/>
      <c r="D51" s="238"/>
      <c r="E51" s="239"/>
      <c r="F51" s="239"/>
      <c r="G51" s="239"/>
      <c r="H51" s="240"/>
      <c r="I51" s="46"/>
      <c r="J51" s="200"/>
      <c r="K51" s="129"/>
      <c r="L51" s="129"/>
      <c r="M51" s="129"/>
      <c r="N51" s="192"/>
      <c r="O51" s="192"/>
      <c r="P51" s="192"/>
      <c r="Q51" s="192"/>
      <c r="R51" s="130"/>
    </row>
    <row r="52" spans="1:23" s="131" customFormat="1" x14ac:dyDescent="0.25">
      <c r="A52" s="119" t="s">
        <v>18</v>
      </c>
      <c r="B52" s="209" t="s">
        <v>19</v>
      </c>
      <c r="C52" s="210"/>
      <c r="D52" s="211"/>
      <c r="E52" s="212"/>
      <c r="F52" s="212"/>
      <c r="G52" s="213"/>
      <c r="H52" s="165"/>
      <c r="I52" s="52"/>
      <c r="J52" s="130"/>
      <c r="K52" s="130"/>
      <c r="L52" s="130"/>
      <c r="N52" s="237"/>
      <c r="O52" s="237"/>
      <c r="P52" s="237"/>
      <c r="Q52" s="237"/>
    </row>
    <row r="53" spans="1:23" s="131" customFormat="1" outlineLevel="1" x14ac:dyDescent="0.25">
      <c r="A53" s="119"/>
      <c r="B53" s="241" t="s">
        <v>4</v>
      </c>
      <c r="C53" s="217" t="s">
        <v>15</v>
      </c>
      <c r="D53" s="371" t="s">
        <v>16</v>
      </c>
      <c r="E53" s="371"/>
      <c r="F53" s="371"/>
      <c r="G53" s="218" t="s">
        <v>17</v>
      </c>
      <c r="H53" s="165"/>
      <c r="I53" s="46"/>
      <c r="J53" s="200"/>
      <c r="K53" s="129"/>
      <c r="L53" s="129"/>
      <c r="M53" s="129"/>
      <c r="N53" s="192"/>
      <c r="O53" s="192"/>
      <c r="P53" s="192"/>
      <c r="Q53" s="192"/>
      <c r="R53" s="130"/>
    </row>
    <row r="54" spans="1:23" s="131" customFormat="1" outlineLevel="1" x14ac:dyDescent="0.25">
      <c r="A54" s="119"/>
      <c r="B54" s="242"/>
      <c r="C54" s="177"/>
      <c r="D54" s="366"/>
      <c r="E54" s="366"/>
      <c r="F54" s="366"/>
      <c r="G54" s="178"/>
      <c r="H54" s="231"/>
      <c r="I54" s="46"/>
      <c r="J54" s="200"/>
      <c r="K54" s="129"/>
      <c r="L54" s="129"/>
      <c r="M54" s="129"/>
      <c r="N54" s="192"/>
      <c r="O54" s="192"/>
      <c r="P54" s="192"/>
      <c r="Q54" s="192"/>
      <c r="R54" s="130"/>
    </row>
    <row r="55" spans="1:23" s="131" customFormat="1" outlineLevel="1" x14ac:dyDescent="0.25">
      <c r="A55" s="119"/>
      <c r="B55" s="242"/>
      <c r="C55" s="177"/>
      <c r="D55" s="366"/>
      <c r="E55" s="366"/>
      <c r="F55" s="366"/>
      <c r="G55" s="178"/>
      <c r="H55" s="231"/>
      <c r="I55" s="46"/>
      <c r="J55" s="200"/>
      <c r="K55" s="129"/>
      <c r="L55" s="129"/>
      <c r="M55" s="129"/>
      <c r="N55" s="192"/>
      <c r="O55" s="192"/>
      <c r="P55" s="192"/>
      <c r="Q55" s="192"/>
      <c r="R55" s="130"/>
    </row>
    <row r="56" spans="1:23" s="131" customFormat="1" outlineLevel="1" x14ac:dyDescent="0.25">
      <c r="A56" s="119"/>
      <c r="B56" s="242"/>
      <c r="C56" s="177"/>
      <c r="D56" s="366"/>
      <c r="E56" s="366"/>
      <c r="F56" s="366"/>
      <c r="G56" s="178"/>
      <c r="H56" s="231"/>
      <c r="I56" s="46"/>
      <c r="J56" s="200"/>
      <c r="K56" s="129"/>
      <c r="L56" s="129"/>
      <c r="M56" s="129"/>
      <c r="N56" s="192"/>
      <c r="O56" s="192"/>
      <c r="P56" s="192"/>
      <c r="Q56" s="192"/>
      <c r="R56" s="130"/>
    </row>
    <row r="57" spans="1:23" s="131" customFormat="1" outlineLevel="1" x14ac:dyDescent="0.25">
      <c r="A57" s="119"/>
      <c r="B57" s="242"/>
      <c r="C57" s="177"/>
      <c r="D57" s="366"/>
      <c r="E57" s="366"/>
      <c r="F57" s="366"/>
      <c r="G57" s="178"/>
      <c r="H57" s="231"/>
      <c r="I57" s="46"/>
      <c r="J57" s="200"/>
      <c r="K57" s="129"/>
      <c r="L57" s="129"/>
      <c r="M57" s="129"/>
      <c r="N57" s="192"/>
      <c r="O57" s="192"/>
      <c r="P57" s="192"/>
      <c r="Q57" s="192"/>
      <c r="R57" s="130"/>
    </row>
    <row r="58" spans="1:23" s="131" customFormat="1" outlineLevel="1" x14ac:dyDescent="0.25">
      <c r="A58" s="119"/>
      <c r="B58" s="242"/>
      <c r="C58" s="177"/>
      <c r="D58" s="366"/>
      <c r="E58" s="366"/>
      <c r="F58" s="366"/>
      <c r="G58" s="178"/>
      <c r="H58" s="231"/>
      <c r="I58" s="46"/>
      <c r="J58" s="200"/>
      <c r="K58" s="129"/>
      <c r="L58" s="129"/>
      <c r="M58" s="129"/>
      <c r="N58" s="192"/>
      <c r="O58" s="192"/>
      <c r="P58" s="192"/>
      <c r="Q58" s="192"/>
      <c r="R58" s="130"/>
    </row>
    <row r="59" spans="1:23" s="131" customFormat="1" outlineLevel="1" x14ac:dyDescent="0.25">
      <c r="A59" s="119"/>
      <c r="B59" s="242"/>
      <c r="C59" s="177"/>
      <c r="D59" s="366"/>
      <c r="E59" s="366"/>
      <c r="F59" s="366"/>
      <c r="G59" s="178"/>
      <c r="H59" s="231"/>
      <c r="I59" s="46"/>
      <c r="J59" s="200"/>
      <c r="K59" s="129"/>
      <c r="L59" s="129"/>
      <c r="M59" s="129"/>
      <c r="N59" s="192"/>
      <c r="O59" s="192"/>
      <c r="P59" s="192"/>
      <c r="Q59" s="192"/>
      <c r="R59" s="130"/>
    </row>
    <row r="60" spans="1:23" s="131" customFormat="1" outlineLevel="1" x14ac:dyDescent="0.25">
      <c r="A60" s="119"/>
      <c r="B60" s="242"/>
      <c r="C60" s="177"/>
      <c r="D60" s="366"/>
      <c r="E60" s="366"/>
      <c r="F60" s="366"/>
      <c r="G60" s="178"/>
      <c r="H60" s="231"/>
      <c r="I60" s="46"/>
      <c r="J60" s="200"/>
      <c r="K60" s="129"/>
      <c r="L60" s="129"/>
      <c r="M60" s="129"/>
      <c r="N60" s="192"/>
      <c r="O60" s="192"/>
      <c r="P60" s="192"/>
      <c r="Q60" s="192"/>
      <c r="R60" s="130"/>
    </row>
    <row r="61" spans="1:23" s="131" customFormat="1" outlineLevel="1" x14ac:dyDescent="0.25">
      <c r="A61" s="119"/>
      <c r="B61" s="242"/>
      <c r="C61" s="177"/>
      <c r="D61" s="366"/>
      <c r="E61" s="366"/>
      <c r="F61" s="366"/>
      <c r="G61" s="178"/>
      <c r="H61" s="231"/>
      <c r="I61" s="46"/>
      <c r="J61" s="200"/>
      <c r="K61" s="129"/>
      <c r="L61" s="129"/>
      <c r="M61" s="129"/>
      <c r="N61" s="192"/>
      <c r="O61" s="192"/>
      <c r="P61" s="192"/>
      <c r="Q61" s="192"/>
      <c r="R61" s="130"/>
    </row>
    <row r="62" spans="1:23" s="131" customFormat="1" outlineLevel="1" x14ac:dyDescent="0.25">
      <c r="A62" s="119"/>
      <c r="B62" s="242"/>
      <c r="C62" s="177"/>
      <c r="D62" s="366"/>
      <c r="E62" s="366"/>
      <c r="F62" s="366"/>
      <c r="G62" s="178"/>
      <c r="H62" s="231"/>
      <c r="I62" s="46"/>
      <c r="J62" s="200"/>
      <c r="K62" s="129"/>
      <c r="L62" s="129"/>
      <c r="M62" s="129"/>
      <c r="N62" s="192"/>
      <c r="O62" s="192"/>
      <c r="P62" s="192"/>
      <c r="Q62" s="192"/>
      <c r="R62" s="130"/>
    </row>
    <row r="63" spans="1:23" s="131" customFormat="1" outlineLevel="1" x14ac:dyDescent="0.25">
      <c r="A63" s="119"/>
      <c r="B63" s="242"/>
      <c r="C63" s="177"/>
      <c r="D63" s="366"/>
      <c r="E63" s="366"/>
      <c r="F63" s="366"/>
      <c r="G63" s="178"/>
      <c r="H63" s="231"/>
      <c r="I63" s="46"/>
      <c r="J63" s="200"/>
      <c r="K63" s="129"/>
      <c r="L63" s="129"/>
      <c r="M63" s="129"/>
      <c r="N63" s="192"/>
      <c r="O63" s="192"/>
      <c r="P63" s="192"/>
      <c r="Q63" s="192"/>
      <c r="R63" s="130"/>
    </row>
    <row r="64" spans="1:23" s="131" customFormat="1" outlineLevel="1" x14ac:dyDescent="0.25">
      <c r="A64" s="119"/>
      <c r="B64" s="242"/>
      <c r="C64" s="177"/>
      <c r="D64" s="366"/>
      <c r="E64" s="366"/>
      <c r="F64" s="366"/>
      <c r="G64" s="178"/>
      <c r="H64" s="231"/>
      <c r="I64" s="46"/>
      <c r="J64" s="200"/>
      <c r="K64" s="129"/>
      <c r="L64" s="129"/>
      <c r="M64" s="129"/>
      <c r="N64" s="192"/>
      <c r="O64" s="192"/>
      <c r="P64" s="192"/>
      <c r="Q64" s="192"/>
      <c r="R64" s="130"/>
    </row>
    <row r="65" spans="1:23" s="131" customFormat="1" outlineLevel="1" x14ac:dyDescent="0.25">
      <c r="A65" s="119"/>
      <c r="B65" s="242"/>
      <c r="C65" s="177"/>
      <c r="D65" s="366"/>
      <c r="E65" s="366"/>
      <c r="F65" s="366"/>
      <c r="G65" s="178"/>
      <c r="H65" s="231"/>
      <c r="I65" s="46"/>
      <c r="J65" s="200"/>
      <c r="K65" s="129"/>
      <c r="L65" s="129"/>
      <c r="M65" s="129"/>
      <c r="N65" s="192"/>
      <c r="O65" s="192"/>
      <c r="P65" s="192"/>
      <c r="Q65" s="192"/>
      <c r="R65" s="130"/>
    </row>
    <row r="66" spans="1:23" s="131" customFormat="1" outlineLevel="1" x14ac:dyDescent="0.25">
      <c r="A66" s="119"/>
      <c r="B66" s="242"/>
      <c r="C66" s="177"/>
      <c r="D66" s="366"/>
      <c r="E66" s="366"/>
      <c r="F66" s="366"/>
      <c r="G66" s="178"/>
      <c r="H66" s="231"/>
      <c r="I66" s="46"/>
      <c r="J66" s="200"/>
      <c r="K66" s="129"/>
      <c r="L66" s="129"/>
      <c r="M66" s="129"/>
      <c r="N66" s="192"/>
      <c r="O66" s="192"/>
      <c r="P66" s="192"/>
      <c r="Q66" s="192"/>
      <c r="R66" s="130"/>
    </row>
    <row r="67" spans="1:23" s="131" customFormat="1" outlineLevel="1" x14ac:dyDescent="0.25">
      <c r="A67" s="97"/>
      <c r="B67" s="242"/>
      <c r="C67" s="177"/>
      <c r="D67" s="366"/>
      <c r="E67" s="366"/>
      <c r="F67" s="366"/>
      <c r="G67" s="178"/>
      <c r="H67" s="231"/>
      <c r="I67" s="46"/>
      <c r="J67" s="200"/>
      <c r="K67" s="129"/>
      <c r="L67" s="129"/>
      <c r="M67" s="129"/>
      <c r="N67" s="192"/>
      <c r="O67" s="192"/>
      <c r="P67" s="192"/>
      <c r="Q67" s="192"/>
      <c r="R67" s="130"/>
    </row>
    <row r="68" spans="1:23" s="131" customFormat="1" outlineLevel="1" x14ac:dyDescent="0.25">
      <c r="A68" s="97"/>
      <c r="B68" s="227"/>
      <c r="C68" s="228"/>
      <c r="D68" s="229"/>
      <c r="E68" s="228"/>
      <c r="F68" s="228"/>
      <c r="G68" s="230"/>
      <c r="H68" s="231"/>
      <c r="I68" s="46"/>
      <c r="J68" s="200"/>
      <c r="K68" s="129"/>
      <c r="L68" s="129"/>
      <c r="M68" s="129"/>
      <c r="N68" s="192"/>
      <c r="O68" s="192"/>
      <c r="P68" s="192"/>
      <c r="Q68" s="192"/>
      <c r="R68" s="130"/>
    </row>
    <row r="69" spans="1:23" s="131" customFormat="1" x14ac:dyDescent="0.25">
      <c r="A69" s="119"/>
      <c r="B69" s="214"/>
      <c r="C69" s="130"/>
      <c r="D69" s="188"/>
      <c r="E69" s="189"/>
      <c r="F69" s="189" t="s">
        <v>9</v>
      </c>
      <c r="G69" s="190">
        <f>SUM(G54:G67)</f>
        <v>0</v>
      </c>
      <c r="H69" s="231"/>
      <c r="I69" s="46"/>
      <c r="J69" s="200"/>
      <c r="K69" s="129"/>
      <c r="L69" s="129"/>
      <c r="M69" s="129"/>
      <c r="N69" s="192"/>
      <c r="O69" s="192"/>
      <c r="P69" s="192"/>
      <c r="Q69" s="192"/>
      <c r="R69" s="130"/>
    </row>
    <row r="70" spans="1:23" s="140" customFormat="1" x14ac:dyDescent="0.25">
      <c r="A70" s="132"/>
      <c r="B70" s="243"/>
      <c r="D70" s="244"/>
      <c r="E70" s="245"/>
      <c r="F70" s="245"/>
      <c r="G70" s="195"/>
      <c r="H70" s="246"/>
      <c r="I70" s="46"/>
      <c r="J70" s="200"/>
      <c r="K70" s="129"/>
      <c r="L70" s="129"/>
      <c r="M70" s="129"/>
      <c r="N70" s="127"/>
      <c r="O70" s="127"/>
      <c r="P70" s="127"/>
      <c r="Q70" s="127"/>
    </row>
    <row r="71" spans="1:23" s="131" customFormat="1" x14ac:dyDescent="0.25">
      <c r="A71" s="97"/>
      <c r="B71" s="232"/>
      <c r="C71" s="105"/>
      <c r="E71" s="247"/>
      <c r="F71" s="197" t="str">
        <f>Lijsten!$B$2</f>
        <v>(Coördinatie) samenwerkingsverband</v>
      </c>
      <c r="G71" s="248">
        <f>SUMIF($B$54:$B$67, F71, $G$54:$G$67)</f>
        <v>0</v>
      </c>
      <c r="H71" s="231"/>
      <c r="I71" s="46"/>
      <c r="J71" s="200"/>
      <c r="K71" s="129"/>
      <c r="L71" s="129"/>
      <c r="M71" s="129"/>
      <c r="N71" s="192"/>
      <c r="O71" s="192"/>
      <c r="P71" s="192"/>
      <c r="Q71" s="192"/>
      <c r="R71" s="130"/>
    </row>
    <row r="72" spans="1:23" s="131" customFormat="1" x14ac:dyDescent="0.25">
      <c r="A72" s="97"/>
      <c r="B72" s="232"/>
      <c r="C72" s="105"/>
      <c r="E72" s="247"/>
      <c r="F72" s="202" t="str">
        <f>Lijsten!$B$3</f>
        <v>Proefproject uitvoering &amp; monitoring</v>
      </c>
      <c r="G72" s="248">
        <f>SUMIF($B$54:$B$67, F72, $G$54:$G$67)</f>
        <v>0</v>
      </c>
      <c r="H72" s="231"/>
      <c r="I72" s="46"/>
      <c r="J72" s="200"/>
      <c r="K72" s="129"/>
      <c r="L72" s="129"/>
      <c r="M72" s="129"/>
      <c r="N72" s="192"/>
      <c r="O72" s="192"/>
      <c r="P72" s="192"/>
      <c r="Q72" s="192"/>
      <c r="R72" s="130"/>
    </row>
    <row r="73" spans="1:23" s="131" customFormat="1" x14ac:dyDescent="0.25">
      <c r="A73" s="97"/>
      <c r="B73" s="232"/>
      <c r="C73" s="105"/>
      <c r="E73" s="247"/>
      <c r="F73" s="202" t="str">
        <f>Lijsten!$B$4</f>
        <v>Kennisdeling activiteiten</v>
      </c>
      <c r="G73" s="248">
        <f>SUMIF($B$54:$B$67, F73, $G$54:$G$67)</f>
        <v>0</v>
      </c>
      <c r="H73" s="231"/>
      <c r="I73" s="46"/>
      <c r="J73" s="200"/>
      <c r="K73" s="129"/>
      <c r="L73" s="129"/>
      <c r="M73" s="129"/>
      <c r="N73" s="192"/>
      <c r="O73" s="192"/>
      <c r="P73" s="192"/>
      <c r="Q73" s="192"/>
      <c r="R73" s="130"/>
    </row>
    <row r="74" spans="1:23" s="131" customFormat="1" x14ac:dyDescent="0.25">
      <c r="A74" s="97"/>
      <c r="B74" s="249"/>
      <c r="C74" s="250"/>
      <c r="D74" s="251"/>
      <c r="E74" s="250"/>
      <c r="F74" s="250"/>
      <c r="G74" s="252"/>
      <c r="H74" s="231"/>
      <c r="I74" s="46"/>
      <c r="J74" s="200"/>
      <c r="K74" s="129"/>
      <c r="L74" s="129"/>
      <c r="M74" s="129"/>
      <c r="N74" s="192"/>
      <c r="O74" s="192"/>
      <c r="P74" s="192"/>
      <c r="Q74" s="192"/>
      <c r="R74" s="130"/>
    </row>
    <row r="75" spans="1:23" s="131" customFormat="1" x14ac:dyDescent="0.25">
      <c r="A75" s="208"/>
      <c r="B75" s="143"/>
      <c r="C75" s="143"/>
      <c r="D75" s="238"/>
      <c r="E75" s="239"/>
      <c r="F75" s="239"/>
      <c r="G75" s="239"/>
      <c r="H75" s="253"/>
      <c r="I75" s="253"/>
      <c r="J75" s="254"/>
      <c r="K75" s="254"/>
      <c r="L75" s="255"/>
      <c r="M75" s="256"/>
      <c r="N75" s="127"/>
      <c r="O75" s="128"/>
      <c r="P75" s="127"/>
      <c r="Q75" s="127"/>
      <c r="R75" s="129"/>
      <c r="S75" s="129"/>
      <c r="T75" s="130"/>
      <c r="U75" s="130"/>
      <c r="V75" s="130"/>
      <c r="W75" s="130"/>
    </row>
    <row r="76" spans="1:23" s="131" customFormat="1" x14ac:dyDescent="0.25">
      <c r="A76" s="119" t="s">
        <v>20</v>
      </c>
      <c r="B76" s="209" t="s">
        <v>21</v>
      </c>
      <c r="C76" s="210"/>
      <c r="D76" s="211"/>
      <c r="E76" s="212"/>
      <c r="F76" s="212"/>
      <c r="G76" s="212"/>
      <c r="H76" s="257"/>
      <c r="I76" s="257"/>
      <c r="J76" s="212"/>
      <c r="K76" s="212"/>
      <c r="L76" s="213"/>
      <c r="M76" s="258"/>
      <c r="N76" s="127"/>
      <c r="O76" s="128"/>
      <c r="P76" s="128"/>
      <c r="Q76" s="127"/>
      <c r="R76" s="129"/>
      <c r="S76" s="129"/>
      <c r="T76" s="130"/>
      <c r="U76" s="130"/>
      <c r="V76" s="130"/>
      <c r="W76" s="130"/>
    </row>
    <row r="77" spans="1:23" s="131" customFormat="1" ht="16.5" customHeight="1" outlineLevel="1" x14ac:dyDescent="0.25">
      <c r="A77" s="119"/>
      <c r="B77" s="214"/>
      <c r="C77" s="105"/>
      <c r="D77" s="188"/>
      <c r="E77" s="130"/>
      <c r="F77" s="130"/>
      <c r="G77" s="130"/>
      <c r="H77" s="374" t="s">
        <v>22</v>
      </c>
      <c r="I77" s="374"/>
      <c r="J77" s="374"/>
      <c r="K77" s="374"/>
      <c r="L77" s="259"/>
      <c r="M77" s="258"/>
      <c r="N77" s="127"/>
      <c r="O77" s="128"/>
      <c r="P77" s="128"/>
      <c r="Q77" s="127"/>
      <c r="R77" s="129"/>
      <c r="S77" s="129"/>
      <c r="T77" s="130"/>
      <c r="U77" s="130"/>
      <c r="V77" s="130"/>
      <c r="W77" s="130"/>
    </row>
    <row r="78" spans="1:23" s="131" customFormat="1" ht="45" outlineLevel="1" x14ac:dyDescent="0.15">
      <c r="A78" s="119"/>
      <c r="B78" s="260" t="s">
        <v>4</v>
      </c>
      <c r="C78" s="261" t="s">
        <v>23</v>
      </c>
      <c r="D78" s="262" t="s">
        <v>24</v>
      </c>
      <c r="E78" s="262" t="s">
        <v>25</v>
      </c>
      <c r="F78" s="262" t="s">
        <v>26</v>
      </c>
      <c r="G78" s="262" t="s">
        <v>27</v>
      </c>
      <c r="H78" s="263" t="s">
        <v>28</v>
      </c>
      <c r="I78" s="263" t="s">
        <v>29</v>
      </c>
      <c r="J78" s="262" t="s">
        <v>30</v>
      </c>
      <c r="K78" s="262" t="s">
        <v>31</v>
      </c>
      <c r="L78" s="264" t="s">
        <v>221</v>
      </c>
      <c r="M78" s="258"/>
      <c r="N78" s="265" t="s">
        <v>32</v>
      </c>
      <c r="O78" s="265" t="s">
        <v>33</v>
      </c>
      <c r="P78" s="265" t="s">
        <v>34</v>
      </c>
      <c r="Q78" s="265" t="s">
        <v>35</v>
      </c>
      <c r="R78" s="266"/>
      <c r="S78" s="43"/>
      <c r="T78" s="130"/>
      <c r="U78" s="130"/>
      <c r="V78" s="130"/>
      <c r="W78" s="130"/>
    </row>
    <row r="79" spans="1:23" s="131" customFormat="1" ht="22.5" outlineLevel="1" x14ac:dyDescent="0.25">
      <c r="A79" s="119"/>
      <c r="B79" s="267" t="s">
        <v>36</v>
      </c>
      <c r="C79" s="268" t="s">
        <v>37</v>
      </c>
      <c r="D79" s="269"/>
      <c r="E79" s="269"/>
      <c r="F79" s="269"/>
      <c r="G79" s="270"/>
      <c r="H79" s="271"/>
      <c r="I79" s="271"/>
      <c r="J79" s="178"/>
      <c r="K79" s="272"/>
      <c r="L79" s="181">
        <f t="shared" ref="L79:L107" si="5">IF(H79&lt;&gt;"",D79*H79,D79*N79)+IF(I79&lt;&gt;"",E79*I79,E79*O79)+IF(J79&lt;&gt;"",F79*J79,F79*P79)+IF(K79&lt;&gt;"",G79*K79,G79*Q79)</f>
        <v>0</v>
      </c>
      <c r="M79" s="273"/>
      <c r="N79" s="274">
        <v>3214.48</v>
      </c>
      <c r="O79" s="274">
        <v>330.1</v>
      </c>
      <c r="P79" s="274">
        <v>330.1</v>
      </c>
      <c r="Q79" s="275">
        <v>0</v>
      </c>
      <c r="R79" s="276"/>
      <c r="S79" s="277"/>
      <c r="T79" s="278"/>
      <c r="U79" s="278"/>
      <c r="V79" s="130"/>
      <c r="W79" s="130"/>
    </row>
    <row r="80" spans="1:23" s="131" customFormat="1" ht="22.5" outlineLevel="1" x14ac:dyDescent="0.25">
      <c r="A80" s="119"/>
      <c r="B80" s="267" t="s">
        <v>38</v>
      </c>
      <c r="C80" s="279" t="s">
        <v>39</v>
      </c>
      <c r="D80" s="280"/>
      <c r="E80" s="270"/>
      <c r="F80" s="270"/>
      <c r="G80" s="270"/>
      <c r="H80" s="271"/>
      <c r="I80" s="281"/>
      <c r="J80" s="272"/>
      <c r="K80" s="272"/>
      <c r="L80" s="181">
        <f t="shared" si="5"/>
        <v>0</v>
      </c>
      <c r="M80" s="273"/>
      <c r="N80" s="274">
        <v>2707.68</v>
      </c>
      <c r="O80" s="275">
        <v>0</v>
      </c>
      <c r="P80" s="275">
        <v>0</v>
      </c>
      <c r="Q80" s="275">
        <v>0</v>
      </c>
      <c r="R80" s="276"/>
      <c r="S80" s="277"/>
      <c r="T80" s="278"/>
      <c r="U80" s="278"/>
      <c r="V80" s="130"/>
      <c r="W80" s="130"/>
    </row>
    <row r="81" spans="1:23" s="131" customFormat="1" ht="22.5" outlineLevel="1" x14ac:dyDescent="0.25">
      <c r="A81" s="119"/>
      <c r="B81" s="267" t="s">
        <v>40</v>
      </c>
      <c r="C81" s="279" t="s">
        <v>41</v>
      </c>
      <c r="D81" s="280"/>
      <c r="E81" s="270"/>
      <c r="F81" s="270"/>
      <c r="G81" s="270"/>
      <c r="H81" s="271"/>
      <c r="I81" s="281"/>
      <c r="J81" s="272"/>
      <c r="K81" s="272"/>
      <c r="L81" s="181">
        <f t="shared" si="5"/>
        <v>0</v>
      </c>
      <c r="M81" s="273"/>
      <c r="N81" s="274">
        <v>3214.48</v>
      </c>
      <c r="O81" s="275">
        <v>0</v>
      </c>
      <c r="P81" s="275">
        <v>0</v>
      </c>
      <c r="Q81" s="275">
        <v>0</v>
      </c>
      <c r="R81" s="276"/>
      <c r="S81" s="277"/>
      <c r="T81" s="278"/>
      <c r="U81" s="278"/>
      <c r="V81" s="130"/>
      <c r="W81" s="130"/>
    </row>
    <row r="82" spans="1:23" s="131" customFormat="1" ht="101.25" outlineLevel="1" x14ac:dyDescent="0.25">
      <c r="A82" s="119"/>
      <c r="B82" s="267" t="s">
        <v>42</v>
      </c>
      <c r="C82" s="279" t="s">
        <v>43</v>
      </c>
      <c r="D82" s="269"/>
      <c r="E82" s="269"/>
      <c r="F82" s="269"/>
      <c r="G82" s="270"/>
      <c r="H82" s="271"/>
      <c r="I82" s="271"/>
      <c r="J82" s="178"/>
      <c r="K82" s="272"/>
      <c r="L82" s="181">
        <f t="shared" si="5"/>
        <v>0</v>
      </c>
      <c r="M82" s="273"/>
      <c r="N82" s="274">
        <v>3360.03</v>
      </c>
      <c r="O82" s="274">
        <v>711.58</v>
      </c>
      <c r="P82" s="274">
        <v>711.58</v>
      </c>
      <c r="Q82" s="275">
        <v>0</v>
      </c>
      <c r="R82" s="276"/>
      <c r="S82" s="277"/>
      <c r="T82" s="278"/>
      <c r="U82" s="278"/>
      <c r="V82" s="130"/>
      <c r="W82" s="130"/>
    </row>
    <row r="83" spans="1:23" s="131" customFormat="1" ht="56.25" outlineLevel="1" x14ac:dyDescent="0.25">
      <c r="A83" s="119"/>
      <c r="B83" s="267" t="s">
        <v>44</v>
      </c>
      <c r="C83" s="279" t="s">
        <v>45</v>
      </c>
      <c r="D83" s="269"/>
      <c r="E83" s="269"/>
      <c r="F83" s="269"/>
      <c r="G83" s="270"/>
      <c r="H83" s="271"/>
      <c r="I83" s="271"/>
      <c r="J83" s="178"/>
      <c r="K83" s="272"/>
      <c r="L83" s="181">
        <f t="shared" si="5"/>
        <v>0</v>
      </c>
      <c r="M83" s="273"/>
      <c r="N83" s="274">
        <v>184.8</v>
      </c>
      <c r="O83" s="274">
        <v>184.8</v>
      </c>
      <c r="P83" s="274">
        <v>184.8</v>
      </c>
      <c r="Q83" s="275">
        <v>0</v>
      </c>
      <c r="R83" s="276"/>
      <c r="S83" s="277"/>
      <c r="T83" s="278"/>
      <c r="U83" s="278"/>
      <c r="V83" s="130"/>
      <c r="W83" s="130"/>
    </row>
    <row r="84" spans="1:23" s="131" customFormat="1" ht="22.5" outlineLevel="1" x14ac:dyDescent="0.25">
      <c r="A84" s="119"/>
      <c r="B84" s="267" t="s">
        <v>46</v>
      </c>
      <c r="C84" s="279" t="s">
        <v>47</v>
      </c>
      <c r="D84" s="269"/>
      <c r="E84" s="269"/>
      <c r="F84" s="269"/>
      <c r="G84" s="270"/>
      <c r="H84" s="271"/>
      <c r="I84" s="271"/>
      <c r="J84" s="178"/>
      <c r="K84" s="272"/>
      <c r="L84" s="181">
        <f t="shared" si="5"/>
        <v>0</v>
      </c>
      <c r="M84" s="273"/>
      <c r="N84" s="274">
        <v>88.1</v>
      </c>
      <c r="O84" s="274">
        <v>131.6</v>
      </c>
      <c r="P84" s="274">
        <v>131.6</v>
      </c>
      <c r="Q84" s="275">
        <v>0</v>
      </c>
      <c r="R84" s="276"/>
      <c r="S84" s="277"/>
      <c r="T84" s="278"/>
      <c r="U84" s="278"/>
      <c r="V84" s="130"/>
      <c r="W84" s="130"/>
    </row>
    <row r="85" spans="1:23" s="131" customFormat="1" ht="22.5" outlineLevel="1" x14ac:dyDescent="0.25">
      <c r="A85" s="119"/>
      <c r="B85" s="267" t="s">
        <v>48</v>
      </c>
      <c r="C85" s="279" t="s">
        <v>49</v>
      </c>
      <c r="D85" s="280"/>
      <c r="E85" s="270"/>
      <c r="F85" s="270"/>
      <c r="G85" s="270"/>
      <c r="H85" s="271"/>
      <c r="I85" s="281"/>
      <c r="J85" s="272"/>
      <c r="K85" s="272"/>
      <c r="L85" s="181">
        <f t="shared" si="5"/>
        <v>0</v>
      </c>
      <c r="M85" s="273"/>
      <c r="N85" s="274">
        <v>2599.08</v>
      </c>
      <c r="O85" s="275">
        <v>0</v>
      </c>
      <c r="P85" s="275">
        <v>0</v>
      </c>
      <c r="Q85" s="275">
        <v>0</v>
      </c>
      <c r="R85" s="276"/>
      <c r="S85" s="277"/>
      <c r="T85" s="278"/>
      <c r="U85" s="278"/>
      <c r="V85" s="130"/>
      <c r="W85" s="130"/>
    </row>
    <row r="86" spans="1:23" s="131" customFormat="1" ht="22.5" outlineLevel="1" x14ac:dyDescent="0.25">
      <c r="A86" s="119"/>
      <c r="B86" s="267" t="s">
        <v>50</v>
      </c>
      <c r="C86" s="279" t="s">
        <v>51</v>
      </c>
      <c r="D86" s="269"/>
      <c r="E86" s="269"/>
      <c r="F86" s="269"/>
      <c r="G86" s="270"/>
      <c r="H86" s="271"/>
      <c r="I86" s="271"/>
      <c r="J86" s="178"/>
      <c r="K86" s="272"/>
      <c r="L86" s="181">
        <f t="shared" si="5"/>
        <v>0</v>
      </c>
      <c r="M86" s="273"/>
      <c r="N86" s="275">
        <v>0</v>
      </c>
      <c r="O86" s="275">
        <v>2271.87</v>
      </c>
      <c r="P86" s="275">
        <v>4097.9399999999996</v>
      </c>
      <c r="Q86" s="275">
        <v>0</v>
      </c>
      <c r="R86" s="282"/>
      <c r="S86" s="277"/>
      <c r="T86" s="278"/>
      <c r="U86" s="278"/>
      <c r="V86" s="130"/>
      <c r="W86" s="130"/>
    </row>
    <row r="87" spans="1:23" s="131" customFormat="1" ht="22.5" outlineLevel="1" x14ac:dyDescent="0.25">
      <c r="A87" s="119"/>
      <c r="B87" s="267" t="s">
        <v>52</v>
      </c>
      <c r="C87" s="279" t="s">
        <v>53</v>
      </c>
      <c r="D87" s="269"/>
      <c r="E87" s="269"/>
      <c r="F87" s="269"/>
      <c r="G87" s="269"/>
      <c r="H87" s="271"/>
      <c r="I87" s="271"/>
      <c r="J87" s="178"/>
      <c r="K87" s="178"/>
      <c r="L87" s="181">
        <f t="shared" si="5"/>
        <v>0</v>
      </c>
      <c r="M87" s="273"/>
      <c r="N87" s="274">
        <v>4579</v>
      </c>
      <c r="O87" s="274">
        <v>4579</v>
      </c>
      <c r="P87" s="274">
        <v>4579</v>
      </c>
      <c r="Q87" s="275">
        <v>4579</v>
      </c>
      <c r="R87" s="276"/>
      <c r="S87" s="277"/>
      <c r="T87" s="278"/>
      <c r="U87" s="278"/>
      <c r="V87" s="130"/>
      <c r="W87" s="130"/>
    </row>
    <row r="88" spans="1:23" s="131" customFormat="1" ht="22.5" outlineLevel="1" x14ac:dyDescent="0.25">
      <c r="A88" s="119"/>
      <c r="B88" s="267" t="s">
        <v>54</v>
      </c>
      <c r="C88" s="279" t="s">
        <v>55</v>
      </c>
      <c r="D88" s="269"/>
      <c r="E88" s="269"/>
      <c r="F88" s="269"/>
      <c r="G88" s="269"/>
      <c r="H88" s="271"/>
      <c r="I88" s="271"/>
      <c r="J88" s="178"/>
      <c r="K88" s="178"/>
      <c r="L88" s="181">
        <f t="shared" si="5"/>
        <v>0</v>
      </c>
      <c r="M88" s="273"/>
      <c r="N88" s="274">
        <v>117.46</v>
      </c>
      <c r="O88" s="274">
        <v>117.46</v>
      </c>
      <c r="P88" s="274">
        <v>117.46</v>
      </c>
      <c r="Q88" s="275">
        <v>117.46</v>
      </c>
      <c r="R88" s="276"/>
      <c r="S88" s="277"/>
      <c r="T88" s="278"/>
      <c r="U88" s="278"/>
      <c r="V88" s="130"/>
      <c r="W88" s="130"/>
    </row>
    <row r="89" spans="1:23" s="131" customFormat="1" ht="22.5" outlineLevel="1" x14ac:dyDescent="0.25">
      <c r="A89" s="119"/>
      <c r="B89" s="267" t="s">
        <v>56</v>
      </c>
      <c r="C89" s="279" t="s">
        <v>57</v>
      </c>
      <c r="D89" s="269"/>
      <c r="E89" s="269"/>
      <c r="F89" s="269"/>
      <c r="G89" s="270"/>
      <c r="H89" s="271"/>
      <c r="I89" s="271"/>
      <c r="J89" s="178"/>
      <c r="K89" s="272"/>
      <c r="L89" s="181">
        <f t="shared" si="5"/>
        <v>0</v>
      </c>
      <c r="M89" s="273"/>
      <c r="N89" s="274">
        <v>3214.48</v>
      </c>
      <c r="O89" s="274">
        <v>2136.79</v>
      </c>
      <c r="P89" s="274">
        <v>3962.85</v>
      </c>
      <c r="Q89" s="275">
        <v>0</v>
      </c>
      <c r="R89" s="282"/>
      <c r="S89" s="277"/>
      <c r="T89" s="278"/>
      <c r="U89" s="278"/>
      <c r="V89" s="130"/>
      <c r="W89" s="130"/>
    </row>
    <row r="90" spans="1:23" s="131" customFormat="1" ht="22.5" outlineLevel="1" x14ac:dyDescent="0.25">
      <c r="A90" s="119"/>
      <c r="B90" s="267" t="s">
        <v>58</v>
      </c>
      <c r="C90" s="279" t="s">
        <v>59</v>
      </c>
      <c r="D90" s="269"/>
      <c r="E90" s="270"/>
      <c r="F90" s="270"/>
      <c r="G90" s="270"/>
      <c r="H90" s="271"/>
      <c r="I90" s="281"/>
      <c r="J90" s="272"/>
      <c r="K90" s="272"/>
      <c r="L90" s="181">
        <f t="shared" si="5"/>
        <v>0</v>
      </c>
      <c r="M90" s="273"/>
      <c r="N90" s="274">
        <v>283.69</v>
      </c>
      <c r="O90" s="275">
        <v>0</v>
      </c>
      <c r="P90" s="275">
        <v>0</v>
      </c>
      <c r="Q90" s="275">
        <v>0</v>
      </c>
      <c r="R90" s="276"/>
      <c r="S90" s="277"/>
      <c r="T90" s="278"/>
      <c r="U90" s="278"/>
      <c r="V90" s="130"/>
      <c r="W90" s="130"/>
    </row>
    <row r="91" spans="1:23" s="131" customFormat="1" ht="22.5" outlineLevel="1" x14ac:dyDescent="0.25">
      <c r="A91" s="119"/>
      <c r="B91" s="267" t="s">
        <v>60</v>
      </c>
      <c r="C91" s="279" t="s">
        <v>61</v>
      </c>
      <c r="D91" s="269"/>
      <c r="E91" s="269"/>
      <c r="F91" s="269"/>
      <c r="G91" s="270"/>
      <c r="H91" s="271"/>
      <c r="I91" s="271"/>
      <c r="J91" s="178"/>
      <c r="K91" s="272"/>
      <c r="L91" s="181">
        <f t="shared" si="5"/>
        <v>0</v>
      </c>
      <c r="M91" s="273"/>
      <c r="N91" s="274">
        <v>3214.48</v>
      </c>
      <c r="O91" s="274">
        <v>2104.56</v>
      </c>
      <c r="P91" s="274">
        <v>2636.2</v>
      </c>
      <c r="Q91" s="275">
        <v>0</v>
      </c>
      <c r="R91" s="282"/>
      <c r="S91" s="277"/>
      <c r="T91" s="278"/>
      <c r="U91" s="278"/>
      <c r="V91" s="130"/>
      <c r="W91" s="130"/>
    </row>
    <row r="92" spans="1:23" s="131" customFormat="1" ht="22.5" outlineLevel="1" x14ac:dyDescent="0.25">
      <c r="A92" s="119"/>
      <c r="B92" s="267" t="s">
        <v>62</v>
      </c>
      <c r="C92" s="279" t="s">
        <v>63</v>
      </c>
      <c r="D92" s="280"/>
      <c r="E92" s="270"/>
      <c r="F92" s="270"/>
      <c r="G92" s="270"/>
      <c r="H92" s="271"/>
      <c r="I92" s="281"/>
      <c r="J92" s="272"/>
      <c r="K92" s="272"/>
      <c r="L92" s="181">
        <f t="shared" si="5"/>
        <v>0</v>
      </c>
      <c r="M92" s="273"/>
      <c r="N92" s="274">
        <v>183.49</v>
      </c>
      <c r="O92" s="275">
        <v>0</v>
      </c>
      <c r="P92" s="275">
        <v>0</v>
      </c>
      <c r="Q92" s="275">
        <v>0</v>
      </c>
      <c r="R92" s="276"/>
      <c r="S92" s="277"/>
      <c r="T92" s="278"/>
      <c r="U92" s="278"/>
      <c r="V92" s="130"/>
      <c r="W92" s="130"/>
    </row>
    <row r="93" spans="1:23" s="131" customFormat="1" ht="22.5" outlineLevel="1" x14ac:dyDescent="0.25">
      <c r="A93" s="119"/>
      <c r="B93" s="267" t="s">
        <v>64</v>
      </c>
      <c r="C93" s="279" t="s">
        <v>49</v>
      </c>
      <c r="D93" s="280"/>
      <c r="E93" s="270"/>
      <c r="F93" s="270"/>
      <c r="G93" s="270"/>
      <c r="H93" s="271"/>
      <c r="I93" s="281"/>
      <c r="J93" s="272"/>
      <c r="K93" s="272"/>
      <c r="L93" s="181">
        <f t="shared" si="5"/>
        <v>0</v>
      </c>
      <c r="M93" s="273"/>
      <c r="N93" s="274">
        <v>2599.08</v>
      </c>
      <c r="O93" s="275">
        <v>0</v>
      </c>
      <c r="P93" s="275">
        <v>0</v>
      </c>
      <c r="Q93" s="275">
        <v>0</v>
      </c>
      <c r="R93" s="276"/>
      <c r="S93" s="277"/>
      <c r="T93" s="278"/>
      <c r="U93" s="278"/>
      <c r="V93" s="130"/>
      <c r="W93" s="130"/>
    </row>
    <row r="94" spans="1:23" s="131" customFormat="1" ht="33.75" outlineLevel="1" x14ac:dyDescent="0.25">
      <c r="A94" s="119"/>
      <c r="B94" s="267" t="s">
        <v>65</v>
      </c>
      <c r="C94" s="279" t="s">
        <v>66</v>
      </c>
      <c r="D94" s="270"/>
      <c r="E94" s="270"/>
      <c r="F94" s="270"/>
      <c r="G94" s="269"/>
      <c r="H94" s="281"/>
      <c r="I94" s="281"/>
      <c r="J94" s="272"/>
      <c r="K94" s="178"/>
      <c r="L94" s="181">
        <f t="shared" si="5"/>
        <v>0</v>
      </c>
      <c r="M94" s="273"/>
      <c r="N94" s="275">
        <v>0</v>
      </c>
      <c r="O94" s="275">
        <v>0</v>
      </c>
      <c r="P94" s="275">
        <v>0</v>
      </c>
      <c r="Q94" s="275">
        <v>189531</v>
      </c>
      <c r="R94" s="276"/>
      <c r="S94" s="277"/>
      <c r="T94" s="278"/>
      <c r="U94" s="278"/>
      <c r="V94" s="130"/>
      <c r="W94" s="130"/>
    </row>
    <row r="95" spans="1:23" s="131" customFormat="1" ht="33.75" outlineLevel="1" x14ac:dyDescent="0.25">
      <c r="A95" s="119"/>
      <c r="B95" s="267" t="s">
        <v>67</v>
      </c>
      <c r="C95" s="279" t="s">
        <v>68</v>
      </c>
      <c r="D95" s="270"/>
      <c r="E95" s="270"/>
      <c r="F95" s="270"/>
      <c r="G95" s="269"/>
      <c r="H95" s="281"/>
      <c r="I95" s="281"/>
      <c r="J95" s="272"/>
      <c r="K95" s="178"/>
      <c r="L95" s="181">
        <f t="shared" si="5"/>
        <v>0</v>
      </c>
      <c r="M95" s="273"/>
      <c r="N95" s="275">
        <v>0</v>
      </c>
      <c r="O95" s="275">
        <v>0</v>
      </c>
      <c r="P95" s="275">
        <v>0</v>
      </c>
      <c r="Q95" s="275">
        <v>8310</v>
      </c>
      <c r="R95" s="276"/>
      <c r="S95" s="277"/>
      <c r="T95" s="278"/>
      <c r="U95" s="278"/>
      <c r="V95" s="130"/>
      <c r="W95" s="130"/>
    </row>
    <row r="96" spans="1:23" s="131" customFormat="1" ht="22.5" outlineLevel="1" x14ac:dyDescent="0.25">
      <c r="A96" s="119"/>
      <c r="B96" s="267" t="s">
        <v>69</v>
      </c>
      <c r="C96" s="279" t="s">
        <v>70</v>
      </c>
      <c r="D96" s="270"/>
      <c r="E96" s="270"/>
      <c r="F96" s="270"/>
      <c r="G96" s="269"/>
      <c r="H96" s="281"/>
      <c r="I96" s="281"/>
      <c r="J96" s="272"/>
      <c r="K96" s="178"/>
      <c r="L96" s="181">
        <f t="shared" si="5"/>
        <v>0</v>
      </c>
      <c r="M96" s="273"/>
      <c r="N96" s="275">
        <v>0</v>
      </c>
      <c r="O96" s="275">
        <v>0</v>
      </c>
      <c r="P96" s="275">
        <v>0</v>
      </c>
      <c r="Q96" s="275">
        <v>265259</v>
      </c>
      <c r="R96" s="276"/>
      <c r="S96" s="277"/>
      <c r="T96" s="278"/>
      <c r="U96" s="278"/>
      <c r="V96" s="130"/>
      <c r="W96" s="130"/>
    </row>
    <row r="97" spans="1:23" s="131" customFormat="1" ht="33.75" outlineLevel="1" x14ac:dyDescent="0.25">
      <c r="A97" s="119"/>
      <c r="B97" s="267" t="s">
        <v>71</v>
      </c>
      <c r="C97" s="279" t="s">
        <v>72</v>
      </c>
      <c r="D97" s="269"/>
      <c r="E97" s="269"/>
      <c r="F97" s="269"/>
      <c r="G97" s="269"/>
      <c r="H97" s="271"/>
      <c r="I97" s="271"/>
      <c r="J97" s="178"/>
      <c r="K97" s="178"/>
      <c r="L97" s="181">
        <f t="shared" si="5"/>
        <v>0</v>
      </c>
      <c r="M97" s="273"/>
      <c r="N97" s="274">
        <v>917</v>
      </c>
      <c r="O97" s="274">
        <v>917</v>
      </c>
      <c r="P97" s="274">
        <v>917</v>
      </c>
      <c r="Q97" s="275">
        <v>917</v>
      </c>
      <c r="R97" s="276"/>
      <c r="S97" s="277"/>
      <c r="T97" s="278"/>
      <c r="U97" s="278"/>
      <c r="V97" s="130"/>
      <c r="W97" s="130"/>
    </row>
    <row r="98" spans="1:23" s="131" customFormat="1" ht="22.5" outlineLevel="1" x14ac:dyDescent="0.25">
      <c r="A98" s="119"/>
      <c r="B98" s="267" t="s">
        <v>73</v>
      </c>
      <c r="C98" s="279" t="s">
        <v>74</v>
      </c>
      <c r="D98" s="270"/>
      <c r="E98" s="270"/>
      <c r="F98" s="270"/>
      <c r="G98" s="269"/>
      <c r="H98" s="281"/>
      <c r="I98" s="281"/>
      <c r="J98" s="272"/>
      <c r="K98" s="178"/>
      <c r="L98" s="181">
        <f t="shared" si="5"/>
        <v>0</v>
      </c>
      <c r="M98" s="273"/>
      <c r="N98" s="275">
        <v>0</v>
      </c>
      <c r="O98" s="275">
        <v>0</v>
      </c>
      <c r="P98" s="275">
        <v>0</v>
      </c>
      <c r="Q98" s="275">
        <v>263200</v>
      </c>
      <c r="R98" s="276"/>
      <c r="S98" s="277"/>
      <c r="T98" s="278"/>
      <c r="U98" s="278"/>
      <c r="V98" s="130"/>
      <c r="W98" s="130"/>
    </row>
    <row r="99" spans="1:23" s="131" customFormat="1" ht="33.75" outlineLevel="1" x14ac:dyDescent="0.25">
      <c r="A99" s="119"/>
      <c r="B99" s="267" t="s">
        <v>75</v>
      </c>
      <c r="C99" s="279" t="s">
        <v>76</v>
      </c>
      <c r="D99" s="270"/>
      <c r="E99" s="269"/>
      <c r="F99" s="269"/>
      <c r="G99" s="270"/>
      <c r="H99" s="281"/>
      <c r="I99" s="271"/>
      <c r="J99" s="178"/>
      <c r="K99" s="272"/>
      <c r="L99" s="181">
        <f t="shared" si="5"/>
        <v>0</v>
      </c>
      <c r="M99" s="273"/>
      <c r="N99" s="275">
        <v>0</v>
      </c>
      <c r="O99" s="274">
        <v>300</v>
      </c>
      <c r="P99" s="274">
        <v>300</v>
      </c>
      <c r="Q99" s="275">
        <v>0</v>
      </c>
      <c r="R99" s="276"/>
      <c r="S99" s="277"/>
      <c r="T99" s="278"/>
      <c r="U99" s="278"/>
      <c r="V99" s="130"/>
      <c r="W99" s="130"/>
    </row>
    <row r="100" spans="1:23" s="131" customFormat="1" ht="33.75" outlineLevel="1" x14ac:dyDescent="0.25">
      <c r="A100" s="119"/>
      <c r="B100" s="267" t="s">
        <v>77</v>
      </c>
      <c r="C100" s="279" t="s">
        <v>78</v>
      </c>
      <c r="D100" s="270"/>
      <c r="E100" s="269"/>
      <c r="F100" s="269"/>
      <c r="G100" s="270"/>
      <c r="H100" s="281"/>
      <c r="I100" s="271"/>
      <c r="J100" s="178"/>
      <c r="K100" s="272"/>
      <c r="L100" s="181">
        <f t="shared" si="5"/>
        <v>0</v>
      </c>
      <c r="M100" s="273"/>
      <c r="N100" s="275">
        <v>0</v>
      </c>
      <c r="O100" s="274">
        <v>524.79999999999995</v>
      </c>
      <c r="P100" s="274">
        <v>524.79999999999995</v>
      </c>
      <c r="Q100" s="275">
        <v>0</v>
      </c>
      <c r="R100" s="276"/>
      <c r="S100" s="277"/>
      <c r="T100" s="278"/>
      <c r="U100" s="278"/>
      <c r="V100" s="130"/>
      <c r="W100" s="130"/>
    </row>
    <row r="101" spans="1:23" s="131" customFormat="1" ht="45" outlineLevel="1" x14ac:dyDescent="0.25">
      <c r="A101" s="119"/>
      <c r="B101" s="283" t="s">
        <v>79</v>
      </c>
      <c r="C101" s="268" t="s">
        <v>80</v>
      </c>
      <c r="D101" s="269"/>
      <c r="E101" s="269"/>
      <c r="F101" s="269"/>
      <c r="G101" s="270"/>
      <c r="H101" s="271"/>
      <c r="I101" s="271"/>
      <c r="J101" s="178"/>
      <c r="K101" s="272"/>
      <c r="L101" s="181">
        <f t="shared" si="5"/>
        <v>0</v>
      </c>
      <c r="M101" s="273"/>
      <c r="N101" s="274">
        <v>91</v>
      </c>
      <c r="O101" s="274">
        <v>234</v>
      </c>
      <c r="P101" s="274">
        <v>295</v>
      </c>
      <c r="Q101" s="275">
        <v>0</v>
      </c>
      <c r="R101" s="282"/>
      <c r="S101" s="277"/>
      <c r="T101" s="278"/>
      <c r="U101" s="278"/>
      <c r="V101" s="130"/>
      <c r="W101" s="130"/>
    </row>
    <row r="102" spans="1:23" s="131" customFormat="1" ht="22.5" outlineLevel="1" x14ac:dyDescent="0.25">
      <c r="A102" s="119"/>
      <c r="B102" s="283" t="s">
        <v>81</v>
      </c>
      <c r="C102" s="268" t="s">
        <v>82</v>
      </c>
      <c r="D102" s="269"/>
      <c r="E102" s="269"/>
      <c r="F102" s="269"/>
      <c r="G102" s="270"/>
      <c r="H102" s="271"/>
      <c r="I102" s="271"/>
      <c r="J102" s="178"/>
      <c r="K102" s="272"/>
      <c r="L102" s="181">
        <f t="shared" si="5"/>
        <v>0</v>
      </c>
      <c r="M102" s="273"/>
      <c r="N102" s="274">
        <v>600</v>
      </c>
      <c r="O102" s="274">
        <v>600</v>
      </c>
      <c r="P102" s="274">
        <v>600</v>
      </c>
      <c r="Q102" s="275">
        <v>0</v>
      </c>
      <c r="R102" s="276"/>
      <c r="S102" s="277"/>
      <c r="T102" s="278"/>
      <c r="U102" s="278"/>
      <c r="V102" s="130"/>
      <c r="W102" s="130"/>
    </row>
    <row r="103" spans="1:23" s="131" customFormat="1" ht="45" outlineLevel="1" x14ac:dyDescent="0.25">
      <c r="A103" s="119"/>
      <c r="B103" s="283" t="s">
        <v>83</v>
      </c>
      <c r="C103" s="268" t="s">
        <v>84</v>
      </c>
      <c r="D103" s="269"/>
      <c r="E103" s="269"/>
      <c r="F103" s="269"/>
      <c r="G103" s="270"/>
      <c r="H103" s="271"/>
      <c r="I103" s="271"/>
      <c r="J103" s="178"/>
      <c r="K103" s="272"/>
      <c r="L103" s="181">
        <f t="shared" si="5"/>
        <v>0</v>
      </c>
      <c r="M103" s="273"/>
      <c r="N103" s="274">
        <v>2182</v>
      </c>
      <c r="O103" s="274">
        <v>1075.96</v>
      </c>
      <c r="P103" s="274">
        <v>3233.46</v>
      </c>
      <c r="Q103" s="275">
        <v>0</v>
      </c>
      <c r="R103" s="282"/>
      <c r="S103" s="277"/>
      <c r="T103" s="278"/>
      <c r="U103" s="278"/>
      <c r="V103" s="130"/>
      <c r="W103" s="130"/>
    </row>
    <row r="104" spans="1:23" s="131" customFormat="1" ht="33.75" outlineLevel="1" x14ac:dyDescent="0.25">
      <c r="A104" s="119"/>
      <c r="B104" s="283" t="s">
        <v>85</v>
      </c>
      <c r="C104" s="268" t="s">
        <v>86</v>
      </c>
      <c r="D104" s="269"/>
      <c r="E104" s="269"/>
      <c r="F104" s="269"/>
      <c r="G104" s="270"/>
      <c r="H104" s="271"/>
      <c r="I104" s="271"/>
      <c r="J104" s="178"/>
      <c r="K104" s="272"/>
      <c r="L104" s="181">
        <f t="shared" si="5"/>
        <v>0</v>
      </c>
      <c r="M104" s="273"/>
      <c r="N104" s="274">
        <v>2418.75</v>
      </c>
      <c r="O104" s="274">
        <v>2418.75</v>
      </c>
      <c r="P104" s="274">
        <v>2418.75</v>
      </c>
      <c r="Q104" s="275">
        <v>0</v>
      </c>
      <c r="R104" s="276"/>
      <c r="S104" s="277"/>
      <c r="T104" s="278"/>
      <c r="U104" s="278"/>
      <c r="V104" s="130"/>
      <c r="W104" s="130"/>
    </row>
    <row r="105" spans="1:23" s="131" customFormat="1" ht="22.5" outlineLevel="1" x14ac:dyDescent="0.25">
      <c r="A105" s="119"/>
      <c r="B105" s="283" t="s">
        <v>87</v>
      </c>
      <c r="C105" s="268" t="s">
        <v>88</v>
      </c>
      <c r="D105" s="269"/>
      <c r="E105" s="269"/>
      <c r="F105" s="269"/>
      <c r="G105" s="269"/>
      <c r="H105" s="271"/>
      <c r="I105" s="271"/>
      <c r="J105" s="178"/>
      <c r="K105" s="178"/>
      <c r="L105" s="181">
        <f t="shared" si="5"/>
        <v>0</v>
      </c>
      <c r="M105" s="273"/>
      <c r="N105" s="274">
        <v>24411.11</v>
      </c>
      <c r="O105" s="274">
        <v>24411.11</v>
      </c>
      <c r="P105" s="274">
        <v>24411.11</v>
      </c>
      <c r="Q105" s="275">
        <v>24411.11</v>
      </c>
      <c r="R105" s="276"/>
      <c r="S105" s="277"/>
      <c r="T105" s="278"/>
      <c r="U105" s="278"/>
      <c r="V105" s="130"/>
      <c r="W105" s="130"/>
    </row>
    <row r="106" spans="1:23" s="131" customFormat="1" ht="22.5" outlineLevel="1" x14ac:dyDescent="0.25">
      <c r="A106" s="119"/>
      <c r="B106" s="283" t="s">
        <v>89</v>
      </c>
      <c r="C106" s="268" t="s">
        <v>90</v>
      </c>
      <c r="D106" s="270"/>
      <c r="E106" s="269"/>
      <c r="F106" s="269"/>
      <c r="G106" s="270"/>
      <c r="H106" s="281"/>
      <c r="I106" s="271"/>
      <c r="J106" s="178"/>
      <c r="K106" s="178"/>
      <c r="L106" s="181">
        <f t="shared" si="5"/>
        <v>0</v>
      </c>
      <c r="M106" s="273"/>
      <c r="N106" s="275">
        <v>0</v>
      </c>
      <c r="O106" s="274">
        <v>730.55</v>
      </c>
      <c r="P106" s="274">
        <v>559.42999999999995</v>
      </c>
      <c r="Q106" s="275">
        <v>0</v>
      </c>
      <c r="R106" s="282"/>
      <c r="S106" s="277"/>
      <c r="T106" s="278"/>
      <c r="U106" s="278"/>
      <c r="V106" s="130"/>
      <c r="W106" s="130"/>
    </row>
    <row r="107" spans="1:23" s="131" customFormat="1" ht="45" outlineLevel="1" x14ac:dyDescent="0.25">
      <c r="A107" s="119"/>
      <c r="B107" s="283" t="s">
        <v>91</v>
      </c>
      <c r="C107" s="268" t="s">
        <v>92</v>
      </c>
      <c r="D107" s="280"/>
      <c r="E107" s="270"/>
      <c r="F107" s="270"/>
      <c r="G107" s="270"/>
      <c r="H107" s="271"/>
      <c r="I107" s="284"/>
      <c r="J107" s="270"/>
      <c r="K107" s="270"/>
      <c r="L107" s="181">
        <f t="shared" si="5"/>
        <v>0</v>
      </c>
      <c r="M107" s="273"/>
      <c r="N107" s="274">
        <v>1130</v>
      </c>
      <c r="O107" s="275">
        <v>0</v>
      </c>
      <c r="P107" s="275">
        <v>0</v>
      </c>
      <c r="Q107" s="275">
        <v>0</v>
      </c>
      <c r="R107" s="276"/>
      <c r="S107" s="277"/>
      <c r="T107" s="278"/>
      <c r="U107" s="278"/>
      <c r="V107" s="130"/>
      <c r="W107" s="130"/>
    </row>
    <row r="108" spans="1:23" s="140" customFormat="1" ht="22.5" outlineLevel="1" x14ac:dyDescent="0.15">
      <c r="A108" s="132"/>
      <c r="B108" s="285"/>
      <c r="C108" s="286"/>
      <c r="D108" s="351" t="s">
        <v>32</v>
      </c>
      <c r="E108" s="351" t="s">
        <v>166</v>
      </c>
      <c r="F108" s="351" t="s">
        <v>167</v>
      </c>
      <c r="G108" s="351" t="s">
        <v>27</v>
      </c>
      <c r="H108" s="287"/>
      <c r="I108" s="287"/>
      <c r="J108" s="288"/>
      <c r="K108" s="288"/>
      <c r="L108" s="289"/>
      <c r="M108" s="290"/>
      <c r="N108" s="274"/>
      <c r="O108" s="275"/>
      <c r="P108" s="275"/>
      <c r="Q108" s="275"/>
      <c r="R108" s="276"/>
      <c r="S108" s="277"/>
      <c r="T108" s="129"/>
      <c r="U108" s="129"/>
    </row>
    <row r="109" spans="1:23" s="140" customFormat="1" x14ac:dyDescent="0.25">
      <c r="A109" s="132"/>
      <c r="B109" s="291"/>
      <c r="C109" s="352" t="s">
        <v>165</v>
      </c>
      <c r="D109" s="353">
        <f t="shared" ref="D109:G109" si="6">SUM(D79:D107)</f>
        <v>0</v>
      </c>
      <c r="E109" s="353">
        <f t="shared" si="6"/>
        <v>0</v>
      </c>
      <c r="F109" s="353">
        <f t="shared" si="6"/>
        <v>0</v>
      </c>
      <c r="G109" s="353">
        <f t="shared" si="6"/>
        <v>0</v>
      </c>
      <c r="H109" s="292"/>
      <c r="I109" s="293"/>
      <c r="J109" s="294"/>
      <c r="K109" s="295" t="s">
        <v>9</v>
      </c>
      <c r="L109" s="190">
        <f>SUM(L79:L107)</f>
        <v>0</v>
      </c>
      <c r="M109" s="290"/>
      <c r="N109" s="274"/>
      <c r="O109" s="275"/>
      <c r="P109" s="275"/>
      <c r="Q109" s="275"/>
      <c r="R109" s="276"/>
      <c r="S109" s="277"/>
      <c r="T109" s="129"/>
      <c r="U109" s="129"/>
    </row>
    <row r="110" spans="1:23" s="131" customFormat="1" x14ac:dyDescent="0.25">
      <c r="A110" s="119"/>
      <c r="B110" s="233"/>
      <c r="C110" s="205"/>
      <c r="D110" s="234"/>
      <c r="E110" s="235"/>
      <c r="F110" s="235"/>
      <c r="G110" s="235"/>
      <c r="H110" s="296"/>
      <c r="I110" s="296"/>
      <c r="J110" s="235"/>
      <c r="K110" s="235"/>
      <c r="L110" s="236"/>
      <c r="M110" s="297"/>
      <c r="N110" s="298"/>
      <c r="O110" s="298"/>
      <c r="P110" s="298"/>
      <c r="Q110" s="299"/>
      <c r="R110" s="276"/>
      <c r="S110" s="129"/>
      <c r="T110" s="130"/>
      <c r="U110" s="130"/>
      <c r="V110" s="130"/>
      <c r="W110" s="130"/>
    </row>
    <row r="111" spans="1:23" s="130" customFormat="1" x14ac:dyDescent="0.25">
      <c r="A111" s="208"/>
      <c r="B111" s="143"/>
      <c r="C111" s="143"/>
      <c r="D111" s="238"/>
      <c r="E111" s="143"/>
      <c r="F111" s="300"/>
      <c r="G111" s="300"/>
      <c r="H111" s="301"/>
      <c r="I111" s="301"/>
      <c r="J111" s="300"/>
      <c r="K111" s="300"/>
      <c r="L111" s="302"/>
      <c r="M111" s="256"/>
      <c r="N111" s="127"/>
      <c r="O111" s="128"/>
      <c r="P111" s="127"/>
      <c r="Q111" s="127"/>
      <c r="R111" s="129"/>
      <c r="S111" s="129"/>
    </row>
    <row r="112" spans="1:23" s="130" customFormat="1" x14ac:dyDescent="0.25">
      <c r="A112" s="119" t="s">
        <v>93</v>
      </c>
      <c r="B112" s="303" t="s">
        <v>94</v>
      </c>
      <c r="C112" s="304"/>
      <c r="D112" s="305"/>
      <c r="E112" s="306"/>
      <c r="F112" s="191"/>
      <c r="G112" s="200"/>
      <c r="H112" s="46"/>
      <c r="I112" s="46"/>
      <c r="J112" s="129"/>
      <c r="K112" s="129"/>
      <c r="O112" s="192"/>
      <c r="P112" s="192"/>
      <c r="Q112" s="192"/>
      <c r="R112" s="192"/>
    </row>
    <row r="113" spans="1:23" s="130" customFormat="1" outlineLevel="1" x14ac:dyDescent="0.25">
      <c r="A113" s="119"/>
      <c r="B113" s="307" t="str">
        <f>Lijsten!$B$2</f>
        <v>(Coördinatie) samenwerkingsverband</v>
      </c>
      <c r="C113" s="308">
        <f>G32+G71</f>
        <v>0</v>
      </c>
      <c r="D113" s="309"/>
      <c r="E113" s="310"/>
      <c r="F113" s="191"/>
      <c r="G113" s="200"/>
      <c r="H113" s="46"/>
      <c r="I113" s="46"/>
      <c r="J113" s="129"/>
      <c r="K113" s="129"/>
      <c r="O113" s="192"/>
      <c r="P113" s="192"/>
      <c r="Q113" s="192"/>
      <c r="R113" s="192"/>
    </row>
    <row r="114" spans="1:23" s="130" customFormat="1" outlineLevel="1" x14ac:dyDescent="0.25">
      <c r="A114" s="119"/>
      <c r="B114" s="307" t="str">
        <f>Lijsten!$B$3</f>
        <v>Proefproject uitvoering &amp; monitoring</v>
      </c>
      <c r="C114" s="308">
        <f>G33+G72</f>
        <v>0</v>
      </c>
      <c r="D114" s="309"/>
      <c r="E114" s="310"/>
      <c r="F114" s="191"/>
      <c r="G114" s="200"/>
      <c r="H114" s="46"/>
      <c r="I114" s="46"/>
      <c r="J114" s="129"/>
      <c r="K114" s="129"/>
      <c r="O114" s="192"/>
      <c r="P114" s="192"/>
      <c r="Q114" s="192"/>
      <c r="R114" s="192"/>
    </row>
    <row r="115" spans="1:23" s="130" customFormat="1" outlineLevel="1" x14ac:dyDescent="0.25">
      <c r="A115" s="119"/>
      <c r="B115" s="307" t="str">
        <f>Lijsten!$B$4</f>
        <v>Kennisdeling activiteiten</v>
      </c>
      <c r="C115" s="308">
        <f>G34+G73</f>
        <v>0</v>
      </c>
      <c r="D115" s="309"/>
      <c r="E115" s="310"/>
      <c r="F115" s="191"/>
      <c r="G115" s="200"/>
      <c r="H115" s="46"/>
      <c r="I115" s="46"/>
      <c r="J115" s="129"/>
      <c r="K115" s="129"/>
      <c r="O115" s="192"/>
      <c r="P115" s="192"/>
      <c r="Q115" s="192"/>
      <c r="R115" s="192"/>
    </row>
    <row r="116" spans="1:23" s="130" customFormat="1" outlineLevel="1" x14ac:dyDescent="0.25">
      <c r="A116" s="119"/>
      <c r="B116" s="307" t="str">
        <f>B37</f>
        <v>Niet-productieve investeringen</v>
      </c>
      <c r="C116" s="308">
        <f>G49</f>
        <v>0</v>
      </c>
      <c r="D116" s="309"/>
      <c r="E116" s="310"/>
      <c r="F116" s="191"/>
      <c r="G116" s="200"/>
      <c r="H116" s="46"/>
      <c r="I116" s="46"/>
      <c r="J116" s="129"/>
      <c r="K116" s="129"/>
      <c r="O116" s="192"/>
      <c r="P116" s="192"/>
      <c r="Q116" s="192"/>
      <c r="R116" s="192"/>
    </row>
    <row r="117" spans="1:23" s="130" customFormat="1" outlineLevel="1" x14ac:dyDescent="0.25">
      <c r="A117" s="119"/>
      <c r="B117" s="307" t="str">
        <f>B76</f>
        <v>Beheermaatregelen</v>
      </c>
      <c r="C117" s="308">
        <f>L109</f>
        <v>0</v>
      </c>
      <c r="D117" s="309"/>
      <c r="E117" s="310"/>
      <c r="F117" s="191"/>
      <c r="G117" s="200"/>
      <c r="H117" s="46"/>
      <c r="I117" s="46"/>
      <c r="J117" s="129"/>
      <c r="K117" s="129"/>
      <c r="O117" s="192"/>
      <c r="P117" s="192"/>
      <c r="Q117" s="192"/>
      <c r="R117" s="192"/>
    </row>
    <row r="118" spans="1:23" s="130" customFormat="1" outlineLevel="1" x14ac:dyDescent="0.25">
      <c r="A118" s="119"/>
      <c r="B118" s="354" t="s">
        <v>95</v>
      </c>
      <c r="C118" s="356">
        <f>C120-(C113+C114+C115+C116+C117)</f>
        <v>0</v>
      </c>
      <c r="D118" s="311"/>
      <c r="E118" s="310"/>
      <c r="F118" s="191"/>
      <c r="G118" s="200"/>
      <c r="H118" s="46"/>
      <c r="I118" s="46"/>
      <c r="J118" s="129"/>
      <c r="K118" s="129"/>
      <c r="O118" s="192"/>
      <c r="P118" s="192"/>
      <c r="Q118" s="192"/>
      <c r="R118" s="192"/>
    </row>
    <row r="119" spans="1:23" s="130" customFormat="1" outlineLevel="1" x14ac:dyDescent="0.25">
      <c r="A119" s="119"/>
      <c r="B119" s="312"/>
      <c r="C119" s="313"/>
      <c r="D119" s="314"/>
      <c r="E119" s="310"/>
      <c r="F119" s="191"/>
      <c r="G119" s="200"/>
      <c r="H119" s="46"/>
      <c r="I119" s="46"/>
      <c r="J119" s="129"/>
      <c r="K119" s="129"/>
      <c r="O119" s="192"/>
      <c r="P119" s="192"/>
      <c r="Q119" s="192"/>
      <c r="R119" s="192"/>
    </row>
    <row r="120" spans="1:23" s="131" customFormat="1" x14ac:dyDescent="0.25">
      <c r="A120" s="151"/>
      <c r="B120" s="315" t="s">
        <v>9</v>
      </c>
      <c r="C120" s="316">
        <f>SUM(G28+G49+G69+L109)</f>
        <v>0</v>
      </c>
      <c r="D120" s="317"/>
      <c r="E120" s="259"/>
      <c r="F120" s="191"/>
      <c r="G120" s="200"/>
      <c r="H120" s="46"/>
      <c r="I120" s="46"/>
      <c r="J120" s="129"/>
      <c r="K120" s="129"/>
      <c r="L120" s="130"/>
      <c r="M120" s="130"/>
      <c r="N120" s="130"/>
      <c r="O120" s="192"/>
      <c r="P120" s="237"/>
      <c r="Q120" s="237"/>
      <c r="R120" s="237"/>
    </row>
    <row r="121" spans="1:23" s="131" customFormat="1" x14ac:dyDescent="0.25">
      <c r="A121" s="151"/>
      <c r="B121" s="318"/>
      <c r="C121" s="319"/>
      <c r="D121" s="319"/>
      <c r="E121" s="320"/>
      <c r="F121" s="191"/>
      <c r="G121" s="200"/>
      <c r="H121" s="46"/>
      <c r="I121" s="46"/>
      <c r="J121" s="129"/>
      <c r="K121" s="129"/>
      <c r="L121" s="130"/>
      <c r="M121" s="130"/>
      <c r="N121" s="130"/>
      <c r="O121" s="192"/>
      <c r="P121" s="237"/>
      <c r="Q121" s="237"/>
      <c r="R121" s="237"/>
    </row>
    <row r="122" spans="1:23" x14ac:dyDescent="0.25">
      <c r="B122" s="321"/>
      <c r="C122" s="321"/>
      <c r="D122" s="322"/>
      <c r="E122" s="321"/>
      <c r="F122" s="98"/>
    </row>
    <row r="123" spans="1:23" x14ac:dyDescent="0.25">
      <c r="A123" s="119" t="s">
        <v>140</v>
      </c>
      <c r="B123" s="323" t="s">
        <v>96</v>
      </c>
      <c r="C123" s="324"/>
      <c r="D123" s="324"/>
      <c r="E123" s="324"/>
      <c r="F123" s="325"/>
      <c r="G123" s="326"/>
    </row>
    <row r="124" spans="1:23" x14ac:dyDescent="0.25">
      <c r="A124" s="119"/>
      <c r="B124" s="41" t="s">
        <v>143</v>
      </c>
      <c r="D124" s="49"/>
      <c r="F124" s="327"/>
      <c r="G124" s="326"/>
    </row>
    <row r="125" spans="1:23" x14ac:dyDescent="0.25">
      <c r="A125" s="119"/>
      <c r="B125" s="42" t="s">
        <v>144</v>
      </c>
      <c r="C125" s="328"/>
      <c r="D125" s="328"/>
      <c r="E125" s="328"/>
      <c r="F125" s="329"/>
      <c r="G125" s="326"/>
    </row>
    <row r="126" spans="1:23" x14ac:dyDescent="0.25">
      <c r="A126" s="119"/>
      <c r="B126" s="330"/>
      <c r="C126" s="328"/>
      <c r="D126" s="328"/>
      <c r="E126" s="328"/>
      <c r="F126" s="329"/>
      <c r="G126" s="326"/>
    </row>
    <row r="127" spans="1:23" x14ac:dyDescent="0.25">
      <c r="A127" s="97"/>
      <c r="B127" s="183"/>
      <c r="C127" s="331" t="s">
        <v>97</v>
      </c>
      <c r="D127" s="332" t="s">
        <v>98</v>
      </c>
      <c r="E127" s="331" t="s">
        <v>99</v>
      </c>
      <c r="F127" s="333" t="s">
        <v>17</v>
      </c>
      <c r="G127" s="326"/>
      <c r="I127" s="49"/>
      <c r="K127" s="100"/>
      <c r="L127" s="101"/>
      <c r="M127" s="102"/>
      <c r="N127" s="103"/>
      <c r="O127" s="102"/>
      <c r="Q127" s="104"/>
      <c r="S127" s="105"/>
      <c r="W127" s="49"/>
    </row>
    <row r="128" spans="1:23" x14ac:dyDescent="0.25">
      <c r="A128" s="97"/>
      <c r="B128" s="334" t="s">
        <v>101</v>
      </c>
      <c r="C128" s="242"/>
      <c r="D128" s="335"/>
      <c r="E128" s="335"/>
      <c r="F128" s="336"/>
      <c r="G128" s="326"/>
      <c r="I128" s="49"/>
      <c r="K128" s="100"/>
      <c r="L128" s="101"/>
      <c r="M128" s="102"/>
      <c r="N128" s="103"/>
      <c r="O128" s="102"/>
      <c r="Q128" s="104"/>
      <c r="S128" s="105"/>
      <c r="W128" s="49"/>
    </row>
    <row r="129" spans="1:23" x14ac:dyDescent="0.25">
      <c r="A129" s="97"/>
      <c r="B129" s="334" t="s">
        <v>102</v>
      </c>
      <c r="C129" s="242"/>
      <c r="D129" s="335"/>
      <c r="E129" s="335"/>
      <c r="F129" s="336"/>
      <c r="G129" s="326"/>
      <c r="I129" s="49"/>
      <c r="K129" s="100"/>
      <c r="L129" s="101"/>
      <c r="M129" s="102"/>
      <c r="N129" s="103"/>
      <c r="O129" s="102"/>
      <c r="Q129" s="104"/>
      <c r="S129" s="105"/>
      <c r="W129" s="49"/>
    </row>
    <row r="130" spans="1:23" x14ac:dyDescent="0.25">
      <c r="A130" s="97"/>
      <c r="B130" s="334" t="s">
        <v>103</v>
      </c>
      <c r="C130" s="242"/>
      <c r="D130" s="335"/>
      <c r="E130" s="335"/>
      <c r="F130" s="336"/>
      <c r="G130" s="326"/>
    </row>
    <row r="131" spans="1:23" x14ac:dyDescent="0.25">
      <c r="A131" s="97"/>
      <c r="B131" s="334" t="s">
        <v>104</v>
      </c>
      <c r="C131" s="242"/>
      <c r="D131" s="335"/>
      <c r="E131" s="335"/>
      <c r="F131" s="336"/>
      <c r="G131" s="326"/>
    </row>
    <row r="132" spans="1:23" x14ac:dyDescent="0.25">
      <c r="A132" s="97"/>
      <c r="B132" s="334" t="s">
        <v>105</v>
      </c>
      <c r="C132" s="242"/>
      <c r="D132" s="335"/>
      <c r="E132" s="335"/>
      <c r="F132" s="336"/>
      <c r="G132" s="326"/>
    </row>
    <row r="133" spans="1:23" x14ac:dyDescent="0.25">
      <c r="A133" s="97"/>
      <c r="B133" s="334" t="s">
        <v>106</v>
      </c>
      <c r="C133" s="242"/>
      <c r="D133" s="335"/>
      <c r="E133" s="335"/>
      <c r="F133" s="336"/>
      <c r="G133" s="326"/>
    </row>
    <row r="134" spans="1:23" x14ac:dyDescent="0.25">
      <c r="A134" s="97"/>
      <c r="B134" s="334" t="s">
        <v>107</v>
      </c>
      <c r="C134" s="242"/>
      <c r="D134" s="335"/>
      <c r="E134" s="335"/>
      <c r="F134" s="336"/>
      <c r="G134" s="326"/>
    </row>
    <row r="135" spans="1:23" x14ac:dyDescent="0.25">
      <c r="A135" s="97"/>
      <c r="B135" s="334" t="s">
        <v>108</v>
      </c>
      <c r="C135" s="242"/>
      <c r="D135" s="335"/>
      <c r="E135" s="335"/>
      <c r="F135" s="336"/>
      <c r="G135" s="326"/>
    </row>
    <row r="136" spans="1:23" x14ac:dyDescent="0.25">
      <c r="A136" s="97"/>
      <c r="B136" s="334" t="s">
        <v>109</v>
      </c>
      <c r="C136" s="242"/>
      <c r="D136" s="335"/>
      <c r="E136" s="335"/>
      <c r="F136" s="336"/>
      <c r="G136" s="326"/>
    </row>
    <row r="137" spans="1:23" x14ac:dyDescent="0.25">
      <c r="A137" s="97"/>
      <c r="B137" s="334" t="s">
        <v>110</v>
      </c>
      <c r="C137" s="242"/>
      <c r="D137" s="335"/>
      <c r="E137" s="335"/>
      <c r="F137" s="336"/>
      <c r="G137" s="326"/>
    </row>
    <row r="138" spans="1:23" x14ac:dyDescent="0.25">
      <c r="A138" s="97"/>
      <c r="B138" s="334" t="s">
        <v>111</v>
      </c>
      <c r="C138" s="242"/>
      <c r="D138" s="335"/>
      <c r="E138" s="335"/>
      <c r="F138" s="336"/>
      <c r="G138" s="326"/>
    </row>
    <row r="139" spans="1:23" x14ac:dyDescent="0.25">
      <c r="A139" s="97"/>
      <c r="B139" s="334" t="s">
        <v>112</v>
      </c>
      <c r="C139" s="242"/>
      <c r="D139" s="335"/>
      <c r="E139" s="335"/>
      <c r="F139" s="336"/>
      <c r="G139" s="326"/>
    </row>
    <row r="140" spans="1:23" x14ac:dyDescent="0.25">
      <c r="A140" s="97"/>
      <c r="B140" s="183"/>
      <c r="F140" s="327"/>
      <c r="G140" s="326"/>
    </row>
    <row r="141" spans="1:23" x14ac:dyDescent="0.25">
      <c r="A141" s="97"/>
      <c r="B141" s="183"/>
      <c r="E141" s="337" t="s">
        <v>141</v>
      </c>
      <c r="F141" s="338">
        <f>C120</f>
        <v>0</v>
      </c>
      <c r="G141" s="326"/>
    </row>
    <row r="142" spans="1:23" x14ac:dyDescent="0.25">
      <c r="A142" s="97"/>
      <c r="B142" s="183"/>
      <c r="E142" s="337" t="s">
        <v>142</v>
      </c>
      <c r="F142" s="339">
        <f>SUM(F128:F139)</f>
        <v>0</v>
      </c>
      <c r="G142" s="326"/>
    </row>
    <row r="143" spans="1:23" x14ac:dyDescent="0.25">
      <c r="A143" s="97"/>
      <c r="B143" s="340"/>
      <c r="C143" s="341"/>
      <c r="D143" s="342"/>
      <c r="E143" s="341"/>
      <c r="F143" s="343"/>
      <c r="G143" s="326"/>
    </row>
    <row r="144" spans="1:23" x14ac:dyDescent="0.25">
      <c r="B144" s="328"/>
      <c r="C144" s="328"/>
      <c r="D144" s="345"/>
      <c r="E144" s="328"/>
    </row>
  </sheetData>
  <sheetProtection algorithmName="SHA-512" hashValue="EzjWro7w2qZKrscdb4ZZXKCJCmo07iJ1l+62JV/ZT++LmXj1xpYB6fKtse11vnpeVHpfeyHhlqV59BVXtm+FXg==" saltValue="Sj4mngOhvAYX8DthxsnS5Q==" spinCount="100000" sheet="1" objects="1" scenarios="1"/>
  <mergeCells count="29">
    <mergeCell ref="D67:F67"/>
    <mergeCell ref="H77:K77"/>
    <mergeCell ref="F2:G2"/>
    <mergeCell ref="D61:F61"/>
    <mergeCell ref="D62:F62"/>
    <mergeCell ref="D63:F63"/>
    <mergeCell ref="D64:F64"/>
    <mergeCell ref="D65:F65"/>
    <mergeCell ref="D66:F66"/>
    <mergeCell ref="D55:F55"/>
    <mergeCell ref="D56:F56"/>
    <mergeCell ref="D57:F57"/>
    <mergeCell ref="D58:F58"/>
    <mergeCell ref="D59:F59"/>
    <mergeCell ref="D60:F60"/>
    <mergeCell ref="D44:F44"/>
    <mergeCell ref="D45:F45"/>
    <mergeCell ref="D46:F46"/>
    <mergeCell ref="D47:F47"/>
    <mergeCell ref="D53:F53"/>
    <mergeCell ref="D54:F54"/>
    <mergeCell ref="D43:F43"/>
    <mergeCell ref="C2:D2"/>
    <mergeCell ref="C3:G3"/>
    <mergeCell ref="B10:E10"/>
    <mergeCell ref="D39:F39"/>
    <mergeCell ref="D40:F40"/>
    <mergeCell ref="D41:F41"/>
    <mergeCell ref="D42:F42"/>
  </mergeCells>
  <conditionalFormatting sqref="B10">
    <cfRule type="cellIs" dxfId="39" priority="10" stopIfTrue="1" operator="equal">
      <formula>"Kies eerst uw systematiek voor de berekening van de loonkosten"</formula>
    </cfRule>
  </conditionalFormatting>
  <conditionalFormatting sqref="B118:D119">
    <cfRule type="expression" dxfId="38" priority="4">
      <formula>$C$118&gt;0</formula>
    </cfRule>
  </conditionalFormatting>
  <conditionalFormatting sqref="D12:D26">
    <cfRule type="expression" dxfId="37" priority="5">
      <formula>AND($C$8="Vast uurtarief (60 euro)",$D12&gt;60)</formula>
    </cfRule>
  </conditionalFormatting>
  <conditionalFormatting sqref="F12:F26">
    <cfRule type="expression" dxfId="36" priority="2">
      <formula>$F12=0.5</formula>
    </cfRule>
  </conditionalFormatting>
  <conditionalFormatting sqref="F27">
    <cfRule type="cellIs" dxfId="35" priority="11" stopIfTrue="1" operator="equal">
      <formula>"Opslag algemene kosten (50%)"</formula>
    </cfRule>
  </conditionalFormatting>
  <conditionalFormatting sqref="F142">
    <cfRule type="expression" dxfId="34" priority="1">
      <formula>$F$141=$F$142</formula>
    </cfRule>
  </conditionalFormatting>
  <conditionalFormatting sqref="H79:H107">
    <cfRule type="expression" dxfId="33" priority="6">
      <formula>$H79&gt;$N79</formula>
    </cfRule>
  </conditionalFormatting>
  <conditionalFormatting sqref="I79:I107">
    <cfRule type="expression" dxfId="32" priority="9">
      <formula>$I79&gt;$O79</formula>
    </cfRule>
  </conditionalFormatting>
  <conditionalFormatting sqref="J79:J107">
    <cfRule type="expression" dxfId="31" priority="8">
      <formula>$J79&gt;$P79</formula>
    </cfRule>
  </conditionalFormatting>
  <conditionalFormatting sqref="K79:K107">
    <cfRule type="expression" dxfId="30" priority="7">
      <formula>$K79&gt;$Q79</formula>
    </cfRule>
  </conditionalFormatting>
  <dataValidations count="3">
    <dataValidation type="list" allowBlank="1" showInputMessage="1" showErrorMessage="1" sqref="B54:B67 B12:B26" xr:uid="{66B6E7BF-5A96-4F35-A033-D2EA169887C9}">
      <formula1>Activiteiten</formula1>
    </dataValidation>
    <dataValidation type="custom" errorStyle="warning" allowBlank="1" showErrorMessage="1" errorTitle="Maximum vergoeding" error="De opgegeven vergoeding is meer dan het maximum voor deze activiteit." sqref="H79:K109 C109" xr:uid="{837FCB76-8FC8-406A-A727-D142CB0F6608}">
      <formula1>C79&lt;=I79</formula1>
    </dataValidation>
    <dataValidation type="list" allowBlank="1" showInputMessage="1" showErrorMessage="1" sqref="C8" xr:uid="{459CBBB6-11E9-4750-86A2-BFF7E766BCF5}">
      <formula1>Loonkostensystematiek</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F3ECD-661A-4A2E-A72E-D40F2B9089BA}">
  <dimension ref="A1:W144"/>
  <sheetViews>
    <sheetView zoomScaleNormal="100" workbookViewId="0">
      <selection activeCell="C3" sqref="C3:G3"/>
    </sheetView>
  </sheetViews>
  <sheetFormatPr defaultColWidth="0" defaultRowHeight="11.25" zeroHeight="1" outlineLevelRow="1" x14ac:dyDescent="0.25"/>
  <cols>
    <col min="1" max="1" width="4.5703125" style="44" customWidth="1"/>
    <col min="2" max="2" width="63.5703125" style="49" customWidth="1"/>
    <col min="3" max="3" width="58.85546875" style="49" customWidth="1"/>
    <col min="4" max="4" width="16.140625" style="100" customWidth="1"/>
    <col min="5" max="7" width="16.140625" style="49" customWidth="1"/>
    <col min="8" max="9" width="16.140625" style="53" customWidth="1"/>
    <col min="10" max="11" width="16.140625" style="49" customWidth="1"/>
    <col min="12" max="12" width="17.7109375" style="100" customWidth="1"/>
    <col min="13" max="13" width="3" style="101" customWidth="1"/>
    <col min="14" max="14" width="17.85546875" style="102" hidden="1" customWidth="1"/>
    <col min="15" max="15" width="11.42578125" style="103" hidden="1" customWidth="1"/>
    <col min="16" max="16" width="16.42578125" style="102" hidden="1" customWidth="1"/>
    <col min="17" max="17" width="20" style="102" hidden="1" customWidth="1"/>
    <col min="18" max="18" width="12.42578125" style="104" hidden="1" customWidth="1"/>
    <col min="19" max="19" width="16.42578125" style="104" hidden="1" customWidth="1"/>
    <col min="20" max="20" width="17" style="105" hidden="1" customWidth="1"/>
    <col min="21" max="21" width="12" style="105" hidden="1" customWidth="1"/>
    <col min="22" max="23" width="56" style="105" hidden="1" customWidth="1"/>
    <col min="24" max="16384" width="14.140625" style="49" hidden="1"/>
  </cols>
  <sheetData>
    <row r="1" spans="1:23" x14ac:dyDescent="0.25">
      <c r="A1" s="97"/>
      <c r="B1" s="98"/>
      <c r="C1" s="98"/>
      <c r="D1" s="99"/>
      <c r="E1" s="98"/>
      <c r="F1" s="98"/>
      <c r="G1" s="98"/>
    </row>
    <row r="2" spans="1:23" x14ac:dyDescent="0.25">
      <c r="A2" s="97"/>
      <c r="B2" s="344" t="s">
        <v>150</v>
      </c>
      <c r="C2" s="375"/>
      <c r="D2" s="376"/>
      <c r="E2" s="344" t="s">
        <v>159</v>
      </c>
      <c r="F2" s="375"/>
      <c r="G2" s="376"/>
      <c r="H2" s="123"/>
      <c r="I2" s="52"/>
      <c r="J2" s="105"/>
      <c r="K2" s="105"/>
      <c r="L2" s="142"/>
      <c r="M2" s="126"/>
    </row>
    <row r="3" spans="1:23" s="131" customFormat="1" x14ac:dyDescent="0.25">
      <c r="A3" s="119"/>
      <c r="B3" s="120" t="s">
        <v>158</v>
      </c>
      <c r="C3" s="377" t="str">
        <f>IF('Penvoerder (deelnemer 1)'!C3="","",'Penvoerder (deelnemer 1)'!C3)</f>
        <v/>
      </c>
      <c r="D3" s="378"/>
      <c r="E3" s="378"/>
      <c r="F3" s="378"/>
      <c r="G3" s="379"/>
      <c r="H3" s="123"/>
      <c r="I3" s="52"/>
      <c r="J3" s="124"/>
      <c r="K3" s="124"/>
      <c r="L3" s="125"/>
      <c r="M3" s="126"/>
      <c r="N3" s="127"/>
      <c r="O3" s="128"/>
      <c r="P3" s="127"/>
      <c r="Q3" s="127"/>
      <c r="R3" s="129"/>
      <c r="S3" s="129"/>
      <c r="T3" s="130"/>
      <c r="U3" s="130"/>
      <c r="V3" s="130"/>
      <c r="W3" s="130"/>
    </row>
    <row r="4" spans="1:23" s="140" customFormat="1" x14ac:dyDescent="0.25">
      <c r="A4" s="132"/>
      <c r="B4" s="133"/>
      <c r="C4" s="134"/>
      <c r="D4" s="135"/>
      <c r="E4" s="135"/>
      <c r="F4" s="135"/>
      <c r="G4" s="135"/>
      <c r="H4" s="136"/>
      <c r="I4" s="46"/>
      <c r="J4" s="137"/>
      <c r="K4" s="137"/>
      <c r="L4" s="138"/>
      <c r="M4" s="139"/>
      <c r="N4" s="127"/>
      <c r="O4" s="128"/>
      <c r="P4" s="127"/>
      <c r="Q4" s="127"/>
      <c r="R4" s="129"/>
      <c r="S4" s="129"/>
    </row>
    <row r="5" spans="1:23" x14ac:dyDescent="0.15">
      <c r="A5" s="97"/>
      <c r="B5" s="141" t="s">
        <v>211</v>
      </c>
      <c r="C5" s="44"/>
      <c r="D5" s="142"/>
      <c r="E5" s="105"/>
      <c r="F5" s="105"/>
      <c r="G5" s="105"/>
      <c r="H5" s="52"/>
      <c r="I5" s="52"/>
      <c r="J5" s="105"/>
      <c r="K5" s="105"/>
      <c r="L5" s="142"/>
      <c r="M5" s="126"/>
    </row>
    <row r="6" spans="1:23" s="131" customFormat="1" x14ac:dyDescent="0.25">
      <c r="A6" s="119"/>
      <c r="B6" s="143"/>
      <c r="C6" s="143"/>
      <c r="D6" s="144"/>
      <c r="E6" s="145"/>
      <c r="F6" s="145"/>
      <c r="G6" s="145"/>
      <c r="H6" s="52"/>
      <c r="I6" s="52"/>
      <c r="J6" s="124"/>
      <c r="K6" s="124"/>
      <c r="L6" s="125"/>
      <c r="M6" s="126"/>
      <c r="N6" s="127"/>
      <c r="O6" s="128"/>
      <c r="P6" s="127"/>
      <c r="Q6" s="127"/>
      <c r="R6" s="129"/>
      <c r="S6" s="129"/>
      <c r="T6" s="130"/>
      <c r="U6" s="130"/>
      <c r="V6" s="130"/>
      <c r="W6" s="130"/>
    </row>
    <row r="7" spans="1:23" s="131" customFormat="1" x14ac:dyDescent="0.25">
      <c r="A7" s="119" t="s">
        <v>3</v>
      </c>
      <c r="B7" s="146" t="s">
        <v>116</v>
      </c>
      <c r="C7" s="147"/>
      <c r="D7" s="148"/>
      <c r="E7" s="149"/>
      <c r="F7" s="149"/>
      <c r="G7" s="150"/>
      <c r="H7" s="123"/>
      <c r="I7" s="52"/>
      <c r="J7" s="124"/>
      <c r="K7" s="124"/>
      <c r="L7" s="125"/>
      <c r="M7" s="126"/>
      <c r="N7" s="127"/>
      <c r="O7" s="128"/>
      <c r="P7" s="127"/>
      <c r="Q7" s="127"/>
      <c r="R7" s="129"/>
      <c r="S7" s="129"/>
      <c r="T7" s="130"/>
      <c r="U7" s="130"/>
      <c r="V7" s="130"/>
      <c r="W7" s="130"/>
    </row>
    <row r="8" spans="1:23" s="131" customFormat="1" ht="51" customHeight="1" x14ac:dyDescent="0.25">
      <c r="A8" s="151"/>
      <c r="B8" s="152" t="s">
        <v>1</v>
      </c>
      <c r="C8" s="153" t="s">
        <v>2</v>
      </c>
      <c r="D8" s="154"/>
      <c r="G8" s="155"/>
      <c r="H8" s="156"/>
      <c r="I8" s="37"/>
      <c r="J8" s="157"/>
      <c r="M8" s="129"/>
      <c r="N8" s="128"/>
      <c r="O8" s="102"/>
      <c r="P8" s="127"/>
      <c r="Q8" s="127"/>
      <c r="R8" s="129"/>
      <c r="S8" s="130"/>
      <c r="T8" s="130"/>
      <c r="U8" s="130"/>
      <c r="V8" s="130"/>
    </row>
    <row r="9" spans="1:23" x14ac:dyDescent="0.15">
      <c r="A9" s="97"/>
      <c r="B9" s="158"/>
      <c r="C9" s="159"/>
      <c r="D9" s="160"/>
      <c r="E9" s="161"/>
      <c r="F9" s="161"/>
      <c r="G9" s="162"/>
      <c r="H9" s="123"/>
      <c r="I9" s="52"/>
      <c r="J9" s="105"/>
      <c r="K9" s="105"/>
      <c r="L9" s="142"/>
      <c r="M9" s="126"/>
    </row>
    <row r="10" spans="1:23" x14ac:dyDescent="0.25">
      <c r="A10" s="97"/>
      <c r="B10" s="369" t="str">
        <f>IF(OR(C8="Maak uw keuze",C8=""),"Kies eerst uw systematiek voor de berekening van de loonkosten",C8)</f>
        <v>Kies eerst uw systematiek voor de berekening van de loonkosten</v>
      </c>
      <c r="C10" s="370"/>
      <c r="D10" s="370"/>
      <c r="E10" s="370"/>
      <c r="F10" s="163"/>
      <c r="G10" s="164"/>
      <c r="H10" s="165"/>
      <c r="I10" s="46"/>
      <c r="J10" s="166"/>
      <c r="K10" s="104"/>
      <c r="L10" s="104"/>
      <c r="M10" s="104"/>
      <c r="N10" s="47"/>
      <c r="O10" s="47"/>
      <c r="P10" s="47"/>
      <c r="Q10" s="47"/>
      <c r="R10" s="105"/>
      <c r="S10" s="49"/>
      <c r="T10" s="49"/>
      <c r="U10" s="49"/>
      <c r="V10" s="49"/>
      <c r="W10" s="49"/>
    </row>
    <row r="11" spans="1:23" s="176" customFormat="1" ht="22.5" outlineLevel="1" x14ac:dyDescent="0.25">
      <c r="A11" s="119"/>
      <c r="B11" s="167" t="s">
        <v>4</v>
      </c>
      <c r="C11" s="168" t="s">
        <v>5</v>
      </c>
      <c r="D11" s="169" t="s">
        <v>6</v>
      </c>
      <c r="E11" s="168" t="s">
        <v>7</v>
      </c>
      <c r="F11" s="168" t="s">
        <v>125</v>
      </c>
      <c r="G11" s="170" t="s">
        <v>128</v>
      </c>
      <c r="H11" s="346" t="s">
        <v>126</v>
      </c>
      <c r="I11" s="347" t="s">
        <v>125</v>
      </c>
      <c r="J11" s="171"/>
      <c r="K11" s="172"/>
      <c r="L11" s="173"/>
      <c r="M11" s="173"/>
      <c r="N11" s="174"/>
      <c r="O11" s="174"/>
      <c r="P11" s="174"/>
      <c r="Q11" s="174"/>
      <c r="R11" s="175"/>
    </row>
    <row r="12" spans="1:23" outlineLevel="1" x14ac:dyDescent="0.25">
      <c r="A12" s="97"/>
      <c r="B12" s="177"/>
      <c r="C12" s="177"/>
      <c r="D12" s="178"/>
      <c r="E12" s="179"/>
      <c r="F12" s="180">
        <f>IF(AND(C$8="Directe loonkosten + vaste opslag 50%",D12&gt;0),0.5,0)</f>
        <v>0</v>
      </c>
      <c r="G12" s="181">
        <f>IFERROR($D12*E12+$D12*E12*F12,0)</f>
        <v>0</v>
      </c>
      <c r="H12" s="350">
        <f>D12*E12</f>
        <v>0</v>
      </c>
      <c r="I12" s="350">
        <f>H12*F12</f>
        <v>0</v>
      </c>
      <c r="J12" s="166"/>
      <c r="K12" s="182"/>
      <c r="L12" s="104"/>
      <c r="M12" s="104"/>
      <c r="N12" s="47"/>
      <c r="O12" s="47"/>
      <c r="P12" s="47"/>
      <c r="Q12" s="47"/>
      <c r="R12" s="105"/>
      <c r="S12" s="49"/>
      <c r="T12" s="49"/>
      <c r="U12" s="49"/>
      <c r="V12" s="49"/>
      <c r="W12" s="49"/>
    </row>
    <row r="13" spans="1:23" outlineLevel="1" x14ac:dyDescent="0.25">
      <c r="A13" s="97"/>
      <c r="B13" s="177"/>
      <c r="C13" s="177"/>
      <c r="D13" s="178"/>
      <c r="E13" s="179"/>
      <c r="F13" s="180">
        <f t="shared" ref="F13:F26" si="0">IF(AND(C$8="Directe loonkosten + vaste opslag 50%",D13&gt;0),0.5,0)</f>
        <v>0</v>
      </c>
      <c r="G13" s="181">
        <f t="shared" ref="G13:G26" si="1">IFERROR($D13*E13+$D13*E13*F13,0)</f>
        <v>0</v>
      </c>
      <c r="H13" s="350">
        <f t="shared" ref="H13:H26" si="2">D13*E13</f>
        <v>0</v>
      </c>
      <c r="I13" s="350">
        <f t="shared" ref="I13:I26" si="3">H13*F13</f>
        <v>0</v>
      </c>
      <c r="J13" s="166"/>
      <c r="K13" s="182"/>
      <c r="L13" s="104"/>
      <c r="M13" s="104"/>
      <c r="N13" s="47"/>
      <c r="O13" s="47"/>
      <c r="P13" s="47"/>
      <c r="Q13" s="47"/>
      <c r="R13" s="105"/>
      <c r="S13" s="49"/>
      <c r="T13" s="49"/>
      <c r="U13" s="49"/>
      <c r="V13" s="49"/>
      <c r="W13" s="49"/>
    </row>
    <row r="14" spans="1:23" outlineLevel="1" x14ac:dyDescent="0.25">
      <c r="A14" s="97"/>
      <c r="B14" s="177"/>
      <c r="C14" s="177"/>
      <c r="D14" s="178"/>
      <c r="E14" s="179"/>
      <c r="F14" s="180">
        <f t="shared" si="0"/>
        <v>0</v>
      </c>
      <c r="G14" s="181">
        <f t="shared" si="1"/>
        <v>0</v>
      </c>
      <c r="H14" s="350">
        <f t="shared" si="2"/>
        <v>0</v>
      </c>
      <c r="I14" s="350">
        <f t="shared" si="3"/>
        <v>0</v>
      </c>
      <c r="J14" s="166"/>
      <c r="K14" s="182"/>
      <c r="L14" s="104"/>
      <c r="M14" s="104"/>
      <c r="N14" s="47"/>
      <c r="O14" s="47"/>
      <c r="P14" s="47"/>
      <c r="Q14" s="47"/>
      <c r="R14" s="105"/>
      <c r="S14" s="49"/>
      <c r="T14" s="49"/>
      <c r="U14" s="49"/>
      <c r="V14" s="49"/>
      <c r="W14" s="49"/>
    </row>
    <row r="15" spans="1:23" outlineLevel="1" x14ac:dyDescent="0.25">
      <c r="A15" s="97"/>
      <c r="B15" s="177"/>
      <c r="C15" s="177"/>
      <c r="D15" s="178"/>
      <c r="E15" s="179"/>
      <c r="F15" s="180">
        <f t="shared" si="0"/>
        <v>0</v>
      </c>
      <c r="G15" s="181">
        <f t="shared" si="1"/>
        <v>0</v>
      </c>
      <c r="H15" s="350">
        <f t="shared" si="2"/>
        <v>0</v>
      </c>
      <c r="I15" s="350">
        <f t="shared" si="3"/>
        <v>0</v>
      </c>
      <c r="J15" s="166"/>
      <c r="K15" s="182"/>
      <c r="L15" s="104"/>
      <c r="M15" s="104"/>
      <c r="N15" s="47"/>
      <c r="O15" s="47"/>
      <c r="P15" s="47"/>
      <c r="Q15" s="47"/>
      <c r="R15" s="105"/>
      <c r="S15" s="49"/>
      <c r="T15" s="49"/>
      <c r="U15" s="49"/>
      <c r="V15" s="49"/>
      <c r="W15" s="49"/>
    </row>
    <row r="16" spans="1:23" outlineLevel="1" x14ac:dyDescent="0.25">
      <c r="A16" s="97"/>
      <c r="B16" s="177"/>
      <c r="C16" s="177"/>
      <c r="D16" s="178"/>
      <c r="E16" s="179"/>
      <c r="F16" s="180">
        <f t="shared" si="0"/>
        <v>0</v>
      </c>
      <c r="G16" s="181">
        <f t="shared" si="1"/>
        <v>0</v>
      </c>
      <c r="H16" s="350">
        <f t="shared" si="2"/>
        <v>0</v>
      </c>
      <c r="I16" s="350">
        <f t="shared" si="3"/>
        <v>0</v>
      </c>
      <c r="J16" s="166"/>
      <c r="K16" s="104"/>
      <c r="L16" s="104"/>
      <c r="M16" s="104"/>
      <c r="N16" s="47"/>
      <c r="O16" s="47"/>
      <c r="P16" s="47"/>
      <c r="Q16" s="47"/>
      <c r="R16" s="105"/>
      <c r="S16" s="49"/>
      <c r="T16" s="49"/>
      <c r="U16" s="49"/>
      <c r="V16" s="49"/>
      <c r="W16" s="49"/>
    </row>
    <row r="17" spans="1:23" outlineLevel="1" x14ac:dyDescent="0.25">
      <c r="A17" s="97"/>
      <c r="B17" s="177"/>
      <c r="C17" s="177"/>
      <c r="D17" s="178"/>
      <c r="E17" s="179"/>
      <c r="F17" s="180">
        <f t="shared" si="0"/>
        <v>0</v>
      </c>
      <c r="G17" s="181">
        <f t="shared" si="1"/>
        <v>0</v>
      </c>
      <c r="H17" s="350">
        <f t="shared" si="2"/>
        <v>0</v>
      </c>
      <c r="I17" s="350">
        <f t="shared" si="3"/>
        <v>0</v>
      </c>
      <c r="J17" s="166"/>
      <c r="K17" s="104"/>
      <c r="L17" s="104"/>
      <c r="M17" s="104"/>
      <c r="N17" s="47"/>
      <c r="O17" s="47"/>
      <c r="P17" s="47"/>
      <c r="Q17" s="47"/>
      <c r="R17" s="105"/>
      <c r="S17" s="49"/>
      <c r="T17" s="49"/>
      <c r="U17" s="49"/>
      <c r="V17" s="49"/>
      <c r="W17" s="49"/>
    </row>
    <row r="18" spans="1:23" outlineLevel="1" x14ac:dyDescent="0.25">
      <c r="A18" s="97"/>
      <c r="B18" s="177"/>
      <c r="C18" s="177"/>
      <c r="D18" s="178"/>
      <c r="E18" s="179"/>
      <c r="F18" s="180">
        <f t="shared" si="0"/>
        <v>0</v>
      </c>
      <c r="G18" s="181">
        <f t="shared" si="1"/>
        <v>0</v>
      </c>
      <c r="H18" s="350">
        <f t="shared" si="2"/>
        <v>0</v>
      </c>
      <c r="I18" s="350">
        <f t="shared" si="3"/>
        <v>0</v>
      </c>
      <c r="J18" s="166"/>
      <c r="K18" s="104"/>
      <c r="L18" s="104"/>
      <c r="M18" s="104"/>
      <c r="N18" s="47"/>
      <c r="O18" s="47"/>
      <c r="P18" s="47"/>
      <c r="Q18" s="47"/>
      <c r="R18" s="105"/>
      <c r="S18" s="49"/>
      <c r="T18" s="49"/>
      <c r="U18" s="49"/>
      <c r="V18" s="49"/>
      <c r="W18" s="49"/>
    </row>
    <row r="19" spans="1:23" outlineLevel="1" x14ac:dyDescent="0.25">
      <c r="A19" s="97"/>
      <c r="B19" s="177"/>
      <c r="C19" s="177"/>
      <c r="D19" s="178"/>
      <c r="E19" s="179"/>
      <c r="F19" s="180">
        <f t="shared" si="0"/>
        <v>0</v>
      </c>
      <c r="G19" s="181">
        <f t="shared" si="1"/>
        <v>0</v>
      </c>
      <c r="H19" s="350">
        <f t="shared" si="2"/>
        <v>0</v>
      </c>
      <c r="I19" s="350">
        <f t="shared" si="3"/>
        <v>0</v>
      </c>
      <c r="J19" s="166"/>
      <c r="K19" s="104"/>
      <c r="L19" s="104"/>
      <c r="M19" s="104"/>
      <c r="N19" s="47"/>
      <c r="O19" s="47"/>
      <c r="P19" s="47"/>
      <c r="Q19" s="47"/>
      <c r="R19" s="105"/>
      <c r="S19" s="49"/>
      <c r="T19" s="49"/>
      <c r="U19" s="49"/>
      <c r="V19" s="49"/>
      <c r="W19" s="49"/>
    </row>
    <row r="20" spans="1:23" outlineLevel="1" x14ac:dyDescent="0.25">
      <c r="A20" s="97"/>
      <c r="B20" s="177"/>
      <c r="C20" s="177"/>
      <c r="D20" s="178"/>
      <c r="E20" s="179"/>
      <c r="F20" s="180">
        <f t="shared" si="0"/>
        <v>0</v>
      </c>
      <c r="G20" s="181">
        <f t="shared" si="1"/>
        <v>0</v>
      </c>
      <c r="H20" s="350">
        <f t="shared" si="2"/>
        <v>0</v>
      </c>
      <c r="I20" s="350">
        <f t="shared" si="3"/>
        <v>0</v>
      </c>
      <c r="J20" s="166"/>
      <c r="K20" s="104"/>
      <c r="L20" s="104"/>
      <c r="M20" s="104"/>
      <c r="N20" s="47"/>
      <c r="O20" s="47"/>
      <c r="P20" s="47"/>
      <c r="Q20" s="47"/>
      <c r="R20" s="105"/>
      <c r="S20" s="49"/>
      <c r="T20" s="49"/>
      <c r="U20" s="49"/>
      <c r="V20" s="49"/>
      <c r="W20" s="49"/>
    </row>
    <row r="21" spans="1:23" outlineLevel="1" x14ac:dyDescent="0.25">
      <c r="A21" s="97"/>
      <c r="B21" s="177"/>
      <c r="C21" s="177"/>
      <c r="D21" s="178"/>
      <c r="E21" s="179"/>
      <c r="F21" s="180">
        <f t="shared" si="0"/>
        <v>0</v>
      </c>
      <c r="G21" s="181">
        <f t="shared" si="1"/>
        <v>0</v>
      </c>
      <c r="H21" s="350">
        <f t="shared" si="2"/>
        <v>0</v>
      </c>
      <c r="I21" s="350">
        <f t="shared" si="3"/>
        <v>0</v>
      </c>
      <c r="J21" s="166"/>
      <c r="K21" s="104"/>
      <c r="L21" s="104"/>
      <c r="M21" s="104"/>
      <c r="N21" s="47"/>
      <c r="O21" s="47"/>
      <c r="P21" s="47"/>
      <c r="Q21" s="47"/>
      <c r="R21" s="105"/>
      <c r="S21" s="49"/>
      <c r="T21" s="49"/>
      <c r="U21" s="49"/>
      <c r="V21" s="49"/>
      <c r="W21" s="49"/>
    </row>
    <row r="22" spans="1:23" outlineLevel="1" x14ac:dyDescent="0.25">
      <c r="A22" s="97"/>
      <c r="B22" s="177"/>
      <c r="C22" s="177"/>
      <c r="D22" s="178"/>
      <c r="E22" s="179"/>
      <c r="F22" s="180">
        <f t="shared" si="0"/>
        <v>0</v>
      </c>
      <c r="G22" s="181">
        <f t="shared" si="1"/>
        <v>0</v>
      </c>
      <c r="H22" s="350">
        <f t="shared" si="2"/>
        <v>0</v>
      </c>
      <c r="I22" s="350">
        <f t="shared" si="3"/>
        <v>0</v>
      </c>
      <c r="J22" s="166"/>
      <c r="K22" s="104"/>
      <c r="L22" s="104"/>
      <c r="M22" s="104"/>
      <c r="N22" s="47"/>
      <c r="O22" s="47"/>
      <c r="P22" s="47"/>
      <c r="Q22" s="47"/>
      <c r="R22" s="105"/>
      <c r="S22" s="49"/>
      <c r="T22" s="49"/>
      <c r="U22" s="49"/>
      <c r="V22" s="49"/>
      <c r="W22" s="49"/>
    </row>
    <row r="23" spans="1:23" outlineLevel="1" x14ac:dyDescent="0.25">
      <c r="A23" s="97"/>
      <c r="B23" s="177"/>
      <c r="C23" s="177"/>
      <c r="D23" s="178"/>
      <c r="E23" s="179"/>
      <c r="F23" s="180">
        <f t="shared" si="0"/>
        <v>0</v>
      </c>
      <c r="G23" s="181">
        <f t="shared" si="1"/>
        <v>0</v>
      </c>
      <c r="H23" s="350">
        <f t="shared" si="2"/>
        <v>0</v>
      </c>
      <c r="I23" s="350">
        <f t="shared" si="3"/>
        <v>0</v>
      </c>
      <c r="J23" s="166"/>
      <c r="K23" s="104"/>
      <c r="L23" s="104"/>
      <c r="M23" s="104"/>
      <c r="N23" s="47"/>
      <c r="O23" s="47"/>
      <c r="P23" s="47"/>
      <c r="Q23" s="47"/>
      <c r="R23" s="105"/>
      <c r="S23" s="49"/>
      <c r="T23" s="49"/>
      <c r="U23" s="49"/>
      <c r="V23" s="49"/>
      <c r="W23" s="49"/>
    </row>
    <row r="24" spans="1:23" outlineLevel="1" x14ac:dyDescent="0.25">
      <c r="A24" s="97"/>
      <c r="B24" s="177"/>
      <c r="C24" s="177"/>
      <c r="D24" s="178"/>
      <c r="E24" s="179"/>
      <c r="F24" s="180">
        <f t="shared" si="0"/>
        <v>0</v>
      </c>
      <c r="G24" s="181">
        <f t="shared" si="1"/>
        <v>0</v>
      </c>
      <c r="H24" s="350">
        <f t="shared" si="2"/>
        <v>0</v>
      </c>
      <c r="I24" s="350">
        <f t="shared" si="3"/>
        <v>0</v>
      </c>
      <c r="J24" s="166"/>
      <c r="K24" s="104"/>
      <c r="L24" s="104"/>
      <c r="M24" s="104"/>
      <c r="N24" s="47"/>
      <c r="O24" s="47"/>
      <c r="P24" s="47"/>
      <c r="Q24" s="47"/>
      <c r="R24" s="105"/>
      <c r="S24" s="49"/>
      <c r="T24" s="49"/>
      <c r="U24" s="49"/>
      <c r="V24" s="49"/>
      <c r="W24" s="49"/>
    </row>
    <row r="25" spans="1:23" outlineLevel="1" x14ac:dyDescent="0.25">
      <c r="A25" s="97"/>
      <c r="B25" s="177"/>
      <c r="C25" s="177"/>
      <c r="D25" s="178"/>
      <c r="E25" s="179"/>
      <c r="F25" s="180">
        <f t="shared" si="0"/>
        <v>0</v>
      </c>
      <c r="G25" s="181">
        <f t="shared" si="1"/>
        <v>0</v>
      </c>
      <c r="H25" s="350">
        <f t="shared" si="2"/>
        <v>0</v>
      </c>
      <c r="I25" s="350">
        <f t="shared" si="3"/>
        <v>0</v>
      </c>
      <c r="J25" s="166"/>
      <c r="K25" s="104"/>
      <c r="L25" s="104"/>
      <c r="M25" s="104"/>
      <c r="N25" s="47"/>
      <c r="O25" s="47"/>
      <c r="P25" s="47"/>
      <c r="Q25" s="47"/>
      <c r="R25" s="105"/>
      <c r="S25" s="49"/>
      <c r="T25" s="49"/>
      <c r="U25" s="49"/>
      <c r="V25" s="49"/>
      <c r="W25" s="49"/>
    </row>
    <row r="26" spans="1:23" outlineLevel="1" x14ac:dyDescent="0.25">
      <c r="A26" s="97"/>
      <c r="B26" s="177"/>
      <c r="C26" s="177"/>
      <c r="D26" s="178"/>
      <c r="E26" s="179"/>
      <c r="F26" s="180">
        <f t="shared" si="0"/>
        <v>0</v>
      </c>
      <c r="G26" s="181">
        <f t="shared" si="1"/>
        <v>0</v>
      </c>
      <c r="H26" s="350">
        <f t="shared" si="2"/>
        <v>0</v>
      </c>
      <c r="I26" s="350">
        <f t="shared" si="3"/>
        <v>0</v>
      </c>
      <c r="J26" s="166"/>
      <c r="K26" s="104"/>
      <c r="L26" s="104"/>
      <c r="M26" s="104"/>
      <c r="N26" s="47"/>
      <c r="O26" s="47"/>
      <c r="P26" s="47"/>
      <c r="Q26" s="47"/>
      <c r="R26" s="105"/>
      <c r="S26" s="49"/>
      <c r="T26" s="49"/>
      <c r="U26" s="49"/>
      <c r="V26" s="49"/>
      <c r="W26" s="49"/>
    </row>
    <row r="27" spans="1:23" outlineLevel="1" x14ac:dyDescent="0.25">
      <c r="A27" s="97"/>
      <c r="B27" s="183"/>
      <c r="C27" s="130"/>
      <c r="D27" s="130"/>
      <c r="E27" s="105"/>
      <c r="F27" s="184"/>
      <c r="G27" s="185"/>
      <c r="H27" s="186"/>
      <c r="I27" s="46"/>
      <c r="J27" s="166"/>
      <c r="K27" s="104"/>
      <c r="L27" s="104"/>
      <c r="M27" s="104"/>
      <c r="N27" s="47"/>
      <c r="O27" s="47"/>
      <c r="P27" s="47"/>
      <c r="Q27" s="47"/>
      <c r="R27" s="105"/>
      <c r="S27" s="49"/>
      <c r="T27" s="49"/>
      <c r="U27" s="49"/>
      <c r="V27" s="49"/>
      <c r="W27" s="49"/>
    </row>
    <row r="28" spans="1:23" s="131" customFormat="1" x14ac:dyDescent="0.25">
      <c r="A28" s="119"/>
      <c r="B28" s="187"/>
      <c r="C28" s="130"/>
      <c r="D28" s="130"/>
      <c r="E28" s="188"/>
      <c r="F28" s="189" t="s">
        <v>129</v>
      </c>
      <c r="G28" s="190">
        <f>SUM(G12:G26)</f>
        <v>0</v>
      </c>
      <c r="H28" s="348">
        <f t="shared" ref="H28" si="4">SUM(H12:H26)</f>
        <v>0</v>
      </c>
      <c r="I28" s="349">
        <f>SUM(I12:I26)</f>
        <v>0</v>
      </c>
      <c r="J28" s="191"/>
      <c r="K28" s="129"/>
      <c r="L28" s="129"/>
      <c r="M28" s="129"/>
      <c r="N28" s="192"/>
      <c r="O28" s="192"/>
      <c r="P28" s="192"/>
      <c r="Q28" s="192"/>
      <c r="R28" s="130"/>
    </row>
    <row r="29" spans="1:23" s="131" customFormat="1" x14ac:dyDescent="0.25">
      <c r="A29" s="119"/>
      <c r="B29" s="187"/>
      <c r="C29" s="130"/>
      <c r="D29" s="130"/>
      <c r="E29" s="188"/>
      <c r="F29" s="189" t="s">
        <v>131</v>
      </c>
      <c r="G29" s="193">
        <f>SUM(H12:H26)</f>
        <v>0</v>
      </c>
      <c r="H29" s="194"/>
      <c r="I29" s="46"/>
      <c r="J29" s="129"/>
      <c r="K29" s="129"/>
      <c r="L29" s="129"/>
      <c r="M29" s="129"/>
      <c r="N29" s="192"/>
      <c r="O29" s="192"/>
      <c r="P29" s="192"/>
      <c r="Q29" s="192"/>
      <c r="R29" s="130"/>
    </row>
    <row r="30" spans="1:23" s="131" customFormat="1" x14ac:dyDescent="0.25">
      <c r="A30" s="119"/>
      <c r="B30" s="187"/>
      <c r="C30" s="130"/>
      <c r="D30" s="130"/>
      <c r="E30" s="188"/>
      <c r="F30" s="189" t="s">
        <v>130</v>
      </c>
      <c r="G30" s="193">
        <f>SUM(I12:I26)</f>
        <v>0</v>
      </c>
      <c r="H30" s="194"/>
      <c r="I30" s="46"/>
      <c r="J30" s="129"/>
      <c r="K30" s="129"/>
      <c r="L30" s="129"/>
      <c r="M30" s="129"/>
      <c r="N30" s="192"/>
      <c r="O30" s="192"/>
      <c r="P30" s="192"/>
      <c r="Q30" s="192"/>
      <c r="R30" s="130"/>
    </row>
    <row r="31" spans="1:23" s="131" customFormat="1" x14ac:dyDescent="0.25">
      <c r="A31" s="119"/>
      <c r="B31" s="187"/>
      <c r="C31" s="130"/>
      <c r="D31" s="130"/>
      <c r="E31" s="188"/>
      <c r="F31" s="189"/>
      <c r="G31" s="195"/>
      <c r="H31" s="194"/>
      <c r="I31" s="46"/>
      <c r="J31" s="129"/>
      <c r="K31" s="129"/>
      <c r="L31" s="129"/>
      <c r="M31" s="129"/>
      <c r="N31" s="192"/>
      <c r="O31" s="192"/>
      <c r="P31" s="192"/>
      <c r="Q31" s="192"/>
      <c r="R31" s="130"/>
    </row>
    <row r="32" spans="1:23" s="131" customFormat="1" x14ac:dyDescent="0.15">
      <c r="A32" s="119"/>
      <c r="B32" s="187"/>
      <c r="E32" s="196"/>
      <c r="F32" s="197" t="str">
        <f>Lijsten!$B$2</f>
        <v>(Coördinatie) samenwerkingsverband</v>
      </c>
      <c r="G32" s="198">
        <f>SUMIF($B$12:$B$26,F32,$G$12:$G$26)</f>
        <v>0</v>
      </c>
      <c r="H32" s="199"/>
      <c r="I32" s="46"/>
      <c r="J32" s="200"/>
      <c r="K32" s="129"/>
      <c r="L32" s="129"/>
      <c r="M32" s="129"/>
      <c r="N32" s="192"/>
      <c r="O32" s="192"/>
      <c r="P32" s="192"/>
      <c r="Q32" s="192"/>
      <c r="R32" s="130"/>
    </row>
    <row r="33" spans="1:23" s="131" customFormat="1" x14ac:dyDescent="0.15">
      <c r="A33" s="119"/>
      <c r="B33" s="187"/>
      <c r="D33" s="201"/>
      <c r="F33" s="202" t="str">
        <f>Lijsten!$B$3</f>
        <v>Proefproject uitvoering &amp; monitoring</v>
      </c>
      <c r="G33" s="198">
        <f>SUMIF($B$12:$B$26,F33,$G$12:$G$26)</f>
        <v>0</v>
      </c>
      <c r="H33" s="203"/>
      <c r="I33" s="46"/>
      <c r="J33" s="200"/>
      <c r="K33" s="129"/>
      <c r="L33" s="129"/>
      <c r="M33" s="129"/>
      <c r="N33" s="192"/>
      <c r="O33" s="192"/>
      <c r="P33" s="192"/>
      <c r="Q33" s="192"/>
      <c r="R33" s="130"/>
    </row>
    <row r="34" spans="1:23" s="131" customFormat="1" x14ac:dyDescent="0.15">
      <c r="A34" s="119"/>
      <c r="B34" s="187"/>
      <c r="D34" s="201"/>
      <c r="F34" s="202" t="str">
        <f>Lijsten!$B$4</f>
        <v>Kennisdeling activiteiten</v>
      </c>
      <c r="G34" s="198">
        <f>SUMIF($B$12:$B$26,F34,$G$12:$G$26)</f>
        <v>0</v>
      </c>
      <c r="H34" s="203"/>
      <c r="I34" s="46"/>
      <c r="J34" s="200"/>
      <c r="K34" s="129"/>
      <c r="L34" s="129"/>
      <c r="M34" s="129"/>
      <c r="N34" s="192"/>
      <c r="O34" s="192"/>
      <c r="P34" s="192"/>
      <c r="Q34" s="192"/>
      <c r="R34" s="130"/>
    </row>
    <row r="35" spans="1:23" s="131" customFormat="1" x14ac:dyDescent="0.25">
      <c r="A35" s="119"/>
      <c r="B35" s="204"/>
      <c r="C35" s="205"/>
      <c r="D35" s="205"/>
      <c r="E35" s="206"/>
      <c r="F35" s="206"/>
      <c r="G35" s="207"/>
      <c r="H35" s="165"/>
      <c r="I35" s="46"/>
      <c r="J35" s="200"/>
      <c r="K35" s="129"/>
      <c r="L35" s="129"/>
      <c r="M35" s="129"/>
      <c r="N35" s="192"/>
      <c r="O35" s="192"/>
      <c r="P35" s="192"/>
      <c r="Q35" s="192"/>
      <c r="R35" s="130"/>
    </row>
    <row r="36" spans="1:23" s="130" customFormat="1" x14ac:dyDescent="0.25">
      <c r="A36" s="208"/>
      <c r="B36" s="143"/>
      <c r="C36" s="143"/>
      <c r="D36" s="143"/>
      <c r="E36" s="143"/>
      <c r="F36" s="143"/>
      <c r="G36" s="143"/>
      <c r="H36" s="52"/>
      <c r="I36" s="52"/>
      <c r="N36" s="127"/>
      <c r="O36" s="127"/>
      <c r="P36" s="127"/>
      <c r="Q36" s="127"/>
      <c r="R36" s="129"/>
      <c r="S36" s="129"/>
    </row>
    <row r="37" spans="1:23" x14ac:dyDescent="0.25">
      <c r="A37" s="119" t="s">
        <v>12</v>
      </c>
      <c r="B37" s="209" t="s">
        <v>13</v>
      </c>
      <c r="C37" s="210"/>
      <c r="D37" s="211"/>
      <c r="E37" s="212"/>
      <c r="F37" s="212"/>
      <c r="G37" s="213"/>
      <c r="H37" s="165"/>
      <c r="I37" s="46"/>
      <c r="J37" s="166"/>
      <c r="K37" s="104"/>
      <c r="L37" s="104"/>
      <c r="M37" s="104"/>
      <c r="N37" s="47"/>
      <c r="O37" s="47"/>
      <c r="P37" s="47"/>
      <c r="Q37" s="47"/>
      <c r="R37" s="105"/>
      <c r="S37" s="49"/>
      <c r="T37" s="49"/>
      <c r="U37" s="49"/>
      <c r="V37" s="49"/>
      <c r="W37" s="49"/>
    </row>
    <row r="38" spans="1:23" outlineLevel="1" x14ac:dyDescent="0.25">
      <c r="A38" s="119"/>
      <c r="B38" s="214"/>
      <c r="C38" s="105"/>
      <c r="D38" s="188"/>
      <c r="E38" s="105"/>
      <c r="F38" s="105"/>
      <c r="G38" s="215"/>
      <c r="H38" s="165"/>
      <c r="I38" s="46"/>
      <c r="J38" s="166"/>
      <c r="K38" s="104"/>
      <c r="L38" s="104"/>
      <c r="M38" s="104"/>
      <c r="N38" s="47"/>
      <c r="O38" s="47"/>
      <c r="P38" s="47"/>
      <c r="Q38" s="47"/>
      <c r="R38" s="105"/>
      <c r="S38" s="49"/>
      <c r="T38" s="49"/>
      <c r="U38" s="49"/>
      <c r="V38" s="49"/>
      <c r="W38" s="49"/>
    </row>
    <row r="39" spans="1:23" s="176" customFormat="1" outlineLevel="1" x14ac:dyDescent="0.25">
      <c r="A39" s="119"/>
      <c r="B39" s="216" t="s">
        <v>14</v>
      </c>
      <c r="C39" s="217" t="s">
        <v>15</v>
      </c>
      <c r="D39" s="371" t="s">
        <v>16</v>
      </c>
      <c r="E39" s="371"/>
      <c r="F39" s="371"/>
      <c r="G39" s="218" t="s">
        <v>17</v>
      </c>
      <c r="H39" s="165"/>
      <c r="I39" s="219"/>
      <c r="J39" s="171"/>
      <c r="K39" s="173"/>
      <c r="L39" s="173"/>
      <c r="M39" s="173"/>
      <c r="N39" s="174"/>
      <c r="O39" s="174"/>
      <c r="P39" s="174"/>
      <c r="Q39" s="174"/>
      <c r="R39" s="175"/>
    </row>
    <row r="40" spans="1:23" s="118" customFormat="1" ht="33.75" outlineLevel="1" x14ac:dyDescent="0.25">
      <c r="A40" s="220"/>
      <c r="B40" s="221" t="s">
        <v>212</v>
      </c>
      <c r="C40" s="177"/>
      <c r="D40" s="366"/>
      <c r="E40" s="366"/>
      <c r="F40" s="366"/>
      <c r="G40" s="222"/>
      <c r="H40" s="223"/>
      <c r="I40" s="224"/>
      <c r="J40" s="225"/>
      <c r="K40" s="117"/>
      <c r="L40" s="117"/>
      <c r="M40" s="117"/>
      <c r="N40" s="226"/>
      <c r="O40" s="226"/>
      <c r="P40" s="226"/>
      <c r="Q40" s="226"/>
      <c r="R40" s="112"/>
    </row>
    <row r="41" spans="1:23" s="118" customFormat="1" ht="33.75" outlineLevel="1" x14ac:dyDescent="0.25">
      <c r="A41" s="220"/>
      <c r="B41" s="221" t="s">
        <v>213</v>
      </c>
      <c r="C41" s="177"/>
      <c r="D41" s="366"/>
      <c r="E41" s="366"/>
      <c r="F41" s="366"/>
      <c r="G41" s="222"/>
      <c r="H41" s="223"/>
      <c r="I41" s="224"/>
      <c r="J41" s="225"/>
      <c r="K41" s="117"/>
      <c r="L41" s="117"/>
      <c r="M41" s="117"/>
      <c r="N41" s="226"/>
      <c r="O41" s="226"/>
      <c r="P41" s="226"/>
      <c r="Q41" s="226"/>
      <c r="R41" s="112"/>
    </row>
    <row r="42" spans="1:23" s="118" customFormat="1" ht="33.75" outlineLevel="1" x14ac:dyDescent="0.25">
      <c r="A42" s="220"/>
      <c r="B42" s="221" t="s">
        <v>214</v>
      </c>
      <c r="C42" s="177"/>
      <c r="D42" s="366"/>
      <c r="E42" s="366"/>
      <c r="F42" s="366"/>
      <c r="G42" s="222"/>
      <c r="H42" s="223"/>
      <c r="I42" s="224"/>
      <c r="J42" s="225"/>
      <c r="K42" s="117"/>
      <c r="L42" s="117"/>
      <c r="M42" s="117"/>
      <c r="N42" s="226"/>
      <c r="O42" s="226"/>
      <c r="P42" s="226"/>
      <c r="Q42" s="226"/>
      <c r="R42" s="112"/>
    </row>
    <row r="43" spans="1:23" s="118" customFormat="1" ht="22.5" outlineLevel="1" x14ac:dyDescent="0.25">
      <c r="A43" s="220"/>
      <c r="B43" s="221" t="s">
        <v>215</v>
      </c>
      <c r="C43" s="177"/>
      <c r="D43" s="366"/>
      <c r="E43" s="366"/>
      <c r="F43" s="366"/>
      <c r="G43" s="222"/>
      <c r="H43" s="223"/>
      <c r="I43" s="224"/>
      <c r="J43" s="225"/>
      <c r="K43" s="117"/>
      <c r="L43" s="117"/>
      <c r="M43" s="117"/>
      <c r="N43" s="226"/>
      <c r="O43" s="226"/>
      <c r="P43" s="226"/>
      <c r="Q43" s="226"/>
      <c r="R43" s="112"/>
    </row>
    <row r="44" spans="1:23" s="118" customFormat="1" ht="22.5" outlineLevel="1" x14ac:dyDescent="0.25">
      <c r="A44" s="220"/>
      <c r="B44" s="221" t="s">
        <v>216</v>
      </c>
      <c r="C44" s="177"/>
      <c r="D44" s="366"/>
      <c r="E44" s="366"/>
      <c r="F44" s="366"/>
      <c r="G44" s="222"/>
      <c r="H44" s="223"/>
      <c r="I44" s="224"/>
      <c r="J44" s="225"/>
      <c r="K44" s="117"/>
      <c r="L44" s="117"/>
      <c r="M44" s="117"/>
      <c r="N44" s="226"/>
      <c r="O44" s="226"/>
      <c r="P44" s="226"/>
      <c r="Q44" s="226"/>
      <c r="R44" s="112"/>
    </row>
    <row r="45" spans="1:23" s="118" customFormat="1" ht="33.75" outlineLevel="1" x14ac:dyDescent="0.25">
      <c r="A45" s="220"/>
      <c r="B45" s="221" t="s">
        <v>217</v>
      </c>
      <c r="C45" s="177"/>
      <c r="D45" s="366"/>
      <c r="E45" s="366"/>
      <c r="F45" s="366"/>
      <c r="G45" s="222"/>
      <c r="H45" s="223"/>
      <c r="I45" s="224"/>
      <c r="J45" s="225"/>
      <c r="K45" s="117"/>
      <c r="L45" s="117"/>
      <c r="M45" s="117"/>
      <c r="N45" s="226"/>
      <c r="O45" s="226"/>
      <c r="P45" s="226"/>
      <c r="Q45" s="226"/>
      <c r="R45" s="112"/>
    </row>
    <row r="46" spans="1:23" s="118" customFormat="1" ht="45" outlineLevel="1" x14ac:dyDescent="0.25">
      <c r="A46" s="220"/>
      <c r="B46" s="221" t="s">
        <v>218</v>
      </c>
      <c r="C46" s="177"/>
      <c r="D46" s="366"/>
      <c r="E46" s="366"/>
      <c r="F46" s="366"/>
      <c r="G46" s="222"/>
      <c r="H46" s="223"/>
      <c r="I46" s="224"/>
      <c r="J46" s="225"/>
      <c r="K46" s="117"/>
      <c r="L46" s="117"/>
      <c r="M46" s="117"/>
      <c r="N46" s="226"/>
      <c r="O46" s="226"/>
      <c r="P46" s="226"/>
      <c r="Q46" s="226"/>
      <c r="R46" s="112"/>
    </row>
    <row r="47" spans="1:23" s="118" customFormat="1" ht="22.5" outlineLevel="1" x14ac:dyDescent="0.25">
      <c r="A47" s="106"/>
      <c r="B47" s="221" t="s">
        <v>219</v>
      </c>
      <c r="C47" s="177"/>
      <c r="D47" s="366"/>
      <c r="E47" s="366"/>
      <c r="F47" s="366"/>
      <c r="G47" s="222"/>
      <c r="H47" s="223"/>
      <c r="I47" s="224"/>
      <c r="J47" s="225"/>
      <c r="K47" s="117"/>
      <c r="L47" s="117"/>
      <c r="M47" s="117"/>
      <c r="N47" s="226"/>
      <c r="O47" s="226"/>
      <c r="P47" s="226"/>
      <c r="Q47" s="226"/>
      <c r="R47" s="112"/>
    </row>
    <row r="48" spans="1:23" outlineLevel="1" x14ac:dyDescent="0.25">
      <c r="A48" s="97"/>
      <c r="B48" s="227"/>
      <c r="C48" s="228"/>
      <c r="D48" s="229"/>
      <c r="E48" s="228"/>
      <c r="F48" s="228"/>
      <c r="G48" s="230"/>
      <c r="H48" s="231"/>
      <c r="I48" s="46"/>
      <c r="J48" s="166"/>
      <c r="K48" s="104"/>
      <c r="L48" s="104"/>
      <c r="M48" s="104"/>
      <c r="N48" s="47"/>
      <c r="O48" s="47"/>
      <c r="P48" s="47"/>
      <c r="Q48" s="47"/>
      <c r="R48" s="105"/>
      <c r="S48" s="49"/>
      <c r="T48" s="49"/>
      <c r="U48" s="49"/>
      <c r="V48" s="49"/>
      <c r="W48" s="49"/>
    </row>
    <row r="49" spans="1:23" x14ac:dyDescent="0.25">
      <c r="A49" s="97"/>
      <c r="B49" s="232"/>
      <c r="C49" s="105"/>
      <c r="D49" s="142"/>
      <c r="E49" s="105"/>
      <c r="F49" s="105" t="s">
        <v>9</v>
      </c>
      <c r="G49" s="190">
        <f>SUM(G40:G47)</f>
        <v>0</v>
      </c>
      <c r="H49" s="231"/>
      <c r="I49" s="46"/>
      <c r="J49" s="166"/>
      <c r="K49" s="104"/>
      <c r="L49" s="104"/>
      <c r="M49" s="104"/>
      <c r="N49" s="47"/>
      <c r="O49" s="47"/>
      <c r="P49" s="47"/>
      <c r="Q49" s="47"/>
      <c r="R49" s="105"/>
      <c r="S49" s="49"/>
      <c r="T49" s="49"/>
      <c r="U49" s="49"/>
      <c r="V49" s="49"/>
      <c r="W49" s="49"/>
    </row>
    <row r="50" spans="1:23" s="131" customFormat="1" x14ac:dyDescent="0.25">
      <c r="A50" s="119"/>
      <c r="B50" s="233"/>
      <c r="C50" s="205"/>
      <c r="D50" s="234"/>
      <c r="E50" s="235"/>
      <c r="F50" s="235"/>
      <c r="G50" s="236"/>
      <c r="H50" s="231"/>
      <c r="I50" s="53"/>
      <c r="N50" s="237"/>
      <c r="O50" s="237"/>
      <c r="P50" s="237"/>
      <c r="Q50" s="237"/>
    </row>
    <row r="51" spans="1:23" s="131" customFormat="1" x14ac:dyDescent="0.25">
      <c r="A51" s="208"/>
      <c r="B51" s="143"/>
      <c r="C51" s="143"/>
      <c r="D51" s="238"/>
      <c r="E51" s="239"/>
      <c r="F51" s="239"/>
      <c r="G51" s="239"/>
      <c r="H51" s="240"/>
      <c r="I51" s="46"/>
      <c r="J51" s="200"/>
      <c r="K51" s="129"/>
      <c r="L51" s="129"/>
      <c r="M51" s="129"/>
      <c r="N51" s="192"/>
      <c r="O51" s="192"/>
      <c r="P51" s="192"/>
      <c r="Q51" s="192"/>
      <c r="R51" s="130"/>
    </row>
    <row r="52" spans="1:23" s="131" customFormat="1" x14ac:dyDescent="0.25">
      <c r="A52" s="119" t="s">
        <v>18</v>
      </c>
      <c r="B52" s="209" t="s">
        <v>19</v>
      </c>
      <c r="C52" s="210"/>
      <c r="D52" s="211"/>
      <c r="E52" s="212"/>
      <c r="F52" s="212"/>
      <c r="G52" s="213"/>
      <c r="H52" s="165"/>
      <c r="I52" s="52"/>
      <c r="J52" s="130"/>
      <c r="K52" s="130"/>
      <c r="L52" s="130"/>
      <c r="N52" s="237"/>
      <c r="O52" s="237"/>
      <c r="P52" s="237"/>
      <c r="Q52" s="237"/>
    </row>
    <row r="53" spans="1:23" s="131" customFormat="1" outlineLevel="1" x14ac:dyDescent="0.25">
      <c r="A53" s="119"/>
      <c r="B53" s="241" t="s">
        <v>4</v>
      </c>
      <c r="C53" s="217" t="s">
        <v>15</v>
      </c>
      <c r="D53" s="371" t="s">
        <v>16</v>
      </c>
      <c r="E53" s="371"/>
      <c r="F53" s="371"/>
      <c r="G53" s="218" t="s">
        <v>17</v>
      </c>
      <c r="H53" s="165"/>
      <c r="I53" s="46"/>
      <c r="J53" s="200"/>
      <c r="K53" s="129"/>
      <c r="L53" s="129"/>
      <c r="M53" s="129"/>
      <c r="N53" s="192"/>
      <c r="O53" s="192"/>
      <c r="P53" s="192"/>
      <c r="Q53" s="192"/>
      <c r="R53" s="130"/>
    </row>
    <row r="54" spans="1:23" s="131" customFormat="1" outlineLevel="1" x14ac:dyDescent="0.25">
      <c r="A54" s="119"/>
      <c r="B54" s="242"/>
      <c r="C54" s="177"/>
      <c r="D54" s="366"/>
      <c r="E54" s="366"/>
      <c r="F54" s="366"/>
      <c r="G54" s="178"/>
      <c r="H54" s="231"/>
      <c r="I54" s="46"/>
      <c r="J54" s="200"/>
      <c r="K54" s="129"/>
      <c r="L54" s="129"/>
      <c r="M54" s="129"/>
      <c r="N54" s="192"/>
      <c r="O54" s="192"/>
      <c r="P54" s="192"/>
      <c r="Q54" s="192"/>
      <c r="R54" s="130"/>
    </row>
    <row r="55" spans="1:23" s="131" customFormat="1" outlineLevel="1" x14ac:dyDescent="0.25">
      <c r="A55" s="119"/>
      <c r="B55" s="242"/>
      <c r="C55" s="177"/>
      <c r="D55" s="366"/>
      <c r="E55" s="366"/>
      <c r="F55" s="366"/>
      <c r="G55" s="178"/>
      <c r="H55" s="231"/>
      <c r="I55" s="46"/>
      <c r="J55" s="200"/>
      <c r="K55" s="129"/>
      <c r="L55" s="129"/>
      <c r="M55" s="129"/>
      <c r="N55" s="192"/>
      <c r="O55" s="192"/>
      <c r="P55" s="192"/>
      <c r="Q55" s="192"/>
      <c r="R55" s="130"/>
    </row>
    <row r="56" spans="1:23" s="131" customFormat="1" outlineLevel="1" x14ac:dyDescent="0.25">
      <c r="A56" s="119"/>
      <c r="B56" s="242"/>
      <c r="C56" s="177"/>
      <c r="D56" s="366"/>
      <c r="E56" s="366"/>
      <c r="F56" s="366"/>
      <c r="G56" s="178"/>
      <c r="H56" s="231"/>
      <c r="I56" s="46"/>
      <c r="J56" s="200"/>
      <c r="K56" s="129"/>
      <c r="L56" s="129"/>
      <c r="M56" s="129"/>
      <c r="N56" s="192"/>
      <c r="O56" s="192"/>
      <c r="P56" s="192"/>
      <c r="Q56" s="192"/>
      <c r="R56" s="130"/>
    </row>
    <row r="57" spans="1:23" s="131" customFormat="1" outlineLevel="1" x14ac:dyDescent="0.25">
      <c r="A57" s="119"/>
      <c r="B57" s="242"/>
      <c r="C57" s="177"/>
      <c r="D57" s="366"/>
      <c r="E57" s="366"/>
      <c r="F57" s="366"/>
      <c r="G57" s="178"/>
      <c r="H57" s="231"/>
      <c r="I57" s="46"/>
      <c r="J57" s="200"/>
      <c r="K57" s="129"/>
      <c r="L57" s="129"/>
      <c r="M57" s="129"/>
      <c r="N57" s="192"/>
      <c r="O57" s="192"/>
      <c r="P57" s="192"/>
      <c r="Q57" s="192"/>
      <c r="R57" s="130"/>
    </row>
    <row r="58" spans="1:23" s="131" customFormat="1" outlineLevel="1" x14ac:dyDescent="0.25">
      <c r="A58" s="119"/>
      <c r="B58" s="242"/>
      <c r="C58" s="177"/>
      <c r="D58" s="366"/>
      <c r="E58" s="366"/>
      <c r="F58" s="366"/>
      <c r="G58" s="178"/>
      <c r="H58" s="231"/>
      <c r="I58" s="46"/>
      <c r="J58" s="200"/>
      <c r="K58" s="129"/>
      <c r="L58" s="129"/>
      <c r="M58" s="129"/>
      <c r="N58" s="192"/>
      <c r="O58" s="192"/>
      <c r="P58" s="192"/>
      <c r="Q58" s="192"/>
      <c r="R58" s="130"/>
    </row>
    <row r="59" spans="1:23" s="131" customFormat="1" outlineLevel="1" x14ac:dyDescent="0.25">
      <c r="A59" s="119"/>
      <c r="B59" s="242"/>
      <c r="C59" s="177"/>
      <c r="D59" s="366"/>
      <c r="E59" s="366"/>
      <c r="F59" s="366"/>
      <c r="G59" s="178"/>
      <c r="H59" s="231"/>
      <c r="I59" s="46"/>
      <c r="J59" s="200"/>
      <c r="K59" s="129"/>
      <c r="L59" s="129"/>
      <c r="M59" s="129"/>
      <c r="N59" s="192"/>
      <c r="O59" s="192"/>
      <c r="P59" s="192"/>
      <c r="Q59" s="192"/>
      <c r="R59" s="130"/>
    </row>
    <row r="60" spans="1:23" s="131" customFormat="1" outlineLevel="1" x14ac:dyDescent="0.25">
      <c r="A60" s="119"/>
      <c r="B60" s="242"/>
      <c r="C60" s="177"/>
      <c r="D60" s="366"/>
      <c r="E60" s="366"/>
      <c r="F60" s="366"/>
      <c r="G60" s="178"/>
      <c r="H60" s="231"/>
      <c r="I60" s="46"/>
      <c r="J60" s="200"/>
      <c r="K60" s="129"/>
      <c r="L60" s="129"/>
      <c r="M60" s="129"/>
      <c r="N60" s="192"/>
      <c r="O60" s="192"/>
      <c r="P60" s="192"/>
      <c r="Q60" s="192"/>
      <c r="R60" s="130"/>
    </row>
    <row r="61" spans="1:23" s="131" customFormat="1" outlineLevel="1" x14ac:dyDescent="0.25">
      <c r="A61" s="119"/>
      <c r="B61" s="242"/>
      <c r="C61" s="177"/>
      <c r="D61" s="366"/>
      <c r="E61" s="366"/>
      <c r="F61" s="366"/>
      <c r="G61" s="178"/>
      <c r="H61" s="231"/>
      <c r="I61" s="46"/>
      <c r="J61" s="200"/>
      <c r="K61" s="129"/>
      <c r="L61" s="129"/>
      <c r="M61" s="129"/>
      <c r="N61" s="192"/>
      <c r="O61" s="192"/>
      <c r="P61" s="192"/>
      <c r="Q61" s="192"/>
      <c r="R61" s="130"/>
    </row>
    <row r="62" spans="1:23" s="131" customFormat="1" outlineLevel="1" x14ac:dyDescent="0.25">
      <c r="A62" s="119"/>
      <c r="B62" s="242"/>
      <c r="C62" s="177"/>
      <c r="D62" s="366"/>
      <c r="E62" s="366"/>
      <c r="F62" s="366"/>
      <c r="G62" s="178"/>
      <c r="H62" s="231"/>
      <c r="I62" s="46"/>
      <c r="J62" s="200"/>
      <c r="K62" s="129"/>
      <c r="L62" s="129"/>
      <c r="M62" s="129"/>
      <c r="N62" s="192"/>
      <c r="O62" s="192"/>
      <c r="P62" s="192"/>
      <c r="Q62" s="192"/>
      <c r="R62" s="130"/>
    </row>
    <row r="63" spans="1:23" s="131" customFormat="1" outlineLevel="1" x14ac:dyDescent="0.25">
      <c r="A63" s="119"/>
      <c r="B63" s="242"/>
      <c r="C63" s="177"/>
      <c r="D63" s="366"/>
      <c r="E63" s="366"/>
      <c r="F63" s="366"/>
      <c r="G63" s="178"/>
      <c r="H63" s="231"/>
      <c r="I63" s="46"/>
      <c r="J63" s="200"/>
      <c r="K63" s="129"/>
      <c r="L63" s="129"/>
      <c r="M63" s="129"/>
      <c r="N63" s="192"/>
      <c r="O63" s="192"/>
      <c r="P63" s="192"/>
      <c r="Q63" s="192"/>
      <c r="R63" s="130"/>
    </row>
    <row r="64" spans="1:23" s="131" customFormat="1" outlineLevel="1" x14ac:dyDescent="0.25">
      <c r="A64" s="119"/>
      <c r="B64" s="242"/>
      <c r="C64" s="177"/>
      <c r="D64" s="366"/>
      <c r="E64" s="366"/>
      <c r="F64" s="366"/>
      <c r="G64" s="178"/>
      <c r="H64" s="231"/>
      <c r="I64" s="46"/>
      <c r="J64" s="200"/>
      <c r="K64" s="129"/>
      <c r="L64" s="129"/>
      <c r="M64" s="129"/>
      <c r="N64" s="192"/>
      <c r="O64" s="192"/>
      <c r="P64" s="192"/>
      <c r="Q64" s="192"/>
      <c r="R64" s="130"/>
    </row>
    <row r="65" spans="1:23" s="131" customFormat="1" outlineLevel="1" x14ac:dyDescent="0.25">
      <c r="A65" s="119"/>
      <c r="B65" s="242"/>
      <c r="C65" s="177"/>
      <c r="D65" s="366"/>
      <c r="E65" s="366"/>
      <c r="F65" s="366"/>
      <c r="G65" s="178"/>
      <c r="H65" s="231"/>
      <c r="I65" s="46"/>
      <c r="J65" s="200"/>
      <c r="K65" s="129"/>
      <c r="L65" s="129"/>
      <c r="M65" s="129"/>
      <c r="N65" s="192"/>
      <c r="O65" s="192"/>
      <c r="P65" s="192"/>
      <c r="Q65" s="192"/>
      <c r="R65" s="130"/>
    </row>
    <row r="66" spans="1:23" s="131" customFormat="1" outlineLevel="1" x14ac:dyDescent="0.25">
      <c r="A66" s="119"/>
      <c r="B66" s="242"/>
      <c r="C66" s="177"/>
      <c r="D66" s="366"/>
      <c r="E66" s="366"/>
      <c r="F66" s="366"/>
      <c r="G66" s="178"/>
      <c r="H66" s="231"/>
      <c r="I66" s="46"/>
      <c r="J66" s="200"/>
      <c r="K66" s="129"/>
      <c r="L66" s="129"/>
      <c r="M66" s="129"/>
      <c r="N66" s="192"/>
      <c r="O66" s="192"/>
      <c r="P66" s="192"/>
      <c r="Q66" s="192"/>
      <c r="R66" s="130"/>
    </row>
    <row r="67" spans="1:23" s="131" customFormat="1" outlineLevel="1" x14ac:dyDescent="0.25">
      <c r="A67" s="97"/>
      <c r="B67" s="242"/>
      <c r="C67" s="177"/>
      <c r="D67" s="366"/>
      <c r="E67" s="366"/>
      <c r="F67" s="366"/>
      <c r="G67" s="178"/>
      <c r="H67" s="231"/>
      <c r="I67" s="46"/>
      <c r="J67" s="200"/>
      <c r="K67" s="129"/>
      <c r="L67" s="129"/>
      <c r="M67" s="129"/>
      <c r="N67" s="192"/>
      <c r="O67" s="192"/>
      <c r="P67" s="192"/>
      <c r="Q67" s="192"/>
      <c r="R67" s="130"/>
    </row>
    <row r="68" spans="1:23" s="131" customFormat="1" outlineLevel="1" x14ac:dyDescent="0.25">
      <c r="A68" s="97"/>
      <c r="B68" s="227"/>
      <c r="C68" s="228"/>
      <c r="D68" s="229"/>
      <c r="E68" s="228"/>
      <c r="F68" s="228"/>
      <c r="G68" s="230"/>
      <c r="H68" s="231"/>
      <c r="I68" s="46"/>
      <c r="J68" s="200"/>
      <c r="K68" s="129"/>
      <c r="L68" s="129"/>
      <c r="M68" s="129"/>
      <c r="N68" s="192"/>
      <c r="O68" s="192"/>
      <c r="P68" s="192"/>
      <c r="Q68" s="192"/>
      <c r="R68" s="130"/>
    </row>
    <row r="69" spans="1:23" s="131" customFormat="1" x14ac:dyDescent="0.25">
      <c r="A69" s="119"/>
      <c r="B69" s="214"/>
      <c r="C69" s="130"/>
      <c r="D69" s="188"/>
      <c r="E69" s="189"/>
      <c r="F69" s="189" t="s">
        <v>9</v>
      </c>
      <c r="G69" s="190">
        <f>SUM(G54:G67)</f>
        <v>0</v>
      </c>
      <c r="H69" s="231"/>
      <c r="I69" s="46"/>
      <c r="J69" s="200"/>
      <c r="K69" s="129"/>
      <c r="L69" s="129"/>
      <c r="M69" s="129"/>
      <c r="N69" s="192"/>
      <c r="O69" s="192"/>
      <c r="P69" s="192"/>
      <c r="Q69" s="192"/>
      <c r="R69" s="130"/>
    </row>
    <row r="70" spans="1:23" s="140" customFormat="1" x14ac:dyDescent="0.25">
      <c r="A70" s="132"/>
      <c r="B70" s="243"/>
      <c r="D70" s="244"/>
      <c r="E70" s="245"/>
      <c r="F70" s="245"/>
      <c r="G70" s="195"/>
      <c r="H70" s="246"/>
      <c r="I70" s="46"/>
      <c r="J70" s="200"/>
      <c r="K70" s="129"/>
      <c r="L70" s="129"/>
      <c r="M70" s="129"/>
      <c r="N70" s="127"/>
      <c r="O70" s="127"/>
      <c r="P70" s="127"/>
      <c r="Q70" s="127"/>
    </row>
    <row r="71" spans="1:23" s="131" customFormat="1" x14ac:dyDescent="0.25">
      <c r="A71" s="97"/>
      <c r="B71" s="232"/>
      <c r="C71" s="105"/>
      <c r="E71" s="247"/>
      <c r="F71" s="197" t="str">
        <f>Lijsten!$B$2</f>
        <v>(Coördinatie) samenwerkingsverband</v>
      </c>
      <c r="G71" s="248">
        <f>SUMIF($B$54:$B$67, F71, $G$54:$G$67)</f>
        <v>0</v>
      </c>
      <c r="H71" s="231"/>
      <c r="I71" s="46"/>
      <c r="J71" s="200"/>
      <c r="K71" s="129"/>
      <c r="L71" s="129"/>
      <c r="M71" s="129"/>
      <c r="N71" s="192"/>
      <c r="O71" s="192"/>
      <c r="P71" s="192"/>
      <c r="Q71" s="192"/>
      <c r="R71" s="130"/>
    </row>
    <row r="72" spans="1:23" s="131" customFormat="1" x14ac:dyDescent="0.25">
      <c r="A72" s="97"/>
      <c r="B72" s="232"/>
      <c r="C72" s="105"/>
      <c r="E72" s="247"/>
      <c r="F72" s="202" t="str">
        <f>Lijsten!$B$3</f>
        <v>Proefproject uitvoering &amp; monitoring</v>
      </c>
      <c r="G72" s="248">
        <f>SUMIF($B$54:$B$67, F72, $G$54:$G$67)</f>
        <v>0</v>
      </c>
      <c r="H72" s="231"/>
      <c r="I72" s="46"/>
      <c r="J72" s="200"/>
      <c r="K72" s="129"/>
      <c r="L72" s="129"/>
      <c r="M72" s="129"/>
      <c r="N72" s="192"/>
      <c r="O72" s="192"/>
      <c r="P72" s="192"/>
      <c r="Q72" s="192"/>
      <c r="R72" s="130"/>
    </row>
    <row r="73" spans="1:23" s="131" customFormat="1" x14ac:dyDescent="0.25">
      <c r="A73" s="97"/>
      <c r="B73" s="232"/>
      <c r="C73" s="105"/>
      <c r="E73" s="247"/>
      <c r="F73" s="202" t="str">
        <f>Lijsten!$B$4</f>
        <v>Kennisdeling activiteiten</v>
      </c>
      <c r="G73" s="248">
        <f>SUMIF($B$54:$B$67, F73, $G$54:$G$67)</f>
        <v>0</v>
      </c>
      <c r="H73" s="231"/>
      <c r="I73" s="46"/>
      <c r="J73" s="200"/>
      <c r="K73" s="129"/>
      <c r="L73" s="129"/>
      <c r="M73" s="129"/>
      <c r="N73" s="192"/>
      <c r="O73" s="192"/>
      <c r="P73" s="192"/>
      <c r="Q73" s="192"/>
      <c r="R73" s="130"/>
    </row>
    <row r="74" spans="1:23" s="131" customFormat="1" x14ac:dyDescent="0.25">
      <c r="A74" s="97"/>
      <c r="B74" s="249"/>
      <c r="C74" s="250"/>
      <c r="D74" s="251"/>
      <c r="E74" s="250"/>
      <c r="F74" s="250"/>
      <c r="G74" s="252"/>
      <c r="H74" s="231"/>
      <c r="I74" s="46"/>
      <c r="J74" s="200"/>
      <c r="K74" s="129"/>
      <c r="L74" s="129"/>
      <c r="M74" s="129"/>
      <c r="N74" s="192"/>
      <c r="O74" s="192"/>
      <c r="P74" s="192"/>
      <c r="Q74" s="192"/>
      <c r="R74" s="130"/>
    </row>
    <row r="75" spans="1:23" s="131" customFormat="1" x14ac:dyDescent="0.25">
      <c r="A75" s="208"/>
      <c r="B75" s="143"/>
      <c r="C75" s="143"/>
      <c r="D75" s="238"/>
      <c r="E75" s="239"/>
      <c r="F75" s="239"/>
      <c r="G75" s="239"/>
      <c r="H75" s="253"/>
      <c r="I75" s="253"/>
      <c r="J75" s="254"/>
      <c r="K75" s="254"/>
      <c r="L75" s="255"/>
      <c r="M75" s="256"/>
      <c r="N75" s="127"/>
      <c r="O75" s="128"/>
      <c r="P75" s="127"/>
      <c r="Q75" s="127"/>
      <c r="R75" s="129"/>
      <c r="S75" s="129"/>
      <c r="T75" s="130"/>
      <c r="U75" s="130"/>
      <c r="V75" s="130"/>
      <c r="W75" s="130"/>
    </row>
    <row r="76" spans="1:23" s="131" customFormat="1" x14ac:dyDescent="0.25">
      <c r="A76" s="119" t="s">
        <v>20</v>
      </c>
      <c r="B76" s="209" t="s">
        <v>21</v>
      </c>
      <c r="C76" s="210"/>
      <c r="D76" s="211"/>
      <c r="E76" s="212"/>
      <c r="F76" s="212"/>
      <c r="G76" s="212"/>
      <c r="H76" s="257"/>
      <c r="I76" s="257"/>
      <c r="J76" s="212"/>
      <c r="K76" s="212"/>
      <c r="L76" s="213"/>
      <c r="M76" s="258"/>
      <c r="N76" s="127"/>
      <c r="O76" s="128"/>
      <c r="P76" s="128"/>
      <c r="Q76" s="127"/>
      <c r="R76" s="129"/>
      <c r="S76" s="129"/>
      <c r="T76" s="130"/>
      <c r="U76" s="130"/>
      <c r="V76" s="130"/>
      <c r="W76" s="130"/>
    </row>
    <row r="77" spans="1:23" s="131" customFormat="1" ht="16.5" customHeight="1" outlineLevel="1" x14ac:dyDescent="0.25">
      <c r="A77" s="119"/>
      <c r="B77" s="214"/>
      <c r="C77" s="105"/>
      <c r="D77" s="188"/>
      <c r="E77" s="130"/>
      <c r="F77" s="130"/>
      <c r="G77" s="130"/>
      <c r="H77" s="374" t="s">
        <v>22</v>
      </c>
      <c r="I77" s="374"/>
      <c r="J77" s="374"/>
      <c r="K77" s="374"/>
      <c r="L77" s="259"/>
      <c r="M77" s="258"/>
      <c r="N77" s="127"/>
      <c r="O77" s="128"/>
      <c r="P77" s="128"/>
      <c r="Q77" s="127"/>
      <c r="R77" s="129"/>
      <c r="S77" s="129"/>
      <c r="T77" s="130"/>
      <c r="U77" s="130"/>
      <c r="V77" s="130"/>
      <c r="W77" s="130"/>
    </row>
    <row r="78" spans="1:23" s="131" customFormat="1" ht="45" outlineLevel="1" x14ac:dyDescent="0.15">
      <c r="A78" s="119"/>
      <c r="B78" s="260" t="s">
        <v>4</v>
      </c>
      <c r="C78" s="261" t="s">
        <v>23</v>
      </c>
      <c r="D78" s="262" t="s">
        <v>24</v>
      </c>
      <c r="E78" s="262" t="s">
        <v>25</v>
      </c>
      <c r="F78" s="262" t="s">
        <v>26</v>
      </c>
      <c r="G78" s="262" t="s">
        <v>27</v>
      </c>
      <c r="H78" s="263" t="s">
        <v>28</v>
      </c>
      <c r="I78" s="263" t="s">
        <v>29</v>
      </c>
      <c r="J78" s="262" t="s">
        <v>30</v>
      </c>
      <c r="K78" s="262" t="s">
        <v>31</v>
      </c>
      <c r="L78" s="264" t="s">
        <v>221</v>
      </c>
      <c r="M78" s="258"/>
      <c r="N78" s="265" t="s">
        <v>32</v>
      </c>
      <c r="O78" s="265" t="s">
        <v>33</v>
      </c>
      <c r="P78" s="265" t="s">
        <v>34</v>
      </c>
      <c r="Q78" s="265" t="s">
        <v>35</v>
      </c>
      <c r="R78" s="266"/>
      <c r="S78" s="43"/>
      <c r="T78" s="130"/>
      <c r="U78" s="130"/>
      <c r="V78" s="130"/>
      <c r="W78" s="130"/>
    </row>
    <row r="79" spans="1:23" s="131" customFormat="1" ht="22.5" outlineLevel="1" x14ac:dyDescent="0.25">
      <c r="A79" s="119"/>
      <c r="B79" s="267" t="s">
        <v>36</v>
      </c>
      <c r="C79" s="268" t="s">
        <v>37</v>
      </c>
      <c r="D79" s="269"/>
      <c r="E79" s="269"/>
      <c r="F79" s="269"/>
      <c r="G79" s="270"/>
      <c r="H79" s="271"/>
      <c r="I79" s="271"/>
      <c r="J79" s="178"/>
      <c r="K79" s="272"/>
      <c r="L79" s="181">
        <f t="shared" ref="L79:L107" si="5">IF(H79&lt;&gt;"",D79*H79,D79*N79)+IF(I79&lt;&gt;"",E79*I79,E79*O79)+IF(J79&lt;&gt;"",F79*J79,F79*P79)+IF(K79&lt;&gt;"",G79*K79,G79*Q79)</f>
        <v>0</v>
      </c>
      <c r="M79" s="273"/>
      <c r="N79" s="274">
        <v>3214.48</v>
      </c>
      <c r="O79" s="274">
        <v>330.1</v>
      </c>
      <c r="P79" s="274">
        <v>330.1</v>
      </c>
      <c r="Q79" s="275">
        <v>0</v>
      </c>
      <c r="R79" s="276"/>
      <c r="S79" s="277"/>
      <c r="T79" s="278"/>
      <c r="U79" s="278"/>
      <c r="V79" s="130"/>
      <c r="W79" s="130"/>
    </row>
    <row r="80" spans="1:23" s="131" customFormat="1" ht="22.5" outlineLevel="1" x14ac:dyDescent="0.25">
      <c r="A80" s="119"/>
      <c r="B80" s="267" t="s">
        <v>38</v>
      </c>
      <c r="C80" s="279" t="s">
        <v>39</v>
      </c>
      <c r="D80" s="280"/>
      <c r="E80" s="270"/>
      <c r="F80" s="270"/>
      <c r="G80" s="270"/>
      <c r="H80" s="271"/>
      <c r="I80" s="281"/>
      <c r="J80" s="272"/>
      <c r="K80" s="272"/>
      <c r="L80" s="181">
        <f t="shared" si="5"/>
        <v>0</v>
      </c>
      <c r="M80" s="273"/>
      <c r="N80" s="274">
        <v>2707.68</v>
      </c>
      <c r="O80" s="275">
        <v>0</v>
      </c>
      <c r="P80" s="275">
        <v>0</v>
      </c>
      <c r="Q80" s="275">
        <v>0</v>
      </c>
      <c r="R80" s="276"/>
      <c r="S80" s="277"/>
      <c r="T80" s="278"/>
      <c r="U80" s="278"/>
      <c r="V80" s="130"/>
      <c r="W80" s="130"/>
    </row>
    <row r="81" spans="1:23" s="131" customFormat="1" ht="22.5" outlineLevel="1" x14ac:dyDescent="0.25">
      <c r="A81" s="119"/>
      <c r="B81" s="267" t="s">
        <v>40</v>
      </c>
      <c r="C81" s="279" t="s">
        <v>41</v>
      </c>
      <c r="D81" s="280"/>
      <c r="E81" s="270"/>
      <c r="F81" s="270"/>
      <c r="G81" s="270"/>
      <c r="H81" s="271"/>
      <c r="I81" s="281"/>
      <c r="J81" s="272"/>
      <c r="K81" s="272"/>
      <c r="L81" s="181">
        <f t="shared" si="5"/>
        <v>0</v>
      </c>
      <c r="M81" s="273"/>
      <c r="N81" s="274">
        <v>3214.48</v>
      </c>
      <c r="O81" s="275">
        <v>0</v>
      </c>
      <c r="P81" s="275">
        <v>0</v>
      </c>
      <c r="Q81" s="275">
        <v>0</v>
      </c>
      <c r="R81" s="276"/>
      <c r="S81" s="277"/>
      <c r="T81" s="278"/>
      <c r="U81" s="278"/>
      <c r="V81" s="130"/>
      <c r="W81" s="130"/>
    </row>
    <row r="82" spans="1:23" s="131" customFormat="1" ht="101.25" outlineLevel="1" x14ac:dyDescent="0.25">
      <c r="A82" s="119"/>
      <c r="B82" s="267" t="s">
        <v>42</v>
      </c>
      <c r="C82" s="279" t="s">
        <v>43</v>
      </c>
      <c r="D82" s="269"/>
      <c r="E82" s="269"/>
      <c r="F82" s="269"/>
      <c r="G82" s="270"/>
      <c r="H82" s="271"/>
      <c r="I82" s="271"/>
      <c r="J82" s="178"/>
      <c r="K82" s="272"/>
      <c r="L82" s="181">
        <f t="shared" si="5"/>
        <v>0</v>
      </c>
      <c r="M82" s="273"/>
      <c r="N82" s="274">
        <v>3360.03</v>
      </c>
      <c r="O82" s="274">
        <v>711.58</v>
      </c>
      <c r="P82" s="274">
        <v>711.58</v>
      </c>
      <c r="Q82" s="275">
        <v>0</v>
      </c>
      <c r="R82" s="276"/>
      <c r="S82" s="277"/>
      <c r="T82" s="278"/>
      <c r="U82" s="278"/>
      <c r="V82" s="130"/>
      <c r="W82" s="130"/>
    </row>
    <row r="83" spans="1:23" s="131" customFormat="1" ht="56.25" outlineLevel="1" x14ac:dyDescent="0.25">
      <c r="A83" s="119"/>
      <c r="B83" s="267" t="s">
        <v>44</v>
      </c>
      <c r="C83" s="279" t="s">
        <v>45</v>
      </c>
      <c r="D83" s="269"/>
      <c r="E83" s="269"/>
      <c r="F83" s="269"/>
      <c r="G83" s="270"/>
      <c r="H83" s="271"/>
      <c r="I83" s="271"/>
      <c r="J83" s="178"/>
      <c r="K83" s="272"/>
      <c r="L83" s="181">
        <f t="shared" si="5"/>
        <v>0</v>
      </c>
      <c r="M83" s="273"/>
      <c r="N83" s="274">
        <v>184.8</v>
      </c>
      <c r="O83" s="274">
        <v>184.8</v>
      </c>
      <c r="P83" s="274">
        <v>184.8</v>
      </c>
      <c r="Q83" s="275">
        <v>0</v>
      </c>
      <c r="R83" s="276"/>
      <c r="S83" s="277"/>
      <c r="T83" s="278"/>
      <c r="U83" s="278"/>
      <c r="V83" s="130"/>
      <c r="W83" s="130"/>
    </row>
    <row r="84" spans="1:23" s="131" customFormat="1" ht="22.5" outlineLevel="1" x14ac:dyDescent="0.25">
      <c r="A84" s="119"/>
      <c r="B84" s="267" t="s">
        <v>46</v>
      </c>
      <c r="C84" s="279" t="s">
        <v>47</v>
      </c>
      <c r="D84" s="269"/>
      <c r="E84" s="269"/>
      <c r="F84" s="269"/>
      <c r="G84" s="270"/>
      <c r="H84" s="271"/>
      <c r="I84" s="271"/>
      <c r="J84" s="178"/>
      <c r="K84" s="272"/>
      <c r="L84" s="181">
        <f t="shared" si="5"/>
        <v>0</v>
      </c>
      <c r="M84" s="273"/>
      <c r="N84" s="274">
        <v>88.1</v>
      </c>
      <c r="O84" s="274">
        <v>131.6</v>
      </c>
      <c r="P84" s="274">
        <v>131.6</v>
      </c>
      <c r="Q84" s="275">
        <v>0</v>
      </c>
      <c r="R84" s="276"/>
      <c r="S84" s="277"/>
      <c r="T84" s="278"/>
      <c r="U84" s="278"/>
      <c r="V84" s="130"/>
      <c r="W84" s="130"/>
    </row>
    <row r="85" spans="1:23" s="131" customFormat="1" ht="22.5" outlineLevel="1" x14ac:dyDescent="0.25">
      <c r="A85" s="119"/>
      <c r="B85" s="267" t="s">
        <v>48</v>
      </c>
      <c r="C85" s="279" t="s">
        <v>49</v>
      </c>
      <c r="D85" s="280"/>
      <c r="E85" s="270"/>
      <c r="F85" s="270"/>
      <c r="G85" s="270"/>
      <c r="H85" s="271"/>
      <c r="I85" s="281"/>
      <c r="J85" s="272"/>
      <c r="K85" s="272"/>
      <c r="L85" s="181">
        <f t="shared" si="5"/>
        <v>0</v>
      </c>
      <c r="M85" s="273"/>
      <c r="N85" s="274">
        <v>2599.08</v>
      </c>
      <c r="O85" s="275">
        <v>0</v>
      </c>
      <c r="P85" s="275">
        <v>0</v>
      </c>
      <c r="Q85" s="275">
        <v>0</v>
      </c>
      <c r="R85" s="276"/>
      <c r="S85" s="277"/>
      <c r="T85" s="278"/>
      <c r="U85" s="278"/>
      <c r="V85" s="130"/>
      <c r="W85" s="130"/>
    </row>
    <row r="86" spans="1:23" s="131" customFormat="1" ht="22.5" outlineLevel="1" x14ac:dyDescent="0.25">
      <c r="A86" s="119"/>
      <c r="B86" s="267" t="s">
        <v>50</v>
      </c>
      <c r="C86" s="279" t="s">
        <v>51</v>
      </c>
      <c r="D86" s="269"/>
      <c r="E86" s="269"/>
      <c r="F86" s="269"/>
      <c r="G86" s="270"/>
      <c r="H86" s="271"/>
      <c r="I86" s="271"/>
      <c r="J86" s="178"/>
      <c r="K86" s="272"/>
      <c r="L86" s="181">
        <f t="shared" si="5"/>
        <v>0</v>
      </c>
      <c r="M86" s="273"/>
      <c r="N86" s="275">
        <v>0</v>
      </c>
      <c r="O86" s="275">
        <v>2271.87</v>
      </c>
      <c r="P86" s="275">
        <v>4097.9399999999996</v>
      </c>
      <c r="Q86" s="275">
        <v>0</v>
      </c>
      <c r="R86" s="282"/>
      <c r="S86" s="277"/>
      <c r="T86" s="278"/>
      <c r="U86" s="278"/>
      <c r="V86" s="130"/>
      <c r="W86" s="130"/>
    </row>
    <row r="87" spans="1:23" s="131" customFormat="1" ht="22.5" outlineLevel="1" x14ac:dyDescent="0.25">
      <c r="A87" s="119"/>
      <c r="B87" s="267" t="s">
        <v>52</v>
      </c>
      <c r="C87" s="279" t="s">
        <v>53</v>
      </c>
      <c r="D87" s="269"/>
      <c r="E87" s="269"/>
      <c r="F87" s="269"/>
      <c r="G87" s="269"/>
      <c r="H87" s="271"/>
      <c r="I87" s="271"/>
      <c r="J87" s="178"/>
      <c r="K87" s="178"/>
      <c r="L87" s="181">
        <f t="shared" si="5"/>
        <v>0</v>
      </c>
      <c r="M87" s="273"/>
      <c r="N87" s="274">
        <v>4579</v>
      </c>
      <c r="O87" s="274">
        <v>4579</v>
      </c>
      <c r="P87" s="274">
        <v>4579</v>
      </c>
      <c r="Q87" s="275">
        <v>4579</v>
      </c>
      <c r="R87" s="276"/>
      <c r="S87" s="277"/>
      <c r="T87" s="278"/>
      <c r="U87" s="278"/>
      <c r="V87" s="130"/>
      <c r="W87" s="130"/>
    </row>
    <row r="88" spans="1:23" s="131" customFormat="1" ht="22.5" outlineLevel="1" x14ac:dyDescent="0.25">
      <c r="A88" s="119"/>
      <c r="B88" s="267" t="s">
        <v>54</v>
      </c>
      <c r="C88" s="279" t="s">
        <v>55</v>
      </c>
      <c r="D88" s="269"/>
      <c r="E88" s="269"/>
      <c r="F88" s="269"/>
      <c r="G88" s="269"/>
      <c r="H88" s="271"/>
      <c r="I88" s="271"/>
      <c r="J88" s="178"/>
      <c r="K88" s="178"/>
      <c r="L88" s="181">
        <f t="shared" si="5"/>
        <v>0</v>
      </c>
      <c r="M88" s="273"/>
      <c r="N88" s="274">
        <v>117.46</v>
      </c>
      <c r="O88" s="274">
        <v>117.46</v>
      </c>
      <c r="P88" s="274">
        <v>117.46</v>
      </c>
      <c r="Q88" s="275">
        <v>117.46</v>
      </c>
      <c r="R88" s="276"/>
      <c r="S88" s="277"/>
      <c r="T88" s="278"/>
      <c r="U88" s="278"/>
      <c r="V88" s="130"/>
      <c r="W88" s="130"/>
    </row>
    <row r="89" spans="1:23" s="131" customFormat="1" ht="22.5" outlineLevel="1" x14ac:dyDescent="0.25">
      <c r="A89" s="119"/>
      <c r="B89" s="267" t="s">
        <v>56</v>
      </c>
      <c r="C89" s="279" t="s">
        <v>57</v>
      </c>
      <c r="D89" s="269"/>
      <c r="E89" s="269"/>
      <c r="F89" s="269"/>
      <c r="G89" s="270"/>
      <c r="H89" s="271"/>
      <c r="I89" s="271"/>
      <c r="J89" s="178"/>
      <c r="K89" s="272"/>
      <c r="L89" s="181">
        <f t="shared" si="5"/>
        <v>0</v>
      </c>
      <c r="M89" s="273"/>
      <c r="N89" s="274">
        <v>3214.48</v>
      </c>
      <c r="O89" s="274">
        <v>2136.79</v>
      </c>
      <c r="P89" s="274">
        <v>3962.85</v>
      </c>
      <c r="Q89" s="275">
        <v>0</v>
      </c>
      <c r="R89" s="282"/>
      <c r="S89" s="277"/>
      <c r="T89" s="278"/>
      <c r="U89" s="278"/>
      <c r="V89" s="130"/>
      <c r="W89" s="130"/>
    </row>
    <row r="90" spans="1:23" s="131" customFormat="1" ht="22.5" outlineLevel="1" x14ac:dyDescent="0.25">
      <c r="A90" s="119"/>
      <c r="B90" s="267" t="s">
        <v>58</v>
      </c>
      <c r="C90" s="279" t="s">
        <v>59</v>
      </c>
      <c r="D90" s="269"/>
      <c r="E90" s="270"/>
      <c r="F90" s="270"/>
      <c r="G90" s="270"/>
      <c r="H90" s="271"/>
      <c r="I90" s="281"/>
      <c r="J90" s="272"/>
      <c r="K90" s="272"/>
      <c r="L90" s="181">
        <f t="shared" si="5"/>
        <v>0</v>
      </c>
      <c r="M90" s="273"/>
      <c r="N90" s="274">
        <v>283.69</v>
      </c>
      <c r="O90" s="275">
        <v>0</v>
      </c>
      <c r="P90" s="275">
        <v>0</v>
      </c>
      <c r="Q90" s="275">
        <v>0</v>
      </c>
      <c r="R90" s="276"/>
      <c r="S90" s="277"/>
      <c r="T90" s="278"/>
      <c r="U90" s="278"/>
      <c r="V90" s="130"/>
      <c r="W90" s="130"/>
    </row>
    <row r="91" spans="1:23" s="131" customFormat="1" ht="22.5" outlineLevel="1" x14ac:dyDescent="0.25">
      <c r="A91" s="119"/>
      <c r="B91" s="267" t="s">
        <v>60</v>
      </c>
      <c r="C91" s="279" t="s">
        <v>61</v>
      </c>
      <c r="D91" s="269"/>
      <c r="E91" s="269"/>
      <c r="F91" s="269"/>
      <c r="G91" s="270"/>
      <c r="H91" s="271"/>
      <c r="I91" s="271"/>
      <c r="J91" s="178"/>
      <c r="K91" s="272"/>
      <c r="L91" s="181">
        <f t="shared" si="5"/>
        <v>0</v>
      </c>
      <c r="M91" s="273"/>
      <c r="N91" s="274">
        <v>3214.48</v>
      </c>
      <c r="O91" s="274">
        <v>2104.56</v>
      </c>
      <c r="P91" s="274">
        <v>2636.2</v>
      </c>
      <c r="Q91" s="275">
        <v>0</v>
      </c>
      <c r="R91" s="282"/>
      <c r="S91" s="277"/>
      <c r="T91" s="278"/>
      <c r="U91" s="278"/>
      <c r="V91" s="130"/>
      <c r="W91" s="130"/>
    </row>
    <row r="92" spans="1:23" s="131" customFormat="1" ht="22.5" outlineLevel="1" x14ac:dyDescent="0.25">
      <c r="A92" s="119"/>
      <c r="B92" s="267" t="s">
        <v>62</v>
      </c>
      <c r="C92" s="279" t="s">
        <v>63</v>
      </c>
      <c r="D92" s="280"/>
      <c r="E92" s="270"/>
      <c r="F92" s="270"/>
      <c r="G92" s="270"/>
      <c r="H92" s="271"/>
      <c r="I92" s="281"/>
      <c r="J92" s="272"/>
      <c r="K92" s="272"/>
      <c r="L92" s="181">
        <f t="shared" si="5"/>
        <v>0</v>
      </c>
      <c r="M92" s="273"/>
      <c r="N92" s="274">
        <v>183.49</v>
      </c>
      <c r="O92" s="275">
        <v>0</v>
      </c>
      <c r="P92" s="275">
        <v>0</v>
      </c>
      <c r="Q92" s="275">
        <v>0</v>
      </c>
      <c r="R92" s="276"/>
      <c r="S92" s="277"/>
      <c r="T92" s="278"/>
      <c r="U92" s="278"/>
      <c r="V92" s="130"/>
      <c r="W92" s="130"/>
    </row>
    <row r="93" spans="1:23" s="131" customFormat="1" ht="22.5" outlineLevel="1" x14ac:dyDescent="0.25">
      <c r="A93" s="119"/>
      <c r="B93" s="267" t="s">
        <v>64</v>
      </c>
      <c r="C93" s="279" t="s">
        <v>49</v>
      </c>
      <c r="D93" s="280"/>
      <c r="E93" s="270"/>
      <c r="F93" s="270"/>
      <c r="G93" s="270"/>
      <c r="H93" s="271"/>
      <c r="I93" s="281"/>
      <c r="J93" s="272"/>
      <c r="K93" s="272"/>
      <c r="L93" s="181">
        <f t="shared" si="5"/>
        <v>0</v>
      </c>
      <c r="M93" s="273"/>
      <c r="N93" s="274">
        <v>2599.08</v>
      </c>
      <c r="O93" s="275">
        <v>0</v>
      </c>
      <c r="P93" s="275">
        <v>0</v>
      </c>
      <c r="Q93" s="275">
        <v>0</v>
      </c>
      <c r="R93" s="276"/>
      <c r="S93" s="277"/>
      <c r="T93" s="278"/>
      <c r="U93" s="278"/>
      <c r="V93" s="130"/>
      <c r="W93" s="130"/>
    </row>
    <row r="94" spans="1:23" s="131" customFormat="1" ht="33.75" outlineLevel="1" x14ac:dyDescent="0.25">
      <c r="A94" s="119"/>
      <c r="B94" s="267" t="s">
        <v>65</v>
      </c>
      <c r="C94" s="279" t="s">
        <v>66</v>
      </c>
      <c r="D94" s="270"/>
      <c r="E94" s="270"/>
      <c r="F94" s="270"/>
      <c r="G94" s="269"/>
      <c r="H94" s="281"/>
      <c r="I94" s="281"/>
      <c r="J94" s="272"/>
      <c r="K94" s="178"/>
      <c r="L94" s="181">
        <f t="shared" si="5"/>
        <v>0</v>
      </c>
      <c r="M94" s="273"/>
      <c r="N94" s="275">
        <v>0</v>
      </c>
      <c r="O94" s="275">
        <v>0</v>
      </c>
      <c r="P94" s="275">
        <v>0</v>
      </c>
      <c r="Q94" s="275">
        <v>189531</v>
      </c>
      <c r="R94" s="276"/>
      <c r="S94" s="277"/>
      <c r="T94" s="278"/>
      <c r="U94" s="278"/>
      <c r="V94" s="130"/>
      <c r="W94" s="130"/>
    </row>
    <row r="95" spans="1:23" s="131" customFormat="1" ht="33.75" outlineLevel="1" x14ac:dyDescent="0.25">
      <c r="A95" s="119"/>
      <c r="B95" s="267" t="s">
        <v>67</v>
      </c>
      <c r="C95" s="279" t="s">
        <v>68</v>
      </c>
      <c r="D95" s="270"/>
      <c r="E95" s="270"/>
      <c r="F95" s="270"/>
      <c r="G95" s="269"/>
      <c r="H95" s="281"/>
      <c r="I95" s="281"/>
      <c r="J95" s="272"/>
      <c r="K95" s="178"/>
      <c r="L95" s="181">
        <f t="shared" si="5"/>
        <v>0</v>
      </c>
      <c r="M95" s="273"/>
      <c r="N95" s="275">
        <v>0</v>
      </c>
      <c r="O95" s="275">
        <v>0</v>
      </c>
      <c r="P95" s="275">
        <v>0</v>
      </c>
      <c r="Q95" s="275">
        <v>8310</v>
      </c>
      <c r="R95" s="276"/>
      <c r="S95" s="277"/>
      <c r="T95" s="278"/>
      <c r="U95" s="278"/>
      <c r="V95" s="130"/>
      <c r="W95" s="130"/>
    </row>
    <row r="96" spans="1:23" s="131" customFormat="1" ht="22.5" outlineLevel="1" x14ac:dyDescent="0.25">
      <c r="A96" s="119"/>
      <c r="B96" s="267" t="s">
        <v>69</v>
      </c>
      <c r="C96" s="279" t="s">
        <v>70</v>
      </c>
      <c r="D96" s="270"/>
      <c r="E96" s="270"/>
      <c r="F96" s="270"/>
      <c r="G96" s="269"/>
      <c r="H96" s="281"/>
      <c r="I96" s="281"/>
      <c r="J96" s="272"/>
      <c r="K96" s="178"/>
      <c r="L96" s="181">
        <f t="shared" si="5"/>
        <v>0</v>
      </c>
      <c r="M96" s="273"/>
      <c r="N96" s="275">
        <v>0</v>
      </c>
      <c r="O96" s="275">
        <v>0</v>
      </c>
      <c r="P96" s="275">
        <v>0</v>
      </c>
      <c r="Q96" s="275">
        <v>265259</v>
      </c>
      <c r="R96" s="276"/>
      <c r="S96" s="277"/>
      <c r="T96" s="278"/>
      <c r="U96" s="278"/>
      <c r="V96" s="130"/>
      <c r="W96" s="130"/>
    </row>
    <row r="97" spans="1:23" s="131" customFormat="1" ht="33.75" outlineLevel="1" x14ac:dyDescent="0.25">
      <c r="A97" s="119"/>
      <c r="B97" s="267" t="s">
        <v>71</v>
      </c>
      <c r="C97" s="279" t="s">
        <v>72</v>
      </c>
      <c r="D97" s="269"/>
      <c r="E97" s="269"/>
      <c r="F97" s="269"/>
      <c r="G97" s="269"/>
      <c r="H97" s="271"/>
      <c r="I97" s="271"/>
      <c r="J97" s="178"/>
      <c r="K97" s="178"/>
      <c r="L97" s="181">
        <f t="shared" si="5"/>
        <v>0</v>
      </c>
      <c r="M97" s="273"/>
      <c r="N97" s="274">
        <v>917</v>
      </c>
      <c r="O97" s="274">
        <v>917</v>
      </c>
      <c r="P97" s="274">
        <v>917</v>
      </c>
      <c r="Q97" s="275">
        <v>917</v>
      </c>
      <c r="R97" s="276"/>
      <c r="S97" s="277"/>
      <c r="T97" s="278"/>
      <c r="U97" s="278"/>
      <c r="V97" s="130"/>
      <c r="W97" s="130"/>
    </row>
    <row r="98" spans="1:23" s="131" customFormat="1" ht="22.5" outlineLevel="1" x14ac:dyDescent="0.25">
      <c r="A98" s="119"/>
      <c r="B98" s="267" t="s">
        <v>73</v>
      </c>
      <c r="C98" s="279" t="s">
        <v>74</v>
      </c>
      <c r="D98" s="270"/>
      <c r="E98" s="270"/>
      <c r="F98" s="270"/>
      <c r="G98" s="269"/>
      <c r="H98" s="281"/>
      <c r="I98" s="281"/>
      <c r="J98" s="272"/>
      <c r="K98" s="178"/>
      <c r="L98" s="181">
        <f t="shared" si="5"/>
        <v>0</v>
      </c>
      <c r="M98" s="273"/>
      <c r="N98" s="275">
        <v>0</v>
      </c>
      <c r="O98" s="275">
        <v>0</v>
      </c>
      <c r="P98" s="275">
        <v>0</v>
      </c>
      <c r="Q98" s="275">
        <v>263200</v>
      </c>
      <c r="R98" s="276"/>
      <c r="S98" s="277"/>
      <c r="T98" s="278"/>
      <c r="U98" s="278"/>
      <c r="V98" s="130"/>
      <c r="W98" s="130"/>
    </row>
    <row r="99" spans="1:23" s="131" customFormat="1" ht="33.75" outlineLevel="1" x14ac:dyDescent="0.25">
      <c r="A99" s="119"/>
      <c r="B99" s="267" t="s">
        <v>75</v>
      </c>
      <c r="C99" s="279" t="s">
        <v>76</v>
      </c>
      <c r="D99" s="270"/>
      <c r="E99" s="269"/>
      <c r="F99" s="269"/>
      <c r="G99" s="270"/>
      <c r="H99" s="281"/>
      <c r="I99" s="271"/>
      <c r="J99" s="178"/>
      <c r="K99" s="272"/>
      <c r="L99" s="181">
        <f t="shared" si="5"/>
        <v>0</v>
      </c>
      <c r="M99" s="273"/>
      <c r="N99" s="275">
        <v>0</v>
      </c>
      <c r="O99" s="274">
        <v>300</v>
      </c>
      <c r="P99" s="274">
        <v>300</v>
      </c>
      <c r="Q99" s="275">
        <v>0</v>
      </c>
      <c r="R99" s="276"/>
      <c r="S99" s="277"/>
      <c r="T99" s="278"/>
      <c r="U99" s="278"/>
      <c r="V99" s="130"/>
      <c r="W99" s="130"/>
    </row>
    <row r="100" spans="1:23" s="131" customFormat="1" ht="33.75" outlineLevel="1" x14ac:dyDescent="0.25">
      <c r="A100" s="119"/>
      <c r="B100" s="267" t="s">
        <v>77</v>
      </c>
      <c r="C100" s="279" t="s">
        <v>78</v>
      </c>
      <c r="D100" s="270"/>
      <c r="E100" s="269"/>
      <c r="F100" s="269"/>
      <c r="G100" s="270"/>
      <c r="H100" s="281"/>
      <c r="I100" s="271"/>
      <c r="J100" s="178"/>
      <c r="K100" s="272"/>
      <c r="L100" s="181">
        <f t="shared" si="5"/>
        <v>0</v>
      </c>
      <c r="M100" s="273"/>
      <c r="N100" s="275">
        <v>0</v>
      </c>
      <c r="O100" s="274">
        <v>524.79999999999995</v>
      </c>
      <c r="P100" s="274">
        <v>524.79999999999995</v>
      </c>
      <c r="Q100" s="275">
        <v>0</v>
      </c>
      <c r="R100" s="276"/>
      <c r="S100" s="277"/>
      <c r="T100" s="278"/>
      <c r="U100" s="278"/>
      <c r="V100" s="130"/>
      <c r="W100" s="130"/>
    </row>
    <row r="101" spans="1:23" s="131" customFormat="1" ht="45" outlineLevel="1" x14ac:dyDescent="0.25">
      <c r="A101" s="119"/>
      <c r="B101" s="283" t="s">
        <v>79</v>
      </c>
      <c r="C101" s="268" t="s">
        <v>80</v>
      </c>
      <c r="D101" s="269"/>
      <c r="E101" s="269"/>
      <c r="F101" s="269"/>
      <c r="G101" s="270"/>
      <c r="H101" s="271"/>
      <c r="I101" s="271"/>
      <c r="J101" s="178"/>
      <c r="K101" s="272"/>
      <c r="L101" s="181">
        <f t="shared" si="5"/>
        <v>0</v>
      </c>
      <c r="M101" s="273"/>
      <c r="N101" s="274">
        <v>91</v>
      </c>
      <c r="O101" s="274">
        <v>234</v>
      </c>
      <c r="P101" s="274">
        <v>295</v>
      </c>
      <c r="Q101" s="275">
        <v>0</v>
      </c>
      <c r="R101" s="282"/>
      <c r="S101" s="277"/>
      <c r="T101" s="278"/>
      <c r="U101" s="278"/>
      <c r="V101" s="130"/>
      <c r="W101" s="130"/>
    </row>
    <row r="102" spans="1:23" s="131" customFormat="1" ht="22.5" outlineLevel="1" x14ac:dyDescent="0.25">
      <c r="A102" s="119"/>
      <c r="B102" s="283" t="s">
        <v>81</v>
      </c>
      <c r="C102" s="268" t="s">
        <v>82</v>
      </c>
      <c r="D102" s="269"/>
      <c r="E102" s="269"/>
      <c r="F102" s="269"/>
      <c r="G102" s="270"/>
      <c r="H102" s="271"/>
      <c r="I102" s="271"/>
      <c r="J102" s="178"/>
      <c r="K102" s="272"/>
      <c r="L102" s="181">
        <f t="shared" si="5"/>
        <v>0</v>
      </c>
      <c r="M102" s="273"/>
      <c r="N102" s="274">
        <v>600</v>
      </c>
      <c r="O102" s="274">
        <v>600</v>
      </c>
      <c r="P102" s="274">
        <v>600</v>
      </c>
      <c r="Q102" s="275">
        <v>0</v>
      </c>
      <c r="R102" s="276"/>
      <c r="S102" s="277"/>
      <c r="T102" s="278"/>
      <c r="U102" s="278"/>
      <c r="V102" s="130"/>
      <c r="W102" s="130"/>
    </row>
    <row r="103" spans="1:23" s="131" customFormat="1" ht="45" outlineLevel="1" x14ac:dyDescent="0.25">
      <c r="A103" s="119"/>
      <c r="B103" s="283" t="s">
        <v>83</v>
      </c>
      <c r="C103" s="268" t="s">
        <v>84</v>
      </c>
      <c r="D103" s="269"/>
      <c r="E103" s="269"/>
      <c r="F103" s="269"/>
      <c r="G103" s="270"/>
      <c r="H103" s="271"/>
      <c r="I103" s="271"/>
      <c r="J103" s="178"/>
      <c r="K103" s="272"/>
      <c r="L103" s="181">
        <f t="shared" si="5"/>
        <v>0</v>
      </c>
      <c r="M103" s="273"/>
      <c r="N103" s="274">
        <v>2182</v>
      </c>
      <c r="O103" s="274">
        <v>1075.96</v>
      </c>
      <c r="P103" s="274">
        <v>3233.46</v>
      </c>
      <c r="Q103" s="275">
        <v>0</v>
      </c>
      <c r="R103" s="282"/>
      <c r="S103" s="277"/>
      <c r="T103" s="278"/>
      <c r="U103" s="278"/>
      <c r="V103" s="130"/>
      <c r="W103" s="130"/>
    </row>
    <row r="104" spans="1:23" s="131" customFormat="1" ht="33.75" outlineLevel="1" x14ac:dyDescent="0.25">
      <c r="A104" s="119"/>
      <c r="B104" s="283" t="s">
        <v>85</v>
      </c>
      <c r="C104" s="268" t="s">
        <v>86</v>
      </c>
      <c r="D104" s="269"/>
      <c r="E104" s="269"/>
      <c r="F104" s="269"/>
      <c r="G104" s="270"/>
      <c r="H104" s="271"/>
      <c r="I104" s="271"/>
      <c r="J104" s="178"/>
      <c r="K104" s="272"/>
      <c r="L104" s="181">
        <f t="shared" si="5"/>
        <v>0</v>
      </c>
      <c r="M104" s="273"/>
      <c r="N104" s="274">
        <v>2418.75</v>
      </c>
      <c r="O104" s="274">
        <v>2418.75</v>
      </c>
      <c r="P104" s="274">
        <v>2418.75</v>
      </c>
      <c r="Q104" s="275">
        <v>0</v>
      </c>
      <c r="R104" s="276"/>
      <c r="S104" s="277"/>
      <c r="T104" s="278"/>
      <c r="U104" s="278"/>
      <c r="V104" s="130"/>
      <c r="W104" s="130"/>
    </row>
    <row r="105" spans="1:23" s="131" customFormat="1" ht="22.5" outlineLevel="1" x14ac:dyDescent="0.25">
      <c r="A105" s="119"/>
      <c r="B105" s="283" t="s">
        <v>87</v>
      </c>
      <c r="C105" s="268" t="s">
        <v>88</v>
      </c>
      <c r="D105" s="269"/>
      <c r="E105" s="269"/>
      <c r="F105" s="269"/>
      <c r="G105" s="269"/>
      <c r="H105" s="271"/>
      <c r="I105" s="271"/>
      <c r="J105" s="178"/>
      <c r="K105" s="178"/>
      <c r="L105" s="181">
        <f t="shared" si="5"/>
        <v>0</v>
      </c>
      <c r="M105" s="273"/>
      <c r="N105" s="274">
        <v>24411.11</v>
      </c>
      <c r="O105" s="274">
        <v>24411.11</v>
      </c>
      <c r="P105" s="274">
        <v>24411.11</v>
      </c>
      <c r="Q105" s="275">
        <v>24411.11</v>
      </c>
      <c r="R105" s="276"/>
      <c r="S105" s="277"/>
      <c r="T105" s="278"/>
      <c r="U105" s="278"/>
      <c r="V105" s="130"/>
      <c r="W105" s="130"/>
    </row>
    <row r="106" spans="1:23" s="131" customFormat="1" ht="22.5" outlineLevel="1" x14ac:dyDescent="0.25">
      <c r="A106" s="119"/>
      <c r="B106" s="283" t="s">
        <v>89</v>
      </c>
      <c r="C106" s="268" t="s">
        <v>90</v>
      </c>
      <c r="D106" s="270"/>
      <c r="E106" s="269"/>
      <c r="F106" s="269"/>
      <c r="G106" s="270"/>
      <c r="H106" s="281"/>
      <c r="I106" s="271"/>
      <c r="J106" s="178"/>
      <c r="K106" s="178"/>
      <c r="L106" s="181">
        <f t="shared" si="5"/>
        <v>0</v>
      </c>
      <c r="M106" s="273"/>
      <c r="N106" s="275">
        <v>0</v>
      </c>
      <c r="O106" s="274">
        <v>730.55</v>
      </c>
      <c r="P106" s="274">
        <v>559.42999999999995</v>
      </c>
      <c r="Q106" s="275">
        <v>0</v>
      </c>
      <c r="R106" s="282"/>
      <c r="S106" s="277"/>
      <c r="T106" s="278"/>
      <c r="U106" s="278"/>
      <c r="V106" s="130"/>
      <c r="W106" s="130"/>
    </row>
    <row r="107" spans="1:23" s="131" customFormat="1" ht="45" outlineLevel="1" x14ac:dyDescent="0.25">
      <c r="A107" s="119"/>
      <c r="B107" s="283" t="s">
        <v>91</v>
      </c>
      <c r="C107" s="268" t="s">
        <v>92</v>
      </c>
      <c r="D107" s="280"/>
      <c r="E107" s="270"/>
      <c r="F107" s="270"/>
      <c r="G107" s="270"/>
      <c r="H107" s="271"/>
      <c r="I107" s="284"/>
      <c r="J107" s="270"/>
      <c r="K107" s="270"/>
      <c r="L107" s="181">
        <f t="shared" si="5"/>
        <v>0</v>
      </c>
      <c r="M107" s="273"/>
      <c r="N107" s="274">
        <v>1130</v>
      </c>
      <c r="O107" s="275">
        <v>0</v>
      </c>
      <c r="P107" s="275">
        <v>0</v>
      </c>
      <c r="Q107" s="275">
        <v>0</v>
      </c>
      <c r="R107" s="276"/>
      <c r="S107" s="277"/>
      <c r="T107" s="278"/>
      <c r="U107" s="278"/>
      <c r="V107" s="130"/>
      <c r="W107" s="130"/>
    </row>
    <row r="108" spans="1:23" s="140" customFormat="1" ht="22.5" outlineLevel="1" x14ac:dyDescent="0.15">
      <c r="A108" s="132"/>
      <c r="B108" s="285"/>
      <c r="C108" s="286"/>
      <c r="D108" s="351" t="s">
        <v>32</v>
      </c>
      <c r="E108" s="351" t="s">
        <v>166</v>
      </c>
      <c r="F108" s="351" t="s">
        <v>167</v>
      </c>
      <c r="G108" s="351" t="s">
        <v>27</v>
      </c>
      <c r="H108" s="287"/>
      <c r="I108" s="287"/>
      <c r="J108" s="288"/>
      <c r="K108" s="288"/>
      <c r="L108" s="289"/>
      <c r="M108" s="290"/>
      <c r="N108" s="274"/>
      <c r="O108" s="275"/>
      <c r="P108" s="275"/>
      <c r="Q108" s="275"/>
      <c r="R108" s="276"/>
      <c r="S108" s="277"/>
      <c r="T108" s="129"/>
      <c r="U108" s="129"/>
    </row>
    <row r="109" spans="1:23" s="140" customFormat="1" x14ac:dyDescent="0.25">
      <c r="A109" s="132"/>
      <c r="B109" s="291"/>
      <c r="C109" s="352" t="s">
        <v>165</v>
      </c>
      <c r="D109" s="353">
        <f t="shared" ref="D109:G109" si="6">SUM(D79:D107)</f>
        <v>0</v>
      </c>
      <c r="E109" s="353">
        <f t="shared" si="6"/>
        <v>0</v>
      </c>
      <c r="F109" s="353">
        <f t="shared" si="6"/>
        <v>0</v>
      </c>
      <c r="G109" s="353">
        <f t="shared" si="6"/>
        <v>0</v>
      </c>
      <c r="H109" s="292"/>
      <c r="I109" s="293"/>
      <c r="J109" s="294"/>
      <c r="K109" s="295" t="s">
        <v>9</v>
      </c>
      <c r="L109" s="190">
        <f>SUM(L79:L107)</f>
        <v>0</v>
      </c>
      <c r="M109" s="290"/>
      <c r="N109" s="274"/>
      <c r="O109" s="275"/>
      <c r="P109" s="275"/>
      <c r="Q109" s="275"/>
      <c r="R109" s="276"/>
      <c r="S109" s="277"/>
      <c r="T109" s="129"/>
      <c r="U109" s="129"/>
    </row>
    <row r="110" spans="1:23" s="131" customFormat="1" x14ac:dyDescent="0.25">
      <c r="A110" s="119"/>
      <c r="B110" s="233"/>
      <c r="C110" s="205"/>
      <c r="D110" s="234"/>
      <c r="E110" s="235"/>
      <c r="F110" s="235"/>
      <c r="G110" s="235"/>
      <c r="H110" s="296"/>
      <c r="I110" s="296"/>
      <c r="J110" s="235"/>
      <c r="K110" s="235"/>
      <c r="L110" s="236"/>
      <c r="M110" s="297"/>
      <c r="N110" s="298"/>
      <c r="O110" s="298"/>
      <c r="P110" s="298"/>
      <c r="Q110" s="299"/>
      <c r="R110" s="276"/>
      <c r="S110" s="129"/>
      <c r="T110" s="130"/>
      <c r="U110" s="130"/>
      <c r="V110" s="130"/>
      <c r="W110" s="130"/>
    </row>
    <row r="111" spans="1:23" s="130" customFormat="1" x14ac:dyDescent="0.25">
      <c r="A111" s="208"/>
      <c r="B111" s="143"/>
      <c r="C111" s="143"/>
      <c r="D111" s="238"/>
      <c r="E111" s="143"/>
      <c r="F111" s="300"/>
      <c r="G111" s="300"/>
      <c r="H111" s="301"/>
      <c r="I111" s="301"/>
      <c r="J111" s="300"/>
      <c r="K111" s="300"/>
      <c r="L111" s="302"/>
      <c r="M111" s="256"/>
      <c r="N111" s="127"/>
      <c r="O111" s="128"/>
      <c r="P111" s="127"/>
      <c r="Q111" s="127"/>
      <c r="R111" s="129"/>
      <c r="S111" s="129"/>
    </row>
    <row r="112" spans="1:23" s="130" customFormat="1" x14ac:dyDescent="0.25">
      <c r="A112" s="119" t="s">
        <v>93</v>
      </c>
      <c r="B112" s="303" t="s">
        <v>94</v>
      </c>
      <c r="C112" s="304"/>
      <c r="D112" s="305"/>
      <c r="E112" s="306"/>
      <c r="F112" s="191"/>
      <c r="G112" s="200"/>
      <c r="H112" s="46"/>
      <c r="I112" s="46"/>
      <c r="J112" s="129"/>
      <c r="K112" s="129"/>
      <c r="O112" s="192"/>
      <c r="P112" s="192"/>
      <c r="Q112" s="192"/>
      <c r="R112" s="192"/>
    </row>
    <row r="113" spans="1:23" s="130" customFormat="1" outlineLevel="1" x14ac:dyDescent="0.25">
      <c r="A113" s="119"/>
      <c r="B113" s="307" t="str">
        <f>Lijsten!$B$2</f>
        <v>(Coördinatie) samenwerkingsverband</v>
      </c>
      <c r="C113" s="308">
        <f>G32+G71</f>
        <v>0</v>
      </c>
      <c r="D113" s="309"/>
      <c r="E113" s="310"/>
      <c r="F113" s="191"/>
      <c r="G113" s="200"/>
      <c r="H113" s="46"/>
      <c r="I113" s="46"/>
      <c r="J113" s="129"/>
      <c r="K113" s="129"/>
      <c r="O113" s="192"/>
      <c r="P113" s="192"/>
      <c r="Q113" s="192"/>
      <c r="R113" s="192"/>
    </row>
    <row r="114" spans="1:23" s="130" customFormat="1" outlineLevel="1" x14ac:dyDescent="0.25">
      <c r="A114" s="119"/>
      <c r="B114" s="307" t="str">
        <f>Lijsten!$B$3</f>
        <v>Proefproject uitvoering &amp; monitoring</v>
      </c>
      <c r="C114" s="308">
        <f>G33+G72</f>
        <v>0</v>
      </c>
      <c r="D114" s="309"/>
      <c r="E114" s="310"/>
      <c r="F114" s="191"/>
      <c r="G114" s="200"/>
      <c r="H114" s="46"/>
      <c r="I114" s="46"/>
      <c r="J114" s="129"/>
      <c r="K114" s="129"/>
      <c r="O114" s="192"/>
      <c r="P114" s="192"/>
      <c r="Q114" s="192"/>
      <c r="R114" s="192"/>
    </row>
    <row r="115" spans="1:23" s="130" customFormat="1" outlineLevel="1" x14ac:dyDescent="0.25">
      <c r="A115" s="119"/>
      <c r="B115" s="307" t="str">
        <f>Lijsten!$B$4</f>
        <v>Kennisdeling activiteiten</v>
      </c>
      <c r="C115" s="308">
        <f>G34+G73</f>
        <v>0</v>
      </c>
      <c r="D115" s="309"/>
      <c r="E115" s="310"/>
      <c r="F115" s="191"/>
      <c r="G115" s="200"/>
      <c r="H115" s="46"/>
      <c r="I115" s="46"/>
      <c r="J115" s="129"/>
      <c r="K115" s="129"/>
      <c r="O115" s="192"/>
      <c r="P115" s="192"/>
      <c r="Q115" s="192"/>
      <c r="R115" s="192"/>
    </row>
    <row r="116" spans="1:23" s="130" customFormat="1" outlineLevel="1" x14ac:dyDescent="0.25">
      <c r="A116" s="119"/>
      <c r="B116" s="307" t="str">
        <f>B37</f>
        <v>Niet-productieve investeringen</v>
      </c>
      <c r="C116" s="308">
        <f>G49</f>
        <v>0</v>
      </c>
      <c r="D116" s="309"/>
      <c r="E116" s="310"/>
      <c r="F116" s="191"/>
      <c r="G116" s="200"/>
      <c r="H116" s="46"/>
      <c r="I116" s="46"/>
      <c r="J116" s="129"/>
      <c r="K116" s="129"/>
      <c r="O116" s="192"/>
      <c r="P116" s="192"/>
      <c r="Q116" s="192"/>
      <c r="R116" s="192"/>
    </row>
    <row r="117" spans="1:23" s="130" customFormat="1" outlineLevel="1" x14ac:dyDescent="0.25">
      <c r="A117" s="119"/>
      <c r="B117" s="307" t="str">
        <f>B76</f>
        <v>Beheermaatregelen</v>
      </c>
      <c r="C117" s="308">
        <f>L109</f>
        <v>0</v>
      </c>
      <c r="D117" s="309"/>
      <c r="E117" s="310"/>
      <c r="F117" s="191"/>
      <c r="G117" s="200"/>
      <c r="H117" s="46"/>
      <c r="I117" s="46"/>
      <c r="J117" s="129"/>
      <c r="K117" s="129"/>
      <c r="O117" s="192"/>
      <c r="P117" s="192"/>
      <c r="Q117" s="192"/>
      <c r="R117" s="192"/>
    </row>
    <row r="118" spans="1:23" s="130" customFormat="1" outlineLevel="1" x14ac:dyDescent="0.25">
      <c r="A118" s="119"/>
      <c r="B118" s="354" t="s">
        <v>95</v>
      </c>
      <c r="C118" s="356">
        <f>C120-(C113+C114+C115+C116+C117)</f>
        <v>0</v>
      </c>
      <c r="D118" s="311"/>
      <c r="E118" s="310"/>
      <c r="F118" s="191"/>
      <c r="G118" s="200"/>
      <c r="H118" s="46"/>
      <c r="I118" s="46"/>
      <c r="J118" s="129"/>
      <c r="K118" s="129"/>
      <c r="O118" s="192"/>
      <c r="P118" s="192"/>
      <c r="Q118" s="192"/>
      <c r="R118" s="192"/>
    </row>
    <row r="119" spans="1:23" s="130" customFormat="1" outlineLevel="1" x14ac:dyDescent="0.25">
      <c r="A119" s="119"/>
      <c r="B119" s="312"/>
      <c r="C119" s="313"/>
      <c r="D119" s="314"/>
      <c r="E119" s="310"/>
      <c r="F119" s="191"/>
      <c r="G119" s="200"/>
      <c r="H119" s="46"/>
      <c r="I119" s="46"/>
      <c r="J119" s="129"/>
      <c r="K119" s="129"/>
      <c r="O119" s="192"/>
      <c r="P119" s="192"/>
      <c r="Q119" s="192"/>
      <c r="R119" s="192"/>
    </row>
    <row r="120" spans="1:23" s="131" customFormat="1" x14ac:dyDescent="0.25">
      <c r="A120" s="151"/>
      <c r="B120" s="315" t="s">
        <v>9</v>
      </c>
      <c r="C120" s="316">
        <f>SUM(G28+G49+G69+L109)</f>
        <v>0</v>
      </c>
      <c r="D120" s="317"/>
      <c r="E120" s="259"/>
      <c r="F120" s="191"/>
      <c r="G120" s="200"/>
      <c r="H120" s="46"/>
      <c r="I120" s="46"/>
      <c r="J120" s="129"/>
      <c r="K120" s="129"/>
      <c r="L120" s="130"/>
      <c r="M120" s="130"/>
      <c r="N120" s="130"/>
      <c r="O120" s="192"/>
      <c r="P120" s="237"/>
      <c r="Q120" s="237"/>
      <c r="R120" s="237"/>
    </row>
    <row r="121" spans="1:23" s="131" customFormat="1" x14ac:dyDescent="0.25">
      <c r="A121" s="151"/>
      <c r="B121" s="318"/>
      <c r="C121" s="319"/>
      <c r="D121" s="319"/>
      <c r="E121" s="320"/>
      <c r="F121" s="191"/>
      <c r="G121" s="200"/>
      <c r="H121" s="46"/>
      <c r="I121" s="46"/>
      <c r="J121" s="129"/>
      <c r="K121" s="129"/>
      <c r="L121" s="130"/>
      <c r="M121" s="130"/>
      <c r="N121" s="130"/>
      <c r="O121" s="192"/>
      <c r="P121" s="237"/>
      <c r="Q121" s="237"/>
      <c r="R121" s="237"/>
    </row>
    <row r="122" spans="1:23" x14ac:dyDescent="0.25">
      <c r="B122" s="321"/>
      <c r="C122" s="321"/>
      <c r="D122" s="322"/>
      <c r="E122" s="321"/>
      <c r="F122" s="98"/>
    </row>
    <row r="123" spans="1:23" x14ac:dyDescent="0.25">
      <c r="A123" s="119" t="s">
        <v>140</v>
      </c>
      <c r="B123" s="323" t="s">
        <v>96</v>
      </c>
      <c r="C123" s="324"/>
      <c r="D123" s="324"/>
      <c r="E123" s="324"/>
      <c r="F123" s="325"/>
      <c r="G123" s="326"/>
    </row>
    <row r="124" spans="1:23" x14ac:dyDescent="0.25">
      <c r="A124" s="119"/>
      <c r="B124" s="41" t="s">
        <v>143</v>
      </c>
      <c r="D124" s="49"/>
      <c r="F124" s="327"/>
      <c r="G124" s="326"/>
    </row>
    <row r="125" spans="1:23" x14ac:dyDescent="0.25">
      <c r="A125" s="119"/>
      <c r="B125" s="42" t="s">
        <v>144</v>
      </c>
      <c r="C125" s="328"/>
      <c r="D125" s="328"/>
      <c r="E125" s="328"/>
      <c r="F125" s="329"/>
      <c r="G125" s="326"/>
    </row>
    <row r="126" spans="1:23" x14ac:dyDescent="0.25">
      <c r="A126" s="119"/>
      <c r="B126" s="330"/>
      <c r="C126" s="328"/>
      <c r="D126" s="328"/>
      <c r="E126" s="328"/>
      <c r="F126" s="329"/>
      <c r="G126" s="326"/>
    </row>
    <row r="127" spans="1:23" x14ac:dyDescent="0.25">
      <c r="A127" s="97"/>
      <c r="B127" s="183"/>
      <c r="C127" s="331" t="s">
        <v>97</v>
      </c>
      <c r="D127" s="332" t="s">
        <v>98</v>
      </c>
      <c r="E127" s="331" t="s">
        <v>99</v>
      </c>
      <c r="F127" s="333" t="s">
        <v>17</v>
      </c>
      <c r="G127" s="326"/>
      <c r="I127" s="49"/>
      <c r="K127" s="100"/>
      <c r="L127" s="101"/>
      <c r="M127" s="102"/>
      <c r="N127" s="103"/>
      <c r="O127" s="102"/>
      <c r="Q127" s="104"/>
      <c r="S127" s="105"/>
      <c r="W127" s="49"/>
    </row>
    <row r="128" spans="1:23" x14ac:dyDescent="0.25">
      <c r="A128" s="97"/>
      <c r="B128" s="334" t="s">
        <v>101</v>
      </c>
      <c r="C128" s="242"/>
      <c r="D128" s="335"/>
      <c r="E128" s="335"/>
      <c r="F128" s="336"/>
      <c r="G128" s="326"/>
      <c r="I128" s="49"/>
      <c r="K128" s="100"/>
      <c r="L128" s="101"/>
      <c r="M128" s="102"/>
      <c r="N128" s="103"/>
      <c r="O128" s="102"/>
      <c r="Q128" s="104"/>
      <c r="S128" s="105"/>
      <c r="W128" s="49"/>
    </row>
    <row r="129" spans="1:23" x14ac:dyDescent="0.25">
      <c r="A129" s="97"/>
      <c r="B129" s="334" t="s">
        <v>102</v>
      </c>
      <c r="C129" s="242"/>
      <c r="D129" s="335"/>
      <c r="E129" s="335"/>
      <c r="F129" s="336"/>
      <c r="G129" s="326"/>
      <c r="I129" s="49"/>
      <c r="K129" s="100"/>
      <c r="L129" s="101"/>
      <c r="M129" s="102"/>
      <c r="N129" s="103"/>
      <c r="O129" s="102"/>
      <c r="Q129" s="104"/>
      <c r="S129" s="105"/>
      <c r="W129" s="49"/>
    </row>
    <row r="130" spans="1:23" x14ac:dyDescent="0.25">
      <c r="A130" s="97"/>
      <c r="B130" s="334" t="s">
        <v>103</v>
      </c>
      <c r="C130" s="242"/>
      <c r="D130" s="335"/>
      <c r="E130" s="335"/>
      <c r="F130" s="336"/>
      <c r="G130" s="326"/>
    </row>
    <row r="131" spans="1:23" x14ac:dyDescent="0.25">
      <c r="A131" s="97"/>
      <c r="B131" s="334" t="s">
        <v>104</v>
      </c>
      <c r="C131" s="242"/>
      <c r="D131" s="335"/>
      <c r="E131" s="335"/>
      <c r="F131" s="336"/>
      <c r="G131" s="326"/>
    </row>
    <row r="132" spans="1:23" x14ac:dyDescent="0.25">
      <c r="A132" s="97"/>
      <c r="B132" s="334" t="s">
        <v>105</v>
      </c>
      <c r="C132" s="242"/>
      <c r="D132" s="335"/>
      <c r="E132" s="335"/>
      <c r="F132" s="336"/>
      <c r="G132" s="326"/>
    </row>
    <row r="133" spans="1:23" x14ac:dyDescent="0.25">
      <c r="A133" s="97"/>
      <c r="B133" s="334" t="s">
        <v>106</v>
      </c>
      <c r="C133" s="242"/>
      <c r="D133" s="335"/>
      <c r="E133" s="335"/>
      <c r="F133" s="336"/>
      <c r="G133" s="326"/>
    </row>
    <row r="134" spans="1:23" x14ac:dyDescent="0.25">
      <c r="A134" s="97"/>
      <c r="B134" s="334" t="s">
        <v>107</v>
      </c>
      <c r="C134" s="242"/>
      <c r="D134" s="335"/>
      <c r="E134" s="335"/>
      <c r="F134" s="336"/>
      <c r="G134" s="326"/>
    </row>
    <row r="135" spans="1:23" x14ac:dyDescent="0.25">
      <c r="A135" s="97"/>
      <c r="B135" s="334" t="s">
        <v>108</v>
      </c>
      <c r="C135" s="242"/>
      <c r="D135" s="335"/>
      <c r="E135" s="335"/>
      <c r="F135" s="336"/>
      <c r="G135" s="326"/>
    </row>
    <row r="136" spans="1:23" x14ac:dyDescent="0.25">
      <c r="A136" s="97"/>
      <c r="B136" s="334" t="s">
        <v>109</v>
      </c>
      <c r="C136" s="242"/>
      <c r="D136" s="335"/>
      <c r="E136" s="335"/>
      <c r="F136" s="336"/>
      <c r="G136" s="326"/>
    </row>
    <row r="137" spans="1:23" x14ac:dyDescent="0.25">
      <c r="A137" s="97"/>
      <c r="B137" s="334" t="s">
        <v>110</v>
      </c>
      <c r="C137" s="242"/>
      <c r="D137" s="335"/>
      <c r="E137" s="335"/>
      <c r="F137" s="336"/>
      <c r="G137" s="326"/>
    </row>
    <row r="138" spans="1:23" x14ac:dyDescent="0.25">
      <c r="A138" s="97"/>
      <c r="B138" s="334" t="s">
        <v>111</v>
      </c>
      <c r="C138" s="242"/>
      <c r="D138" s="335"/>
      <c r="E138" s="335"/>
      <c r="F138" s="336"/>
      <c r="G138" s="326"/>
    </row>
    <row r="139" spans="1:23" x14ac:dyDescent="0.25">
      <c r="A139" s="97"/>
      <c r="B139" s="334" t="s">
        <v>112</v>
      </c>
      <c r="C139" s="242"/>
      <c r="D139" s="335"/>
      <c r="E139" s="335"/>
      <c r="F139" s="336"/>
      <c r="G139" s="326"/>
    </row>
    <row r="140" spans="1:23" x14ac:dyDescent="0.25">
      <c r="A140" s="97"/>
      <c r="B140" s="183"/>
      <c r="F140" s="327"/>
      <c r="G140" s="326"/>
    </row>
    <row r="141" spans="1:23" x14ac:dyDescent="0.25">
      <c r="A141" s="97"/>
      <c r="B141" s="183"/>
      <c r="E141" s="337" t="s">
        <v>141</v>
      </c>
      <c r="F141" s="338">
        <f>C120</f>
        <v>0</v>
      </c>
      <c r="G141" s="326"/>
    </row>
    <row r="142" spans="1:23" x14ac:dyDescent="0.25">
      <c r="A142" s="97"/>
      <c r="B142" s="183"/>
      <c r="E142" s="337" t="s">
        <v>142</v>
      </c>
      <c r="F142" s="339">
        <f>SUM(F128:F139)</f>
        <v>0</v>
      </c>
      <c r="G142" s="326"/>
    </row>
    <row r="143" spans="1:23" x14ac:dyDescent="0.25">
      <c r="A143" s="97"/>
      <c r="B143" s="340"/>
      <c r="C143" s="341"/>
      <c r="D143" s="342"/>
      <c r="E143" s="341"/>
      <c r="F143" s="343"/>
      <c r="G143" s="326"/>
    </row>
    <row r="144" spans="1:23" x14ac:dyDescent="0.25">
      <c r="B144" s="328"/>
      <c r="C144" s="328"/>
      <c r="D144" s="345"/>
      <c r="E144" s="328"/>
    </row>
  </sheetData>
  <sheetProtection algorithmName="SHA-512" hashValue="0M7vf78dpb3dZapGzb59dLmdpmq+T0GWn97g0I5MpLt/HALAC5bKzJp/2HSXSvp3xOAho7wYFsHKqrB/Vsx5QA==" saltValue="ALCRUk3InbWCK9pblpnaKw==" spinCount="100000" sheet="1" objects="1" scenarios="1"/>
  <mergeCells count="29">
    <mergeCell ref="D67:F67"/>
    <mergeCell ref="H77:K77"/>
    <mergeCell ref="F2:G2"/>
    <mergeCell ref="D61:F61"/>
    <mergeCell ref="D62:F62"/>
    <mergeCell ref="D63:F63"/>
    <mergeCell ref="D64:F64"/>
    <mergeCell ref="D65:F65"/>
    <mergeCell ref="D66:F66"/>
    <mergeCell ref="D55:F55"/>
    <mergeCell ref="D56:F56"/>
    <mergeCell ref="D57:F57"/>
    <mergeCell ref="D58:F58"/>
    <mergeCell ref="D59:F59"/>
    <mergeCell ref="D60:F60"/>
    <mergeCell ref="D44:F44"/>
    <mergeCell ref="D45:F45"/>
    <mergeCell ref="D46:F46"/>
    <mergeCell ref="D47:F47"/>
    <mergeCell ref="D53:F53"/>
    <mergeCell ref="D54:F54"/>
    <mergeCell ref="D43:F43"/>
    <mergeCell ref="C2:D2"/>
    <mergeCell ref="C3:G3"/>
    <mergeCell ref="B10:E10"/>
    <mergeCell ref="D39:F39"/>
    <mergeCell ref="D40:F40"/>
    <mergeCell ref="D41:F41"/>
    <mergeCell ref="D42:F42"/>
  </mergeCells>
  <conditionalFormatting sqref="B10">
    <cfRule type="cellIs" dxfId="29" priority="10" stopIfTrue="1" operator="equal">
      <formula>"Kies eerst uw systematiek voor de berekening van de loonkosten"</formula>
    </cfRule>
  </conditionalFormatting>
  <conditionalFormatting sqref="B118:D119">
    <cfRule type="expression" dxfId="28" priority="4">
      <formula>$C$118&gt;0</formula>
    </cfRule>
  </conditionalFormatting>
  <conditionalFormatting sqref="D12:D26">
    <cfRule type="expression" dxfId="27" priority="5">
      <formula>AND($C$8="Vast uurtarief (60 euro)",$D12&gt;60)</formula>
    </cfRule>
  </conditionalFormatting>
  <conditionalFormatting sqref="F12:F26">
    <cfRule type="expression" dxfId="26" priority="2">
      <formula>$F12=0.5</formula>
    </cfRule>
  </conditionalFormatting>
  <conditionalFormatting sqref="F27">
    <cfRule type="cellIs" dxfId="25" priority="11" stopIfTrue="1" operator="equal">
      <formula>"Opslag algemene kosten (50%)"</formula>
    </cfRule>
  </conditionalFormatting>
  <conditionalFormatting sqref="F142">
    <cfRule type="expression" dxfId="24" priority="1">
      <formula>$F$141=$F$142</formula>
    </cfRule>
  </conditionalFormatting>
  <conditionalFormatting sqref="H79:H107">
    <cfRule type="expression" dxfId="23" priority="6">
      <formula>$H79&gt;$N79</formula>
    </cfRule>
  </conditionalFormatting>
  <conditionalFormatting sqref="I79:I107">
    <cfRule type="expression" dxfId="22" priority="9">
      <formula>$I79&gt;$O79</formula>
    </cfRule>
  </conditionalFormatting>
  <conditionalFormatting sqref="J79:J107">
    <cfRule type="expression" dxfId="21" priority="8">
      <formula>$J79&gt;$P79</formula>
    </cfRule>
  </conditionalFormatting>
  <conditionalFormatting sqref="K79:K107">
    <cfRule type="expression" dxfId="20" priority="7">
      <formula>$K79&gt;$Q79</formula>
    </cfRule>
  </conditionalFormatting>
  <dataValidations count="3">
    <dataValidation type="list" allowBlank="1" showInputMessage="1" showErrorMessage="1" sqref="C8" xr:uid="{4AF4ADB6-64E5-44E6-8316-D14770F80DD9}">
      <formula1>Loonkostensystematiek</formula1>
    </dataValidation>
    <dataValidation type="list" allowBlank="1" showInputMessage="1" showErrorMessage="1" sqref="B12:B26 B54:B67" xr:uid="{F96FFF68-4515-4B78-8D17-8C70514A79C7}">
      <formula1>Activiteiten</formula1>
    </dataValidation>
    <dataValidation type="custom" errorStyle="warning" allowBlank="1" showErrorMessage="1" errorTitle="Maximum vergoeding" error="De opgegeven vergoeding is meer dan het maximum voor deze activiteit." sqref="H79:K109 C109" xr:uid="{B7C7AD2F-F8C5-473E-B6C3-A32AA41F9101}">
      <formula1>C79&lt;=I79</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3D2E-7F11-4AFC-BFA8-5F9D26A291E9}">
  <dimension ref="A1:W144"/>
  <sheetViews>
    <sheetView zoomScaleNormal="100" workbookViewId="0">
      <selection activeCell="C3" sqref="C3:G3"/>
    </sheetView>
  </sheetViews>
  <sheetFormatPr defaultColWidth="0" defaultRowHeight="11.25" zeroHeight="1" outlineLevelRow="1" x14ac:dyDescent="0.25"/>
  <cols>
    <col min="1" max="1" width="4.5703125" style="44" customWidth="1"/>
    <col min="2" max="2" width="63.5703125" style="49" customWidth="1"/>
    <col min="3" max="3" width="58.85546875" style="49" customWidth="1"/>
    <col min="4" max="4" width="16.140625" style="100" customWidth="1"/>
    <col min="5" max="7" width="16.140625" style="49" customWidth="1"/>
    <col min="8" max="9" width="16.140625" style="53" customWidth="1"/>
    <col min="10" max="11" width="16.140625" style="49" customWidth="1"/>
    <col min="12" max="12" width="17.7109375" style="100" customWidth="1"/>
    <col min="13" max="13" width="3.28515625" style="101" customWidth="1"/>
    <col min="14" max="14" width="17.85546875" style="102" hidden="1" customWidth="1"/>
    <col min="15" max="15" width="11.42578125" style="103" hidden="1" customWidth="1"/>
    <col min="16" max="16" width="16.42578125" style="102" hidden="1" customWidth="1"/>
    <col min="17" max="17" width="20" style="102" hidden="1" customWidth="1"/>
    <col min="18" max="18" width="12.42578125" style="104" hidden="1" customWidth="1"/>
    <col min="19" max="19" width="16.42578125" style="104" hidden="1" customWidth="1"/>
    <col min="20" max="20" width="17" style="105" hidden="1" customWidth="1"/>
    <col min="21" max="21" width="12" style="105" hidden="1" customWidth="1"/>
    <col min="22" max="23" width="56" style="105" hidden="1" customWidth="1"/>
    <col min="24" max="16384" width="14.140625" style="49" hidden="1"/>
  </cols>
  <sheetData>
    <row r="1" spans="1:23" x14ac:dyDescent="0.25">
      <c r="A1" s="97"/>
      <c r="B1" s="98"/>
      <c r="C1" s="98"/>
      <c r="D1" s="99"/>
      <c r="E1" s="98"/>
      <c r="F1" s="98"/>
      <c r="G1" s="98"/>
    </row>
    <row r="2" spans="1:23" x14ac:dyDescent="0.25">
      <c r="A2" s="97"/>
      <c r="B2" s="344" t="s">
        <v>151</v>
      </c>
      <c r="C2" s="375"/>
      <c r="D2" s="376"/>
      <c r="E2" s="344" t="s">
        <v>159</v>
      </c>
      <c r="F2" s="375"/>
      <c r="G2" s="376"/>
      <c r="H2" s="123"/>
      <c r="I2" s="52"/>
      <c r="J2" s="105"/>
      <c r="K2" s="105"/>
      <c r="L2" s="142"/>
      <c r="M2" s="126"/>
    </row>
    <row r="3" spans="1:23" s="131" customFormat="1" x14ac:dyDescent="0.25">
      <c r="A3" s="119"/>
      <c r="B3" s="120" t="s">
        <v>158</v>
      </c>
      <c r="C3" s="377" t="str">
        <f>IF('Penvoerder (deelnemer 1)'!C3="","",'Penvoerder (deelnemer 1)'!C3)</f>
        <v/>
      </c>
      <c r="D3" s="378"/>
      <c r="E3" s="378"/>
      <c r="F3" s="378"/>
      <c r="G3" s="379"/>
      <c r="H3" s="123"/>
      <c r="I3" s="52"/>
      <c r="J3" s="124"/>
      <c r="K3" s="124"/>
      <c r="L3" s="125"/>
      <c r="M3" s="126"/>
      <c r="N3" s="127"/>
      <c r="O3" s="128"/>
      <c r="P3" s="127"/>
      <c r="Q3" s="127"/>
      <c r="R3" s="129"/>
      <c r="S3" s="129"/>
      <c r="T3" s="130"/>
      <c r="U3" s="130"/>
      <c r="V3" s="130"/>
      <c r="W3" s="130"/>
    </row>
    <row r="4" spans="1:23" s="140" customFormat="1" x14ac:dyDescent="0.25">
      <c r="A4" s="132"/>
      <c r="B4" s="133"/>
      <c r="C4" s="134"/>
      <c r="D4" s="135"/>
      <c r="E4" s="135"/>
      <c r="F4" s="135"/>
      <c r="G4" s="135"/>
      <c r="H4" s="136"/>
      <c r="I4" s="46"/>
      <c r="J4" s="137"/>
      <c r="K4" s="137"/>
      <c r="L4" s="138"/>
      <c r="M4" s="139"/>
      <c r="N4" s="127"/>
      <c r="O4" s="128"/>
      <c r="P4" s="127"/>
      <c r="Q4" s="127"/>
      <c r="R4" s="129"/>
      <c r="S4" s="129"/>
    </row>
    <row r="5" spans="1:23" x14ac:dyDescent="0.15">
      <c r="A5" s="97"/>
      <c r="B5" s="141" t="s">
        <v>211</v>
      </c>
      <c r="C5" s="44"/>
      <c r="D5" s="142"/>
      <c r="E5" s="105"/>
      <c r="F5" s="105"/>
      <c r="G5" s="105"/>
      <c r="H5" s="52"/>
      <c r="I5" s="52"/>
      <c r="J5" s="105"/>
      <c r="K5" s="105"/>
      <c r="L5" s="142"/>
      <c r="M5" s="126"/>
    </row>
    <row r="6" spans="1:23" s="131" customFormat="1" x14ac:dyDescent="0.25">
      <c r="A6" s="119"/>
      <c r="B6" s="143"/>
      <c r="C6" s="143"/>
      <c r="D6" s="144"/>
      <c r="E6" s="145"/>
      <c r="F6" s="145"/>
      <c r="G6" s="145"/>
      <c r="H6" s="52"/>
      <c r="I6" s="52"/>
      <c r="J6" s="124"/>
      <c r="K6" s="124"/>
      <c r="L6" s="125"/>
      <c r="M6" s="126"/>
      <c r="N6" s="127"/>
      <c r="O6" s="128"/>
      <c r="P6" s="127"/>
      <c r="Q6" s="127"/>
      <c r="R6" s="129"/>
      <c r="S6" s="129"/>
      <c r="T6" s="130"/>
      <c r="U6" s="130"/>
      <c r="V6" s="130"/>
      <c r="W6" s="130"/>
    </row>
    <row r="7" spans="1:23" s="131" customFormat="1" x14ac:dyDescent="0.25">
      <c r="A7" s="119" t="s">
        <v>3</v>
      </c>
      <c r="B7" s="146" t="s">
        <v>116</v>
      </c>
      <c r="C7" s="147"/>
      <c r="D7" s="148"/>
      <c r="E7" s="149"/>
      <c r="F7" s="149"/>
      <c r="G7" s="150"/>
      <c r="H7" s="123"/>
      <c r="I7" s="52"/>
      <c r="J7" s="124"/>
      <c r="K7" s="124"/>
      <c r="L7" s="125"/>
      <c r="M7" s="126"/>
      <c r="N7" s="127"/>
      <c r="O7" s="128"/>
      <c r="P7" s="127"/>
      <c r="Q7" s="127"/>
      <c r="R7" s="129"/>
      <c r="S7" s="129"/>
      <c r="T7" s="130"/>
      <c r="U7" s="130"/>
      <c r="V7" s="130"/>
      <c r="W7" s="130"/>
    </row>
    <row r="8" spans="1:23" s="131" customFormat="1" ht="51" customHeight="1" x14ac:dyDescent="0.25">
      <c r="A8" s="151"/>
      <c r="B8" s="152" t="s">
        <v>1</v>
      </c>
      <c r="C8" s="153" t="s">
        <v>2</v>
      </c>
      <c r="D8" s="154"/>
      <c r="G8" s="155"/>
      <c r="H8" s="156"/>
      <c r="I8" s="37"/>
      <c r="J8" s="157"/>
      <c r="M8" s="129"/>
      <c r="N8" s="128"/>
      <c r="O8" s="102"/>
      <c r="P8" s="127"/>
      <c r="Q8" s="127"/>
      <c r="R8" s="129"/>
      <c r="S8" s="130"/>
      <c r="T8" s="130"/>
      <c r="U8" s="130"/>
      <c r="V8" s="130"/>
    </row>
    <row r="9" spans="1:23" x14ac:dyDescent="0.15">
      <c r="A9" s="97"/>
      <c r="B9" s="158"/>
      <c r="C9" s="159"/>
      <c r="D9" s="160"/>
      <c r="E9" s="161"/>
      <c r="F9" s="161"/>
      <c r="G9" s="162"/>
      <c r="H9" s="123"/>
      <c r="I9" s="52"/>
      <c r="J9" s="105"/>
      <c r="K9" s="105"/>
      <c r="L9" s="142"/>
      <c r="M9" s="126"/>
    </row>
    <row r="10" spans="1:23" x14ac:dyDescent="0.25">
      <c r="A10" s="97"/>
      <c r="B10" s="369" t="str">
        <f>IF(OR(C8="Maak uw keuze",C8=""),"Kies eerst uw systematiek voor de berekening van de loonkosten",C8)</f>
        <v>Kies eerst uw systematiek voor de berekening van de loonkosten</v>
      </c>
      <c r="C10" s="370"/>
      <c r="D10" s="370"/>
      <c r="E10" s="370"/>
      <c r="F10" s="163"/>
      <c r="G10" s="164"/>
      <c r="H10" s="165"/>
      <c r="I10" s="46"/>
      <c r="J10" s="166"/>
      <c r="K10" s="104"/>
      <c r="L10" s="104"/>
      <c r="M10" s="104"/>
      <c r="N10" s="47"/>
      <c r="O10" s="47"/>
      <c r="P10" s="47"/>
      <c r="Q10" s="47"/>
      <c r="R10" s="105"/>
      <c r="S10" s="49"/>
      <c r="T10" s="49"/>
      <c r="U10" s="49"/>
      <c r="V10" s="49"/>
      <c r="W10" s="49"/>
    </row>
    <row r="11" spans="1:23" s="176" customFormat="1" ht="22.5" outlineLevel="1" x14ac:dyDescent="0.25">
      <c r="A11" s="119"/>
      <c r="B11" s="167" t="s">
        <v>4</v>
      </c>
      <c r="C11" s="168" t="s">
        <v>5</v>
      </c>
      <c r="D11" s="169" t="s">
        <v>6</v>
      </c>
      <c r="E11" s="168" t="s">
        <v>7</v>
      </c>
      <c r="F11" s="168" t="s">
        <v>125</v>
      </c>
      <c r="G11" s="170" t="s">
        <v>128</v>
      </c>
      <c r="H11" s="346" t="s">
        <v>126</v>
      </c>
      <c r="I11" s="347" t="s">
        <v>125</v>
      </c>
      <c r="J11" s="171"/>
      <c r="K11" s="172"/>
      <c r="L11" s="173"/>
      <c r="M11" s="173"/>
      <c r="N11" s="174"/>
      <c r="O11" s="174"/>
      <c r="P11" s="174"/>
      <c r="Q11" s="174"/>
      <c r="R11" s="175"/>
    </row>
    <row r="12" spans="1:23" outlineLevel="1" x14ac:dyDescent="0.25">
      <c r="A12" s="97"/>
      <c r="B12" s="177"/>
      <c r="C12" s="177"/>
      <c r="D12" s="178"/>
      <c r="E12" s="179"/>
      <c r="F12" s="180">
        <f>IF(AND(C$8="Directe loonkosten + vaste opslag 50%",D12&gt;0),0.5,0)</f>
        <v>0</v>
      </c>
      <c r="G12" s="181">
        <f>IFERROR($D12*E12+$D12*E12*F12,0)</f>
        <v>0</v>
      </c>
      <c r="H12" s="350">
        <f>D12*E12</f>
        <v>0</v>
      </c>
      <c r="I12" s="350">
        <f>H12*F12</f>
        <v>0</v>
      </c>
      <c r="J12" s="166"/>
      <c r="K12" s="182"/>
      <c r="L12" s="104"/>
      <c r="M12" s="104"/>
      <c r="N12" s="47"/>
      <c r="O12" s="47"/>
      <c r="P12" s="47"/>
      <c r="Q12" s="47"/>
      <c r="R12" s="105"/>
      <c r="S12" s="49"/>
      <c r="T12" s="49"/>
      <c r="U12" s="49"/>
      <c r="V12" s="49"/>
      <c r="W12" s="49"/>
    </row>
    <row r="13" spans="1:23" outlineLevel="1" x14ac:dyDescent="0.25">
      <c r="A13" s="97"/>
      <c r="B13" s="177"/>
      <c r="C13" s="177"/>
      <c r="D13" s="178"/>
      <c r="E13" s="179"/>
      <c r="F13" s="180">
        <f t="shared" ref="F13:F26" si="0">IF(AND(C$8="Directe loonkosten + vaste opslag 50%",D13&gt;0),0.5,0)</f>
        <v>0</v>
      </c>
      <c r="G13" s="181">
        <f t="shared" ref="G13:G26" si="1">IFERROR($D13*E13+$D13*E13*F13,0)</f>
        <v>0</v>
      </c>
      <c r="H13" s="350">
        <f t="shared" ref="H13:H26" si="2">D13*E13</f>
        <v>0</v>
      </c>
      <c r="I13" s="350">
        <f t="shared" ref="I13:I26" si="3">H13*F13</f>
        <v>0</v>
      </c>
      <c r="J13" s="166"/>
      <c r="K13" s="182"/>
      <c r="L13" s="104"/>
      <c r="M13" s="104"/>
      <c r="N13" s="47"/>
      <c r="O13" s="47"/>
      <c r="P13" s="47"/>
      <c r="Q13" s="47"/>
      <c r="R13" s="105"/>
      <c r="S13" s="49"/>
      <c r="T13" s="49"/>
      <c r="U13" s="49"/>
      <c r="V13" s="49"/>
      <c r="W13" s="49"/>
    </row>
    <row r="14" spans="1:23" outlineLevel="1" x14ac:dyDescent="0.25">
      <c r="A14" s="97"/>
      <c r="B14" s="177"/>
      <c r="C14" s="177"/>
      <c r="D14" s="178"/>
      <c r="E14" s="179"/>
      <c r="F14" s="180">
        <f t="shared" si="0"/>
        <v>0</v>
      </c>
      <c r="G14" s="181">
        <f t="shared" si="1"/>
        <v>0</v>
      </c>
      <c r="H14" s="350">
        <f t="shared" si="2"/>
        <v>0</v>
      </c>
      <c r="I14" s="350">
        <f t="shared" si="3"/>
        <v>0</v>
      </c>
      <c r="J14" s="166"/>
      <c r="K14" s="182"/>
      <c r="L14" s="104"/>
      <c r="M14" s="104"/>
      <c r="N14" s="47"/>
      <c r="O14" s="47"/>
      <c r="P14" s="47"/>
      <c r="Q14" s="47"/>
      <c r="R14" s="105"/>
      <c r="S14" s="49"/>
      <c r="T14" s="49"/>
      <c r="U14" s="49"/>
      <c r="V14" s="49"/>
      <c r="W14" s="49"/>
    </row>
    <row r="15" spans="1:23" outlineLevel="1" x14ac:dyDescent="0.25">
      <c r="A15" s="97"/>
      <c r="B15" s="177"/>
      <c r="C15" s="177"/>
      <c r="D15" s="178"/>
      <c r="E15" s="179"/>
      <c r="F15" s="180">
        <f t="shared" si="0"/>
        <v>0</v>
      </c>
      <c r="G15" s="181">
        <f t="shared" si="1"/>
        <v>0</v>
      </c>
      <c r="H15" s="350">
        <f t="shared" si="2"/>
        <v>0</v>
      </c>
      <c r="I15" s="350">
        <f t="shared" si="3"/>
        <v>0</v>
      </c>
      <c r="J15" s="166"/>
      <c r="K15" s="182"/>
      <c r="L15" s="104"/>
      <c r="M15" s="104"/>
      <c r="N15" s="47"/>
      <c r="O15" s="47"/>
      <c r="P15" s="47"/>
      <c r="Q15" s="47"/>
      <c r="R15" s="105"/>
      <c r="S15" s="49"/>
      <c r="T15" s="49"/>
      <c r="U15" s="49"/>
      <c r="V15" s="49"/>
      <c r="W15" s="49"/>
    </row>
    <row r="16" spans="1:23" outlineLevel="1" x14ac:dyDescent="0.25">
      <c r="A16" s="97"/>
      <c r="B16" s="177"/>
      <c r="C16" s="177"/>
      <c r="D16" s="178"/>
      <c r="E16" s="179"/>
      <c r="F16" s="180">
        <f t="shared" si="0"/>
        <v>0</v>
      </c>
      <c r="G16" s="181">
        <f t="shared" si="1"/>
        <v>0</v>
      </c>
      <c r="H16" s="350">
        <f t="shared" si="2"/>
        <v>0</v>
      </c>
      <c r="I16" s="350">
        <f t="shared" si="3"/>
        <v>0</v>
      </c>
      <c r="J16" s="166"/>
      <c r="K16" s="104"/>
      <c r="L16" s="104"/>
      <c r="M16" s="104"/>
      <c r="N16" s="47"/>
      <c r="O16" s="47"/>
      <c r="P16" s="47"/>
      <c r="Q16" s="47"/>
      <c r="R16" s="105"/>
      <c r="S16" s="49"/>
      <c r="T16" s="49"/>
      <c r="U16" s="49"/>
      <c r="V16" s="49"/>
      <c r="W16" s="49"/>
    </row>
    <row r="17" spans="1:23" outlineLevel="1" x14ac:dyDescent="0.25">
      <c r="A17" s="97"/>
      <c r="B17" s="177"/>
      <c r="C17" s="177"/>
      <c r="D17" s="178"/>
      <c r="E17" s="179"/>
      <c r="F17" s="180">
        <f t="shared" si="0"/>
        <v>0</v>
      </c>
      <c r="G17" s="181">
        <f t="shared" si="1"/>
        <v>0</v>
      </c>
      <c r="H17" s="350">
        <f t="shared" si="2"/>
        <v>0</v>
      </c>
      <c r="I17" s="350">
        <f t="shared" si="3"/>
        <v>0</v>
      </c>
      <c r="J17" s="166"/>
      <c r="K17" s="104"/>
      <c r="L17" s="104"/>
      <c r="M17" s="104"/>
      <c r="N17" s="47"/>
      <c r="O17" s="47"/>
      <c r="P17" s="47"/>
      <c r="Q17" s="47"/>
      <c r="R17" s="105"/>
      <c r="S17" s="49"/>
      <c r="T17" s="49"/>
      <c r="U17" s="49"/>
      <c r="V17" s="49"/>
      <c r="W17" s="49"/>
    </row>
    <row r="18" spans="1:23" outlineLevel="1" x14ac:dyDescent="0.25">
      <c r="A18" s="97"/>
      <c r="B18" s="177"/>
      <c r="C18" s="177"/>
      <c r="D18" s="178"/>
      <c r="E18" s="179"/>
      <c r="F18" s="180">
        <f t="shared" si="0"/>
        <v>0</v>
      </c>
      <c r="G18" s="181">
        <f t="shared" si="1"/>
        <v>0</v>
      </c>
      <c r="H18" s="350">
        <f t="shared" si="2"/>
        <v>0</v>
      </c>
      <c r="I18" s="350">
        <f t="shared" si="3"/>
        <v>0</v>
      </c>
      <c r="J18" s="166"/>
      <c r="K18" s="104"/>
      <c r="L18" s="104"/>
      <c r="M18" s="104"/>
      <c r="N18" s="47"/>
      <c r="O18" s="47"/>
      <c r="P18" s="47"/>
      <c r="Q18" s="47"/>
      <c r="R18" s="105"/>
      <c r="S18" s="49"/>
      <c r="T18" s="49"/>
      <c r="U18" s="49"/>
      <c r="V18" s="49"/>
      <c r="W18" s="49"/>
    </row>
    <row r="19" spans="1:23" outlineLevel="1" x14ac:dyDescent="0.25">
      <c r="A19" s="97"/>
      <c r="B19" s="177"/>
      <c r="C19" s="177"/>
      <c r="D19" s="178"/>
      <c r="E19" s="179"/>
      <c r="F19" s="180">
        <f t="shared" si="0"/>
        <v>0</v>
      </c>
      <c r="G19" s="181">
        <f t="shared" si="1"/>
        <v>0</v>
      </c>
      <c r="H19" s="350">
        <f t="shared" si="2"/>
        <v>0</v>
      </c>
      <c r="I19" s="350">
        <f t="shared" si="3"/>
        <v>0</v>
      </c>
      <c r="J19" s="166"/>
      <c r="K19" s="104"/>
      <c r="L19" s="104"/>
      <c r="M19" s="104"/>
      <c r="N19" s="47"/>
      <c r="O19" s="47"/>
      <c r="P19" s="47"/>
      <c r="Q19" s="47"/>
      <c r="R19" s="105"/>
      <c r="S19" s="49"/>
      <c r="T19" s="49"/>
      <c r="U19" s="49"/>
      <c r="V19" s="49"/>
      <c r="W19" s="49"/>
    </row>
    <row r="20" spans="1:23" outlineLevel="1" x14ac:dyDescent="0.25">
      <c r="A20" s="97"/>
      <c r="B20" s="177"/>
      <c r="C20" s="177"/>
      <c r="D20" s="178"/>
      <c r="E20" s="179"/>
      <c r="F20" s="180">
        <f t="shared" si="0"/>
        <v>0</v>
      </c>
      <c r="G20" s="181">
        <f t="shared" si="1"/>
        <v>0</v>
      </c>
      <c r="H20" s="350">
        <f t="shared" si="2"/>
        <v>0</v>
      </c>
      <c r="I20" s="350">
        <f t="shared" si="3"/>
        <v>0</v>
      </c>
      <c r="J20" s="166"/>
      <c r="K20" s="104"/>
      <c r="L20" s="104"/>
      <c r="M20" s="104"/>
      <c r="N20" s="47"/>
      <c r="O20" s="47"/>
      <c r="P20" s="47"/>
      <c r="Q20" s="47"/>
      <c r="R20" s="105"/>
      <c r="S20" s="49"/>
      <c r="T20" s="49"/>
      <c r="U20" s="49"/>
      <c r="V20" s="49"/>
      <c r="W20" s="49"/>
    </row>
    <row r="21" spans="1:23" outlineLevel="1" x14ac:dyDescent="0.25">
      <c r="A21" s="97"/>
      <c r="B21" s="177"/>
      <c r="C21" s="177"/>
      <c r="D21" s="178"/>
      <c r="E21" s="179"/>
      <c r="F21" s="180">
        <f t="shared" si="0"/>
        <v>0</v>
      </c>
      <c r="G21" s="181">
        <f t="shared" si="1"/>
        <v>0</v>
      </c>
      <c r="H21" s="350">
        <f t="shared" si="2"/>
        <v>0</v>
      </c>
      <c r="I21" s="350">
        <f t="shared" si="3"/>
        <v>0</v>
      </c>
      <c r="J21" s="166"/>
      <c r="K21" s="104"/>
      <c r="L21" s="104"/>
      <c r="M21" s="104"/>
      <c r="N21" s="47"/>
      <c r="O21" s="47"/>
      <c r="P21" s="47"/>
      <c r="Q21" s="47"/>
      <c r="R21" s="105"/>
      <c r="S21" s="49"/>
      <c r="T21" s="49"/>
      <c r="U21" s="49"/>
      <c r="V21" s="49"/>
      <c r="W21" s="49"/>
    </row>
    <row r="22" spans="1:23" outlineLevel="1" x14ac:dyDescent="0.25">
      <c r="A22" s="97"/>
      <c r="B22" s="177"/>
      <c r="C22" s="177"/>
      <c r="D22" s="178"/>
      <c r="E22" s="179"/>
      <c r="F22" s="180">
        <f t="shared" si="0"/>
        <v>0</v>
      </c>
      <c r="G22" s="181">
        <f t="shared" si="1"/>
        <v>0</v>
      </c>
      <c r="H22" s="350">
        <f t="shared" si="2"/>
        <v>0</v>
      </c>
      <c r="I22" s="350">
        <f t="shared" si="3"/>
        <v>0</v>
      </c>
      <c r="J22" s="166"/>
      <c r="K22" s="104"/>
      <c r="L22" s="104"/>
      <c r="M22" s="104"/>
      <c r="N22" s="47"/>
      <c r="O22" s="47"/>
      <c r="P22" s="47"/>
      <c r="Q22" s="47"/>
      <c r="R22" s="105"/>
      <c r="S22" s="49"/>
      <c r="T22" s="49"/>
      <c r="U22" s="49"/>
      <c r="V22" s="49"/>
      <c r="W22" s="49"/>
    </row>
    <row r="23" spans="1:23" outlineLevel="1" x14ac:dyDescent="0.25">
      <c r="A23" s="97"/>
      <c r="B23" s="177"/>
      <c r="C23" s="177"/>
      <c r="D23" s="178"/>
      <c r="E23" s="179"/>
      <c r="F23" s="180">
        <f t="shared" si="0"/>
        <v>0</v>
      </c>
      <c r="G23" s="181">
        <f t="shared" si="1"/>
        <v>0</v>
      </c>
      <c r="H23" s="350">
        <f t="shared" si="2"/>
        <v>0</v>
      </c>
      <c r="I23" s="350">
        <f t="shared" si="3"/>
        <v>0</v>
      </c>
      <c r="J23" s="166"/>
      <c r="K23" s="104"/>
      <c r="L23" s="104"/>
      <c r="M23" s="104"/>
      <c r="N23" s="47"/>
      <c r="O23" s="47"/>
      <c r="P23" s="47"/>
      <c r="Q23" s="47"/>
      <c r="R23" s="105"/>
      <c r="S23" s="49"/>
      <c r="T23" s="49"/>
      <c r="U23" s="49"/>
      <c r="V23" s="49"/>
      <c r="W23" s="49"/>
    </row>
    <row r="24" spans="1:23" outlineLevel="1" x14ac:dyDescent="0.25">
      <c r="A24" s="97"/>
      <c r="B24" s="177"/>
      <c r="C24" s="177"/>
      <c r="D24" s="178"/>
      <c r="E24" s="179"/>
      <c r="F24" s="180">
        <f t="shared" si="0"/>
        <v>0</v>
      </c>
      <c r="G24" s="181">
        <f t="shared" si="1"/>
        <v>0</v>
      </c>
      <c r="H24" s="350">
        <f t="shared" si="2"/>
        <v>0</v>
      </c>
      <c r="I24" s="350">
        <f t="shared" si="3"/>
        <v>0</v>
      </c>
      <c r="J24" s="166"/>
      <c r="K24" s="104"/>
      <c r="L24" s="104"/>
      <c r="M24" s="104"/>
      <c r="N24" s="47"/>
      <c r="O24" s="47"/>
      <c r="P24" s="47"/>
      <c r="Q24" s="47"/>
      <c r="R24" s="105"/>
      <c r="S24" s="49"/>
      <c r="T24" s="49"/>
      <c r="U24" s="49"/>
      <c r="V24" s="49"/>
      <c r="W24" s="49"/>
    </row>
    <row r="25" spans="1:23" outlineLevel="1" x14ac:dyDescent="0.25">
      <c r="A25" s="97"/>
      <c r="B25" s="177"/>
      <c r="C25" s="177"/>
      <c r="D25" s="178"/>
      <c r="E25" s="179"/>
      <c r="F25" s="180">
        <f t="shared" si="0"/>
        <v>0</v>
      </c>
      <c r="G25" s="181">
        <f t="shared" si="1"/>
        <v>0</v>
      </c>
      <c r="H25" s="350">
        <f t="shared" si="2"/>
        <v>0</v>
      </c>
      <c r="I25" s="350">
        <f t="shared" si="3"/>
        <v>0</v>
      </c>
      <c r="J25" s="166"/>
      <c r="K25" s="104"/>
      <c r="L25" s="104"/>
      <c r="M25" s="104"/>
      <c r="N25" s="47"/>
      <c r="O25" s="47"/>
      <c r="P25" s="47"/>
      <c r="Q25" s="47"/>
      <c r="R25" s="105"/>
      <c r="S25" s="49"/>
      <c r="T25" s="49"/>
      <c r="U25" s="49"/>
      <c r="V25" s="49"/>
      <c r="W25" s="49"/>
    </row>
    <row r="26" spans="1:23" outlineLevel="1" x14ac:dyDescent="0.25">
      <c r="A26" s="97"/>
      <c r="B26" s="177"/>
      <c r="C26" s="177"/>
      <c r="D26" s="178"/>
      <c r="E26" s="179"/>
      <c r="F26" s="180">
        <f t="shared" si="0"/>
        <v>0</v>
      </c>
      <c r="G26" s="181">
        <f t="shared" si="1"/>
        <v>0</v>
      </c>
      <c r="H26" s="350">
        <f t="shared" si="2"/>
        <v>0</v>
      </c>
      <c r="I26" s="350">
        <f t="shared" si="3"/>
        <v>0</v>
      </c>
      <c r="J26" s="166"/>
      <c r="K26" s="104"/>
      <c r="L26" s="104"/>
      <c r="M26" s="104"/>
      <c r="N26" s="47"/>
      <c r="O26" s="47"/>
      <c r="P26" s="47"/>
      <c r="Q26" s="47"/>
      <c r="R26" s="105"/>
      <c r="S26" s="49"/>
      <c r="T26" s="49"/>
      <c r="U26" s="49"/>
      <c r="V26" s="49"/>
      <c r="W26" s="49"/>
    </row>
    <row r="27" spans="1:23" outlineLevel="1" x14ac:dyDescent="0.25">
      <c r="A27" s="97"/>
      <c r="B27" s="183"/>
      <c r="C27" s="130"/>
      <c r="D27" s="130"/>
      <c r="E27" s="105"/>
      <c r="F27" s="184"/>
      <c r="G27" s="185"/>
      <c r="H27" s="186"/>
      <c r="I27" s="46"/>
      <c r="J27" s="166"/>
      <c r="K27" s="104"/>
      <c r="L27" s="104"/>
      <c r="M27" s="104"/>
      <c r="N27" s="47"/>
      <c r="O27" s="47"/>
      <c r="P27" s="47"/>
      <c r="Q27" s="47"/>
      <c r="R27" s="105"/>
      <c r="S27" s="49"/>
      <c r="T27" s="49"/>
      <c r="U27" s="49"/>
      <c r="V27" s="49"/>
      <c r="W27" s="49"/>
    </row>
    <row r="28" spans="1:23" s="131" customFormat="1" x14ac:dyDescent="0.25">
      <c r="A28" s="119"/>
      <c r="B28" s="187"/>
      <c r="C28" s="130"/>
      <c r="D28" s="130"/>
      <c r="E28" s="188"/>
      <c r="F28" s="189" t="s">
        <v>129</v>
      </c>
      <c r="G28" s="190">
        <f>SUM(G12:G26)</f>
        <v>0</v>
      </c>
      <c r="H28" s="348">
        <f t="shared" ref="H28" si="4">SUM(H12:H26)</f>
        <v>0</v>
      </c>
      <c r="I28" s="349">
        <f>SUM(I12:I26)</f>
        <v>0</v>
      </c>
      <c r="J28" s="191"/>
      <c r="K28" s="129"/>
      <c r="L28" s="129"/>
      <c r="M28" s="129"/>
      <c r="N28" s="192"/>
      <c r="O28" s="192"/>
      <c r="P28" s="192"/>
      <c r="Q28" s="192"/>
      <c r="R28" s="130"/>
    </row>
    <row r="29" spans="1:23" s="131" customFormat="1" x14ac:dyDescent="0.25">
      <c r="A29" s="119"/>
      <c r="B29" s="187"/>
      <c r="C29" s="130"/>
      <c r="D29" s="130"/>
      <c r="E29" s="188"/>
      <c r="F29" s="189" t="s">
        <v>131</v>
      </c>
      <c r="G29" s="193">
        <f>SUM(H12:H26)</f>
        <v>0</v>
      </c>
      <c r="H29" s="194"/>
      <c r="I29" s="46"/>
      <c r="J29" s="129"/>
      <c r="K29" s="129"/>
      <c r="L29" s="129"/>
      <c r="M29" s="129"/>
      <c r="N29" s="192"/>
      <c r="O29" s="192"/>
      <c r="P29" s="192"/>
      <c r="Q29" s="192"/>
      <c r="R29" s="130"/>
    </row>
    <row r="30" spans="1:23" s="131" customFormat="1" x14ac:dyDescent="0.25">
      <c r="A30" s="119"/>
      <c r="B30" s="187"/>
      <c r="C30" s="130"/>
      <c r="D30" s="130"/>
      <c r="E30" s="188"/>
      <c r="F30" s="189" t="s">
        <v>130</v>
      </c>
      <c r="G30" s="193">
        <f>SUM(I12:I26)</f>
        <v>0</v>
      </c>
      <c r="H30" s="194"/>
      <c r="I30" s="46"/>
      <c r="J30" s="129"/>
      <c r="K30" s="129"/>
      <c r="L30" s="129"/>
      <c r="M30" s="129"/>
      <c r="N30" s="192"/>
      <c r="O30" s="192"/>
      <c r="P30" s="192"/>
      <c r="Q30" s="192"/>
      <c r="R30" s="130"/>
    </row>
    <row r="31" spans="1:23" s="131" customFormat="1" x14ac:dyDescent="0.25">
      <c r="A31" s="119"/>
      <c r="B31" s="187"/>
      <c r="C31" s="130"/>
      <c r="D31" s="130"/>
      <c r="E31" s="188"/>
      <c r="F31" s="189"/>
      <c r="G31" s="195"/>
      <c r="H31" s="194"/>
      <c r="I31" s="46"/>
      <c r="J31" s="129"/>
      <c r="K31" s="129"/>
      <c r="L31" s="129"/>
      <c r="M31" s="129"/>
      <c r="N31" s="192"/>
      <c r="O31" s="192"/>
      <c r="P31" s="192"/>
      <c r="Q31" s="192"/>
      <c r="R31" s="130"/>
    </row>
    <row r="32" spans="1:23" s="131" customFormat="1" x14ac:dyDescent="0.15">
      <c r="A32" s="119"/>
      <c r="B32" s="187"/>
      <c r="E32" s="196"/>
      <c r="F32" s="197" t="str">
        <f>Lijsten!$B$2</f>
        <v>(Coördinatie) samenwerkingsverband</v>
      </c>
      <c r="G32" s="198">
        <f>SUMIF($B$12:$B$26,F32,$G$12:$G$26)</f>
        <v>0</v>
      </c>
      <c r="H32" s="199"/>
      <c r="I32" s="46"/>
      <c r="J32" s="200"/>
      <c r="K32" s="129"/>
      <c r="L32" s="129"/>
      <c r="M32" s="129"/>
      <c r="N32" s="192"/>
      <c r="O32" s="192"/>
      <c r="P32" s="192"/>
      <c r="Q32" s="192"/>
      <c r="R32" s="130"/>
    </row>
    <row r="33" spans="1:23" s="131" customFormat="1" x14ac:dyDescent="0.15">
      <c r="A33" s="119"/>
      <c r="B33" s="187"/>
      <c r="D33" s="201"/>
      <c r="F33" s="202" t="str">
        <f>Lijsten!$B$3</f>
        <v>Proefproject uitvoering &amp; monitoring</v>
      </c>
      <c r="G33" s="198">
        <f>SUMIF($B$12:$B$26,F33,$G$12:$G$26)</f>
        <v>0</v>
      </c>
      <c r="H33" s="203"/>
      <c r="I33" s="46"/>
      <c r="J33" s="200"/>
      <c r="K33" s="129"/>
      <c r="L33" s="129"/>
      <c r="M33" s="129"/>
      <c r="N33" s="192"/>
      <c r="O33" s="192"/>
      <c r="P33" s="192"/>
      <c r="Q33" s="192"/>
      <c r="R33" s="130"/>
    </row>
    <row r="34" spans="1:23" s="131" customFormat="1" x14ac:dyDescent="0.15">
      <c r="A34" s="119"/>
      <c r="B34" s="187"/>
      <c r="D34" s="201"/>
      <c r="F34" s="202" t="str">
        <f>Lijsten!$B$4</f>
        <v>Kennisdeling activiteiten</v>
      </c>
      <c r="G34" s="198">
        <f>SUMIF($B$12:$B$26,F34,$G$12:$G$26)</f>
        <v>0</v>
      </c>
      <c r="H34" s="203"/>
      <c r="I34" s="46"/>
      <c r="J34" s="200"/>
      <c r="K34" s="129"/>
      <c r="L34" s="129"/>
      <c r="M34" s="129"/>
      <c r="N34" s="192"/>
      <c r="O34" s="192"/>
      <c r="P34" s="192"/>
      <c r="Q34" s="192"/>
      <c r="R34" s="130"/>
    </row>
    <row r="35" spans="1:23" s="131" customFormat="1" x14ac:dyDescent="0.25">
      <c r="A35" s="119"/>
      <c r="B35" s="204"/>
      <c r="C35" s="205"/>
      <c r="D35" s="205"/>
      <c r="E35" s="206"/>
      <c r="F35" s="206"/>
      <c r="G35" s="207"/>
      <c r="H35" s="165"/>
      <c r="I35" s="46"/>
      <c r="J35" s="200"/>
      <c r="K35" s="129"/>
      <c r="L35" s="129"/>
      <c r="M35" s="129"/>
      <c r="N35" s="192"/>
      <c r="O35" s="192"/>
      <c r="P35" s="192"/>
      <c r="Q35" s="192"/>
      <c r="R35" s="130"/>
    </row>
    <row r="36" spans="1:23" s="130" customFormat="1" x14ac:dyDescent="0.25">
      <c r="A36" s="208"/>
      <c r="B36" s="143"/>
      <c r="C36" s="143"/>
      <c r="D36" s="143"/>
      <c r="E36" s="143"/>
      <c r="F36" s="143"/>
      <c r="G36" s="143"/>
      <c r="H36" s="52"/>
      <c r="I36" s="52"/>
      <c r="N36" s="127"/>
      <c r="O36" s="127"/>
      <c r="P36" s="127"/>
      <c r="Q36" s="127"/>
      <c r="R36" s="129"/>
      <c r="S36" s="129"/>
    </row>
    <row r="37" spans="1:23" x14ac:dyDescent="0.25">
      <c r="A37" s="119" t="s">
        <v>12</v>
      </c>
      <c r="B37" s="209" t="s">
        <v>13</v>
      </c>
      <c r="C37" s="210"/>
      <c r="D37" s="211"/>
      <c r="E37" s="212"/>
      <c r="F37" s="212"/>
      <c r="G37" s="213"/>
      <c r="H37" s="165"/>
      <c r="I37" s="46"/>
      <c r="J37" s="166"/>
      <c r="K37" s="104"/>
      <c r="L37" s="104"/>
      <c r="M37" s="104"/>
      <c r="N37" s="47"/>
      <c r="O37" s="47"/>
      <c r="P37" s="47"/>
      <c r="Q37" s="47"/>
      <c r="R37" s="105"/>
      <c r="S37" s="49"/>
      <c r="T37" s="49"/>
      <c r="U37" s="49"/>
      <c r="V37" s="49"/>
      <c r="W37" s="49"/>
    </row>
    <row r="38" spans="1:23" outlineLevel="1" x14ac:dyDescent="0.25">
      <c r="A38" s="119"/>
      <c r="B38" s="214"/>
      <c r="C38" s="105"/>
      <c r="D38" s="188"/>
      <c r="E38" s="105"/>
      <c r="F38" s="105"/>
      <c r="G38" s="215"/>
      <c r="H38" s="165"/>
      <c r="I38" s="46"/>
      <c r="J38" s="166"/>
      <c r="K38" s="104"/>
      <c r="L38" s="104"/>
      <c r="M38" s="104"/>
      <c r="N38" s="47"/>
      <c r="O38" s="47"/>
      <c r="P38" s="47"/>
      <c r="Q38" s="47"/>
      <c r="R38" s="105"/>
      <c r="S38" s="49"/>
      <c r="T38" s="49"/>
      <c r="U38" s="49"/>
      <c r="V38" s="49"/>
      <c r="W38" s="49"/>
    </row>
    <row r="39" spans="1:23" s="176" customFormat="1" outlineLevel="1" x14ac:dyDescent="0.25">
      <c r="A39" s="119"/>
      <c r="B39" s="216" t="s">
        <v>14</v>
      </c>
      <c r="C39" s="217" t="s">
        <v>15</v>
      </c>
      <c r="D39" s="371" t="s">
        <v>16</v>
      </c>
      <c r="E39" s="371"/>
      <c r="F39" s="371"/>
      <c r="G39" s="218" t="s">
        <v>17</v>
      </c>
      <c r="H39" s="165"/>
      <c r="I39" s="219"/>
      <c r="J39" s="171"/>
      <c r="K39" s="173"/>
      <c r="L39" s="173"/>
      <c r="M39" s="173"/>
      <c r="N39" s="174"/>
      <c r="O39" s="174"/>
      <c r="P39" s="174"/>
      <c r="Q39" s="174"/>
      <c r="R39" s="175"/>
    </row>
    <row r="40" spans="1:23" s="118" customFormat="1" ht="33.75" outlineLevel="1" x14ac:dyDescent="0.25">
      <c r="A40" s="220"/>
      <c r="B40" s="221" t="s">
        <v>212</v>
      </c>
      <c r="C40" s="177"/>
      <c r="D40" s="366"/>
      <c r="E40" s="366"/>
      <c r="F40" s="366"/>
      <c r="G40" s="222"/>
      <c r="H40" s="223"/>
      <c r="I40" s="224"/>
      <c r="J40" s="225"/>
      <c r="K40" s="117"/>
      <c r="L40" s="117"/>
      <c r="M40" s="117"/>
      <c r="N40" s="226"/>
      <c r="O40" s="226"/>
      <c r="P40" s="226"/>
      <c r="Q40" s="226"/>
      <c r="R40" s="112"/>
    </row>
    <row r="41" spans="1:23" s="118" customFormat="1" ht="33.75" outlineLevel="1" x14ac:dyDescent="0.25">
      <c r="A41" s="220"/>
      <c r="B41" s="221" t="s">
        <v>213</v>
      </c>
      <c r="C41" s="177"/>
      <c r="D41" s="366"/>
      <c r="E41" s="366"/>
      <c r="F41" s="366"/>
      <c r="G41" s="222"/>
      <c r="H41" s="223"/>
      <c r="I41" s="224"/>
      <c r="J41" s="225"/>
      <c r="K41" s="117"/>
      <c r="L41" s="117"/>
      <c r="M41" s="117"/>
      <c r="N41" s="226"/>
      <c r="O41" s="226"/>
      <c r="P41" s="226"/>
      <c r="Q41" s="226"/>
      <c r="R41" s="112"/>
    </row>
    <row r="42" spans="1:23" s="118" customFormat="1" ht="33.75" outlineLevel="1" x14ac:dyDescent="0.25">
      <c r="A42" s="220"/>
      <c r="B42" s="221" t="s">
        <v>214</v>
      </c>
      <c r="C42" s="177"/>
      <c r="D42" s="366"/>
      <c r="E42" s="366"/>
      <c r="F42" s="366"/>
      <c r="G42" s="222"/>
      <c r="H42" s="223"/>
      <c r="I42" s="224"/>
      <c r="J42" s="225"/>
      <c r="K42" s="117"/>
      <c r="L42" s="117"/>
      <c r="M42" s="117"/>
      <c r="N42" s="226"/>
      <c r="O42" s="226"/>
      <c r="P42" s="226"/>
      <c r="Q42" s="226"/>
      <c r="R42" s="112"/>
    </row>
    <row r="43" spans="1:23" s="118" customFormat="1" ht="22.5" outlineLevel="1" x14ac:dyDescent="0.25">
      <c r="A43" s="220"/>
      <c r="B43" s="221" t="s">
        <v>215</v>
      </c>
      <c r="C43" s="177"/>
      <c r="D43" s="366"/>
      <c r="E43" s="366"/>
      <c r="F43" s="366"/>
      <c r="G43" s="222"/>
      <c r="H43" s="223"/>
      <c r="I43" s="224"/>
      <c r="J43" s="225"/>
      <c r="K43" s="117"/>
      <c r="L43" s="117"/>
      <c r="M43" s="117"/>
      <c r="N43" s="226"/>
      <c r="O43" s="226"/>
      <c r="P43" s="226"/>
      <c r="Q43" s="226"/>
      <c r="R43" s="112"/>
    </row>
    <row r="44" spans="1:23" s="118" customFormat="1" ht="22.5" outlineLevel="1" x14ac:dyDescent="0.25">
      <c r="A44" s="220"/>
      <c r="B44" s="221" t="s">
        <v>216</v>
      </c>
      <c r="C44" s="177"/>
      <c r="D44" s="366"/>
      <c r="E44" s="366"/>
      <c r="F44" s="366"/>
      <c r="G44" s="222"/>
      <c r="H44" s="223"/>
      <c r="I44" s="224"/>
      <c r="J44" s="225"/>
      <c r="K44" s="117"/>
      <c r="L44" s="117"/>
      <c r="M44" s="117"/>
      <c r="N44" s="226"/>
      <c r="O44" s="226"/>
      <c r="P44" s="226"/>
      <c r="Q44" s="226"/>
      <c r="R44" s="112"/>
    </row>
    <row r="45" spans="1:23" s="118" customFormat="1" ht="33.75" outlineLevel="1" x14ac:dyDescent="0.25">
      <c r="A45" s="220"/>
      <c r="B45" s="221" t="s">
        <v>217</v>
      </c>
      <c r="C45" s="177"/>
      <c r="D45" s="366"/>
      <c r="E45" s="366"/>
      <c r="F45" s="366"/>
      <c r="G45" s="222"/>
      <c r="H45" s="223"/>
      <c r="I45" s="224"/>
      <c r="J45" s="225"/>
      <c r="K45" s="117"/>
      <c r="L45" s="117"/>
      <c r="M45" s="117"/>
      <c r="N45" s="226"/>
      <c r="O45" s="226"/>
      <c r="P45" s="226"/>
      <c r="Q45" s="226"/>
      <c r="R45" s="112"/>
    </row>
    <row r="46" spans="1:23" s="118" customFormat="1" ht="45" outlineLevel="1" x14ac:dyDescent="0.25">
      <c r="A46" s="220"/>
      <c r="B46" s="221" t="s">
        <v>218</v>
      </c>
      <c r="C46" s="177"/>
      <c r="D46" s="366"/>
      <c r="E46" s="366"/>
      <c r="F46" s="366"/>
      <c r="G46" s="222"/>
      <c r="H46" s="223"/>
      <c r="I46" s="224"/>
      <c r="J46" s="225"/>
      <c r="K46" s="117"/>
      <c r="L46" s="117"/>
      <c r="M46" s="117"/>
      <c r="N46" s="226"/>
      <c r="O46" s="226"/>
      <c r="P46" s="226"/>
      <c r="Q46" s="226"/>
      <c r="R46" s="112"/>
    </row>
    <row r="47" spans="1:23" s="118" customFormat="1" ht="22.5" outlineLevel="1" x14ac:dyDescent="0.25">
      <c r="A47" s="106"/>
      <c r="B47" s="221" t="s">
        <v>219</v>
      </c>
      <c r="C47" s="177"/>
      <c r="D47" s="366"/>
      <c r="E47" s="366"/>
      <c r="F47" s="366"/>
      <c r="G47" s="222"/>
      <c r="H47" s="223"/>
      <c r="I47" s="224"/>
      <c r="J47" s="225"/>
      <c r="K47" s="117"/>
      <c r="L47" s="117"/>
      <c r="M47" s="117"/>
      <c r="N47" s="226"/>
      <c r="O47" s="226"/>
      <c r="P47" s="226"/>
      <c r="Q47" s="226"/>
      <c r="R47" s="112"/>
    </row>
    <row r="48" spans="1:23" outlineLevel="1" x14ac:dyDescent="0.25">
      <c r="A48" s="97"/>
      <c r="B48" s="227"/>
      <c r="C48" s="228"/>
      <c r="D48" s="229"/>
      <c r="E48" s="228"/>
      <c r="F48" s="228"/>
      <c r="G48" s="230"/>
      <c r="H48" s="231"/>
      <c r="I48" s="46"/>
      <c r="J48" s="166"/>
      <c r="K48" s="104"/>
      <c r="L48" s="104"/>
      <c r="M48" s="104"/>
      <c r="N48" s="47"/>
      <c r="O48" s="47"/>
      <c r="P48" s="47"/>
      <c r="Q48" s="47"/>
      <c r="R48" s="105"/>
      <c r="S48" s="49"/>
      <c r="T48" s="49"/>
      <c r="U48" s="49"/>
      <c r="V48" s="49"/>
      <c r="W48" s="49"/>
    </row>
    <row r="49" spans="1:23" x14ac:dyDescent="0.25">
      <c r="A49" s="97"/>
      <c r="B49" s="232"/>
      <c r="C49" s="105"/>
      <c r="D49" s="142"/>
      <c r="E49" s="105"/>
      <c r="F49" s="105" t="s">
        <v>9</v>
      </c>
      <c r="G49" s="190">
        <f>SUM(G40:G47)</f>
        <v>0</v>
      </c>
      <c r="H49" s="231"/>
      <c r="I49" s="46"/>
      <c r="J49" s="166"/>
      <c r="K49" s="104"/>
      <c r="L49" s="104"/>
      <c r="M49" s="104"/>
      <c r="N49" s="47"/>
      <c r="O49" s="47"/>
      <c r="P49" s="47"/>
      <c r="Q49" s="47"/>
      <c r="R49" s="105"/>
      <c r="S49" s="49"/>
      <c r="T49" s="49"/>
      <c r="U49" s="49"/>
      <c r="V49" s="49"/>
      <c r="W49" s="49"/>
    </row>
    <row r="50" spans="1:23" s="131" customFormat="1" x14ac:dyDescent="0.25">
      <c r="A50" s="119"/>
      <c r="B50" s="233"/>
      <c r="C50" s="205"/>
      <c r="D50" s="234"/>
      <c r="E50" s="235"/>
      <c r="F50" s="235"/>
      <c r="G50" s="236"/>
      <c r="H50" s="231"/>
      <c r="I50" s="53"/>
      <c r="N50" s="237"/>
      <c r="O50" s="237"/>
      <c r="P50" s="237"/>
      <c r="Q50" s="237"/>
    </row>
    <row r="51" spans="1:23" s="131" customFormat="1" x14ac:dyDescent="0.25">
      <c r="A51" s="208"/>
      <c r="B51" s="143"/>
      <c r="C51" s="143"/>
      <c r="D51" s="238"/>
      <c r="E51" s="239"/>
      <c r="F51" s="239"/>
      <c r="G51" s="239"/>
      <c r="H51" s="240"/>
      <c r="I51" s="46"/>
      <c r="J51" s="200"/>
      <c r="K51" s="129"/>
      <c r="L51" s="129"/>
      <c r="M51" s="129"/>
      <c r="N51" s="192"/>
      <c r="O51" s="192"/>
      <c r="P51" s="192"/>
      <c r="Q51" s="192"/>
      <c r="R51" s="130"/>
    </row>
    <row r="52" spans="1:23" s="131" customFormat="1" x14ac:dyDescent="0.25">
      <c r="A52" s="119" t="s">
        <v>18</v>
      </c>
      <c r="B52" s="209" t="s">
        <v>19</v>
      </c>
      <c r="C52" s="210"/>
      <c r="D52" s="211"/>
      <c r="E52" s="212"/>
      <c r="F52" s="212"/>
      <c r="G52" s="213"/>
      <c r="H52" s="165"/>
      <c r="I52" s="52"/>
      <c r="J52" s="130"/>
      <c r="K52" s="130"/>
      <c r="L52" s="130"/>
      <c r="N52" s="237"/>
      <c r="O52" s="237"/>
      <c r="P52" s="237"/>
      <c r="Q52" s="237"/>
    </row>
    <row r="53" spans="1:23" s="131" customFormat="1" outlineLevel="1" x14ac:dyDescent="0.25">
      <c r="A53" s="119"/>
      <c r="B53" s="241" t="s">
        <v>4</v>
      </c>
      <c r="C53" s="217" t="s">
        <v>15</v>
      </c>
      <c r="D53" s="371" t="s">
        <v>16</v>
      </c>
      <c r="E53" s="371"/>
      <c r="F53" s="371"/>
      <c r="G53" s="218" t="s">
        <v>17</v>
      </c>
      <c r="H53" s="165"/>
      <c r="I53" s="46"/>
      <c r="J53" s="200"/>
      <c r="K53" s="129"/>
      <c r="L53" s="129"/>
      <c r="M53" s="129"/>
      <c r="N53" s="192"/>
      <c r="O53" s="192"/>
      <c r="P53" s="192"/>
      <c r="Q53" s="192"/>
      <c r="R53" s="130"/>
    </row>
    <row r="54" spans="1:23" s="131" customFormat="1" outlineLevel="1" x14ac:dyDescent="0.25">
      <c r="A54" s="119"/>
      <c r="B54" s="242"/>
      <c r="C54" s="177"/>
      <c r="D54" s="366"/>
      <c r="E54" s="366"/>
      <c r="F54" s="366"/>
      <c r="G54" s="178"/>
      <c r="H54" s="231"/>
      <c r="I54" s="46"/>
      <c r="J54" s="200"/>
      <c r="K54" s="129"/>
      <c r="L54" s="129"/>
      <c r="M54" s="129"/>
      <c r="N54" s="192"/>
      <c r="O54" s="192"/>
      <c r="P54" s="192"/>
      <c r="Q54" s="192"/>
      <c r="R54" s="130"/>
    </row>
    <row r="55" spans="1:23" s="131" customFormat="1" outlineLevel="1" x14ac:dyDescent="0.25">
      <c r="A55" s="119"/>
      <c r="B55" s="242"/>
      <c r="C55" s="177"/>
      <c r="D55" s="366"/>
      <c r="E55" s="366"/>
      <c r="F55" s="366"/>
      <c r="G55" s="178"/>
      <c r="H55" s="231"/>
      <c r="I55" s="46"/>
      <c r="J55" s="200"/>
      <c r="K55" s="129"/>
      <c r="L55" s="129"/>
      <c r="M55" s="129"/>
      <c r="N55" s="192"/>
      <c r="O55" s="192"/>
      <c r="P55" s="192"/>
      <c r="Q55" s="192"/>
      <c r="R55" s="130"/>
    </row>
    <row r="56" spans="1:23" s="131" customFormat="1" outlineLevel="1" x14ac:dyDescent="0.25">
      <c r="A56" s="119"/>
      <c r="B56" s="242"/>
      <c r="C56" s="177"/>
      <c r="D56" s="366"/>
      <c r="E56" s="366"/>
      <c r="F56" s="366"/>
      <c r="G56" s="178"/>
      <c r="H56" s="231"/>
      <c r="I56" s="46"/>
      <c r="J56" s="200"/>
      <c r="K56" s="129"/>
      <c r="L56" s="129"/>
      <c r="M56" s="129"/>
      <c r="N56" s="192"/>
      <c r="O56" s="192"/>
      <c r="P56" s="192"/>
      <c r="Q56" s="192"/>
      <c r="R56" s="130"/>
    </row>
    <row r="57" spans="1:23" s="131" customFormat="1" outlineLevel="1" x14ac:dyDescent="0.25">
      <c r="A57" s="119"/>
      <c r="B57" s="242"/>
      <c r="C57" s="177"/>
      <c r="D57" s="366"/>
      <c r="E57" s="366"/>
      <c r="F57" s="366"/>
      <c r="G57" s="178"/>
      <c r="H57" s="231"/>
      <c r="I57" s="46"/>
      <c r="J57" s="200"/>
      <c r="K57" s="129"/>
      <c r="L57" s="129"/>
      <c r="M57" s="129"/>
      <c r="N57" s="192"/>
      <c r="O57" s="192"/>
      <c r="P57" s="192"/>
      <c r="Q57" s="192"/>
      <c r="R57" s="130"/>
    </row>
    <row r="58" spans="1:23" s="131" customFormat="1" outlineLevel="1" x14ac:dyDescent="0.25">
      <c r="A58" s="119"/>
      <c r="B58" s="242"/>
      <c r="C58" s="177"/>
      <c r="D58" s="366"/>
      <c r="E58" s="366"/>
      <c r="F58" s="366"/>
      <c r="G58" s="178"/>
      <c r="H58" s="231"/>
      <c r="I58" s="46"/>
      <c r="J58" s="200"/>
      <c r="K58" s="129"/>
      <c r="L58" s="129"/>
      <c r="M58" s="129"/>
      <c r="N58" s="192"/>
      <c r="O58" s="192"/>
      <c r="P58" s="192"/>
      <c r="Q58" s="192"/>
      <c r="R58" s="130"/>
    </row>
    <row r="59" spans="1:23" s="131" customFormat="1" outlineLevel="1" x14ac:dyDescent="0.25">
      <c r="A59" s="119"/>
      <c r="B59" s="242"/>
      <c r="C59" s="177"/>
      <c r="D59" s="366"/>
      <c r="E59" s="366"/>
      <c r="F59" s="366"/>
      <c r="G59" s="178"/>
      <c r="H59" s="231"/>
      <c r="I59" s="46"/>
      <c r="J59" s="200"/>
      <c r="K59" s="129"/>
      <c r="L59" s="129"/>
      <c r="M59" s="129"/>
      <c r="N59" s="192"/>
      <c r="O59" s="192"/>
      <c r="P59" s="192"/>
      <c r="Q59" s="192"/>
      <c r="R59" s="130"/>
    </row>
    <row r="60" spans="1:23" s="131" customFormat="1" outlineLevel="1" x14ac:dyDescent="0.25">
      <c r="A60" s="119"/>
      <c r="B60" s="242"/>
      <c r="C60" s="177"/>
      <c r="D60" s="366"/>
      <c r="E60" s="366"/>
      <c r="F60" s="366"/>
      <c r="G60" s="178"/>
      <c r="H60" s="231"/>
      <c r="I60" s="46"/>
      <c r="J60" s="200"/>
      <c r="K60" s="129"/>
      <c r="L60" s="129"/>
      <c r="M60" s="129"/>
      <c r="N60" s="192"/>
      <c r="O60" s="192"/>
      <c r="P60" s="192"/>
      <c r="Q60" s="192"/>
      <c r="R60" s="130"/>
    </row>
    <row r="61" spans="1:23" s="131" customFormat="1" outlineLevel="1" x14ac:dyDescent="0.25">
      <c r="A61" s="119"/>
      <c r="B61" s="242"/>
      <c r="C61" s="177"/>
      <c r="D61" s="366"/>
      <c r="E61" s="366"/>
      <c r="F61" s="366"/>
      <c r="G61" s="178"/>
      <c r="H61" s="231"/>
      <c r="I61" s="46"/>
      <c r="J61" s="200"/>
      <c r="K61" s="129"/>
      <c r="L61" s="129"/>
      <c r="M61" s="129"/>
      <c r="N61" s="192"/>
      <c r="O61" s="192"/>
      <c r="P61" s="192"/>
      <c r="Q61" s="192"/>
      <c r="R61" s="130"/>
    </row>
    <row r="62" spans="1:23" s="131" customFormat="1" outlineLevel="1" x14ac:dyDescent="0.25">
      <c r="A62" s="119"/>
      <c r="B62" s="242"/>
      <c r="C62" s="177"/>
      <c r="D62" s="366"/>
      <c r="E62" s="366"/>
      <c r="F62" s="366"/>
      <c r="G62" s="178"/>
      <c r="H62" s="231"/>
      <c r="I62" s="46"/>
      <c r="J62" s="200"/>
      <c r="K62" s="129"/>
      <c r="L62" s="129"/>
      <c r="M62" s="129"/>
      <c r="N62" s="192"/>
      <c r="O62" s="192"/>
      <c r="P62" s="192"/>
      <c r="Q62" s="192"/>
      <c r="R62" s="130"/>
    </row>
    <row r="63" spans="1:23" s="131" customFormat="1" outlineLevel="1" x14ac:dyDescent="0.25">
      <c r="A63" s="119"/>
      <c r="B63" s="242"/>
      <c r="C63" s="177"/>
      <c r="D63" s="366"/>
      <c r="E63" s="366"/>
      <c r="F63" s="366"/>
      <c r="G63" s="178"/>
      <c r="H63" s="231"/>
      <c r="I63" s="46"/>
      <c r="J63" s="200"/>
      <c r="K63" s="129"/>
      <c r="L63" s="129"/>
      <c r="M63" s="129"/>
      <c r="N63" s="192"/>
      <c r="O63" s="192"/>
      <c r="P63" s="192"/>
      <c r="Q63" s="192"/>
      <c r="R63" s="130"/>
    </row>
    <row r="64" spans="1:23" s="131" customFormat="1" outlineLevel="1" x14ac:dyDescent="0.25">
      <c r="A64" s="119"/>
      <c r="B64" s="242"/>
      <c r="C64" s="177"/>
      <c r="D64" s="366"/>
      <c r="E64" s="366"/>
      <c r="F64" s="366"/>
      <c r="G64" s="178"/>
      <c r="H64" s="231"/>
      <c r="I64" s="46"/>
      <c r="J64" s="200"/>
      <c r="K64" s="129"/>
      <c r="L64" s="129"/>
      <c r="M64" s="129"/>
      <c r="N64" s="192"/>
      <c r="O64" s="192"/>
      <c r="P64" s="192"/>
      <c r="Q64" s="192"/>
      <c r="R64" s="130"/>
    </row>
    <row r="65" spans="1:23" s="131" customFormat="1" outlineLevel="1" x14ac:dyDescent="0.25">
      <c r="A65" s="119"/>
      <c r="B65" s="242"/>
      <c r="C65" s="177"/>
      <c r="D65" s="366"/>
      <c r="E65" s="366"/>
      <c r="F65" s="366"/>
      <c r="G65" s="178"/>
      <c r="H65" s="231"/>
      <c r="I65" s="46"/>
      <c r="J65" s="200"/>
      <c r="K65" s="129"/>
      <c r="L65" s="129"/>
      <c r="M65" s="129"/>
      <c r="N65" s="192"/>
      <c r="O65" s="192"/>
      <c r="P65" s="192"/>
      <c r="Q65" s="192"/>
      <c r="R65" s="130"/>
    </row>
    <row r="66" spans="1:23" s="131" customFormat="1" outlineLevel="1" x14ac:dyDescent="0.25">
      <c r="A66" s="119"/>
      <c r="B66" s="242"/>
      <c r="C66" s="177"/>
      <c r="D66" s="366"/>
      <c r="E66" s="366"/>
      <c r="F66" s="366"/>
      <c r="G66" s="178"/>
      <c r="H66" s="231"/>
      <c r="I66" s="46"/>
      <c r="J66" s="200"/>
      <c r="K66" s="129"/>
      <c r="L66" s="129"/>
      <c r="M66" s="129"/>
      <c r="N66" s="192"/>
      <c r="O66" s="192"/>
      <c r="P66" s="192"/>
      <c r="Q66" s="192"/>
      <c r="R66" s="130"/>
    </row>
    <row r="67" spans="1:23" s="131" customFormat="1" outlineLevel="1" x14ac:dyDescent="0.25">
      <c r="A67" s="97"/>
      <c r="B67" s="242"/>
      <c r="C67" s="177"/>
      <c r="D67" s="366"/>
      <c r="E67" s="366"/>
      <c r="F67" s="366"/>
      <c r="G67" s="178"/>
      <c r="H67" s="231"/>
      <c r="I67" s="46"/>
      <c r="J67" s="200"/>
      <c r="K67" s="129"/>
      <c r="L67" s="129"/>
      <c r="M67" s="129"/>
      <c r="N67" s="192"/>
      <c r="O67" s="192"/>
      <c r="P67" s="192"/>
      <c r="Q67" s="192"/>
      <c r="R67" s="130"/>
    </row>
    <row r="68" spans="1:23" s="131" customFormat="1" outlineLevel="1" x14ac:dyDescent="0.25">
      <c r="A68" s="97"/>
      <c r="B68" s="227"/>
      <c r="C68" s="228"/>
      <c r="D68" s="229"/>
      <c r="E68" s="228"/>
      <c r="F68" s="228"/>
      <c r="G68" s="230"/>
      <c r="H68" s="231"/>
      <c r="I68" s="46"/>
      <c r="J68" s="200"/>
      <c r="K68" s="129"/>
      <c r="L68" s="129"/>
      <c r="M68" s="129"/>
      <c r="N68" s="192"/>
      <c r="O68" s="192"/>
      <c r="P68" s="192"/>
      <c r="Q68" s="192"/>
      <c r="R68" s="130"/>
    </row>
    <row r="69" spans="1:23" s="131" customFormat="1" x14ac:dyDescent="0.25">
      <c r="A69" s="119"/>
      <c r="B69" s="214"/>
      <c r="C69" s="130"/>
      <c r="D69" s="188"/>
      <c r="E69" s="189"/>
      <c r="F69" s="189" t="s">
        <v>9</v>
      </c>
      <c r="G69" s="190">
        <f>SUM(G54:G67)</f>
        <v>0</v>
      </c>
      <c r="H69" s="231"/>
      <c r="I69" s="46"/>
      <c r="J69" s="200"/>
      <c r="K69" s="129"/>
      <c r="L69" s="129"/>
      <c r="M69" s="129"/>
      <c r="N69" s="192"/>
      <c r="O69" s="192"/>
      <c r="P69" s="192"/>
      <c r="Q69" s="192"/>
      <c r="R69" s="130"/>
    </row>
    <row r="70" spans="1:23" s="140" customFormat="1" x14ac:dyDescent="0.25">
      <c r="A70" s="132"/>
      <c r="B70" s="243"/>
      <c r="D70" s="244"/>
      <c r="E70" s="245"/>
      <c r="F70" s="245"/>
      <c r="G70" s="195"/>
      <c r="H70" s="246"/>
      <c r="I70" s="46"/>
      <c r="J70" s="200"/>
      <c r="K70" s="129"/>
      <c r="L70" s="129"/>
      <c r="M70" s="129"/>
      <c r="N70" s="127"/>
      <c r="O70" s="127"/>
      <c r="P70" s="127"/>
      <c r="Q70" s="127"/>
    </row>
    <row r="71" spans="1:23" s="131" customFormat="1" x14ac:dyDescent="0.25">
      <c r="A71" s="97"/>
      <c r="B71" s="232"/>
      <c r="C71" s="105"/>
      <c r="E71" s="247"/>
      <c r="F71" s="197" t="str">
        <f>Lijsten!$B$2</f>
        <v>(Coördinatie) samenwerkingsverband</v>
      </c>
      <c r="G71" s="248">
        <f>SUMIF($B$54:$B$67, F71, $G$54:$G$67)</f>
        <v>0</v>
      </c>
      <c r="H71" s="231"/>
      <c r="I71" s="46"/>
      <c r="J71" s="200"/>
      <c r="K71" s="129"/>
      <c r="L71" s="129"/>
      <c r="M71" s="129"/>
      <c r="N71" s="192"/>
      <c r="O71" s="192"/>
      <c r="P71" s="192"/>
      <c r="Q71" s="192"/>
      <c r="R71" s="130"/>
    </row>
    <row r="72" spans="1:23" s="131" customFormat="1" x14ac:dyDescent="0.25">
      <c r="A72" s="97"/>
      <c r="B72" s="232"/>
      <c r="C72" s="105"/>
      <c r="E72" s="247"/>
      <c r="F72" s="202" t="str">
        <f>Lijsten!$B$3</f>
        <v>Proefproject uitvoering &amp; monitoring</v>
      </c>
      <c r="G72" s="248">
        <f>SUMIF($B$54:$B$67, F72, $G$54:$G$67)</f>
        <v>0</v>
      </c>
      <c r="H72" s="231"/>
      <c r="I72" s="46"/>
      <c r="J72" s="200"/>
      <c r="K72" s="129"/>
      <c r="L72" s="129"/>
      <c r="M72" s="129"/>
      <c r="N72" s="192"/>
      <c r="O72" s="192"/>
      <c r="P72" s="192"/>
      <c r="Q72" s="192"/>
      <c r="R72" s="130"/>
    </row>
    <row r="73" spans="1:23" s="131" customFormat="1" x14ac:dyDescent="0.25">
      <c r="A73" s="97"/>
      <c r="B73" s="232"/>
      <c r="C73" s="105"/>
      <c r="E73" s="247"/>
      <c r="F73" s="202" t="str">
        <f>Lijsten!$B$4</f>
        <v>Kennisdeling activiteiten</v>
      </c>
      <c r="G73" s="248">
        <f>SUMIF($B$54:$B$67, F73, $G$54:$G$67)</f>
        <v>0</v>
      </c>
      <c r="H73" s="231"/>
      <c r="I73" s="46"/>
      <c r="J73" s="200"/>
      <c r="K73" s="129"/>
      <c r="L73" s="129"/>
      <c r="M73" s="129"/>
      <c r="N73" s="192"/>
      <c r="O73" s="192"/>
      <c r="P73" s="192"/>
      <c r="Q73" s="192"/>
      <c r="R73" s="130"/>
    </row>
    <row r="74" spans="1:23" s="131" customFormat="1" x14ac:dyDescent="0.25">
      <c r="A74" s="97"/>
      <c r="B74" s="249"/>
      <c r="C74" s="250"/>
      <c r="D74" s="251"/>
      <c r="E74" s="250"/>
      <c r="F74" s="250"/>
      <c r="G74" s="252"/>
      <c r="H74" s="231"/>
      <c r="I74" s="46"/>
      <c r="J74" s="200"/>
      <c r="K74" s="129"/>
      <c r="L74" s="129"/>
      <c r="M74" s="129"/>
      <c r="N74" s="192"/>
      <c r="O74" s="192"/>
      <c r="P74" s="192"/>
      <c r="Q74" s="192"/>
      <c r="R74" s="130"/>
    </row>
    <row r="75" spans="1:23" s="131" customFormat="1" x14ac:dyDescent="0.25">
      <c r="A75" s="208"/>
      <c r="B75" s="143"/>
      <c r="C75" s="143"/>
      <c r="D75" s="238"/>
      <c r="E75" s="239"/>
      <c r="F75" s="239"/>
      <c r="G75" s="239"/>
      <c r="H75" s="253"/>
      <c r="I75" s="253"/>
      <c r="J75" s="254"/>
      <c r="K75" s="254"/>
      <c r="L75" s="255"/>
      <c r="M75" s="256"/>
      <c r="N75" s="127"/>
      <c r="O75" s="128"/>
      <c r="P75" s="127"/>
      <c r="Q75" s="127"/>
      <c r="R75" s="129"/>
      <c r="S75" s="129"/>
      <c r="T75" s="130"/>
      <c r="U75" s="130"/>
      <c r="V75" s="130"/>
      <c r="W75" s="130"/>
    </row>
    <row r="76" spans="1:23" s="131" customFormat="1" x14ac:dyDescent="0.25">
      <c r="A76" s="119" t="s">
        <v>20</v>
      </c>
      <c r="B76" s="209" t="s">
        <v>21</v>
      </c>
      <c r="C76" s="210"/>
      <c r="D76" s="211"/>
      <c r="E76" s="212"/>
      <c r="F76" s="212"/>
      <c r="G76" s="212"/>
      <c r="H76" s="257"/>
      <c r="I76" s="257"/>
      <c r="J76" s="212"/>
      <c r="K76" s="212"/>
      <c r="L76" s="213"/>
      <c r="M76" s="258"/>
      <c r="N76" s="127"/>
      <c r="O76" s="128"/>
      <c r="P76" s="128"/>
      <c r="Q76" s="127"/>
      <c r="R76" s="129"/>
      <c r="S76" s="129"/>
      <c r="T76" s="130"/>
      <c r="U76" s="130"/>
      <c r="V76" s="130"/>
      <c r="W76" s="130"/>
    </row>
    <row r="77" spans="1:23" s="131" customFormat="1" ht="16.5" customHeight="1" outlineLevel="1" x14ac:dyDescent="0.25">
      <c r="A77" s="119"/>
      <c r="B77" s="214"/>
      <c r="C77" s="105"/>
      <c r="D77" s="188"/>
      <c r="E77" s="130"/>
      <c r="F77" s="130"/>
      <c r="G77" s="130"/>
      <c r="H77" s="374" t="s">
        <v>22</v>
      </c>
      <c r="I77" s="374"/>
      <c r="J77" s="374"/>
      <c r="K77" s="374"/>
      <c r="L77" s="259"/>
      <c r="M77" s="258"/>
      <c r="N77" s="127"/>
      <c r="O77" s="128"/>
      <c r="P77" s="128"/>
      <c r="Q77" s="127"/>
      <c r="R77" s="129"/>
      <c r="S77" s="129"/>
      <c r="T77" s="130"/>
      <c r="U77" s="130"/>
      <c r="V77" s="130"/>
      <c r="W77" s="130"/>
    </row>
    <row r="78" spans="1:23" s="131" customFormat="1" ht="45" outlineLevel="1" x14ac:dyDescent="0.15">
      <c r="A78" s="119"/>
      <c r="B78" s="260" t="s">
        <v>4</v>
      </c>
      <c r="C78" s="261" t="s">
        <v>23</v>
      </c>
      <c r="D78" s="262" t="s">
        <v>24</v>
      </c>
      <c r="E78" s="262" t="s">
        <v>25</v>
      </c>
      <c r="F78" s="262" t="s">
        <v>26</v>
      </c>
      <c r="G78" s="262" t="s">
        <v>27</v>
      </c>
      <c r="H78" s="263" t="s">
        <v>28</v>
      </c>
      <c r="I78" s="263" t="s">
        <v>29</v>
      </c>
      <c r="J78" s="262" t="s">
        <v>30</v>
      </c>
      <c r="K78" s="262" t="s">
        <v>31</v>
      </c>
      <c r="L78" s="264" t="s">
        <v>221</v>
      </c>
      <c r="M78" s="258"/>
      <c r="N78" s="265" t="s">
        <v>32</v>
      </c>
      <c r="O78" s="265" t="s">
        <v>33</v>
      </c>
      <c r="P78" s="265" t="s">
        <v>34</v>
      </c>
      <c r="Q78" s="265" t="s">
        <v>35</v>
      </c>
      <c r="R78" s="266"/>
      <c r="S78" s="43"/>
      <c r="T78" s="130"/>
      <c r="U78" s="130"/>
      <c r="V78" s="130"/>
      <c r="W78" s="130"/>
    </row>
    <row r="79" spans="1:23" s="131" customFormat="1" ht="22.5" outlineLevel="1" x14ac:dyDescent="0.25">
      <c r="A79" s="119"/>
      <c r="B79" s="267" t="s">
        <v>36</v>
      </c>
      <c r="C79" s="268" t="s">
        <v>37</v>
      </c>
      <c r="D79" s="269"/>
      <c r="E79" s="269"/>
      <c r="F79" s="269"/>
      <c r="G79" s="270"/>
      <c r="H79" s="271"/>
      <c r="I79" s="271"/>
      <c r="J79" s="178"/>
      <c r="K79" s="272"/>
      <c r="L79" s="181">
        <f t="shared" ref="L79:L107" si="5">IF(H79&lt;&gt;"",D79*H79,D79*N79)+IF(I79&lt;&gt;"",E79*I79,E79*O79)+IF(J79&lt;&gt;"",F79*J79,F79*P79)+IF(K79&lt;&gt;"",G79*K79,G79*Q79)</f>
        <v>0</v>
      </c>
      <c r="M79" s="273"/>
      <c r="N79" s="274">
        <v>3214.48</v>
      </c>
      <c r="O79" s="274">
        <v>330.1</v>
      </c>
      <c r="P79" s="274">
        <v>330.1</v>
      </c>
      <c r="Q79" s="275">
        <v>0</v>
      </c>
      <c r="R79" s="276"/>
      <c r="S79" s="277"/>
      <c r="T79" s="278"/>
      <c r="U79" s="278"/>
      <c r="V79" s="130"/>
      <c r="W79" s="130"/>
    </row>
    <row r="80" spans="1:23" s="131" customFormat="1" ht="22.5" outlineLevel="1" x14ac:dyDescent="0.25">
      <c r="A80" s="119"/>
      <c r="B80" s="267" t="s">
        <v>38</v>
      </c>
      <c r="C80" s="279" t="s">
        <v>39</v>
      </c>
      <c r="D80" s="280"/>
      <c r="E80" s="270"/>
      <c r="F80" s="270"/>
      <c r="G80" s="270"/>
      <c r="H80" s="271"/>
      <c r="I80" s="281"/>
      <c r="J80" s="272"/>
      <c r="K80" s="272"/>
      <c r="L80" s="181">
        <f t="shared" si="5"/>
        <v>0</v>
      </c>
      <c r="M80" s="273"/>
      <c r="N80" s="274">
        <v>2707.68</v>
      </c>
      <c r="O80" s="275">
        <v>0</v>
      </c>
      <c r="P80" s="275">
        <v>0</v>
      </c>
      <c r="Q80" s="275">
        <v>0</v>
      </c>
      <c r="R80" s="276"/>
      <c r="S80" s="277"/>
      <c r="T80" s="278"/>
      <c r="U80" s="278"/>
      <c r="V80" s="130"/>
      <c r="W80" s="130"/>
    </row>
    <row r="81" spans="1:23" s="131" customFormat="1" ht="22.5" outlineLevel="1" x14ac:dyDescent="0.25">
      <c r="A81" s="119"/>
      <c r="B81" s="267" t="s">
        <v>40</v>
      </c>
      <c r="C81" s="279" t="s">
        <v>41</v>
      </c>
      <c r="D81" s="280"/>
      <c r="E81" s="270"/>
      <c r="F81" s="270"/>
      <c r="G81" s="270"/>
      <c r="H81" s="271"/>
      <c r="I81" s="281"/>
      <c r="J81" s="272"/>
      <c r="K81" s="272"/>
      <c r="L81" s="181">
        <f t="shared" si="5"/>
        <v>0</v>
      </c>
      <c r="M81" s="273"/>
      <c r="N81" s="274">
        <v>3214.48</v>
      </c>
      <c r="O81" s="275">
        <v>0</v>
      </c>
      <c r="P81" s="275">
        <v>0</v>
      </c>
      <c r="Q81" s="275">
        <v>0</v>
      </c>
      <c r="R81" s="276"/>
      <c r="S81" s="277"/>
      <c r="T81" s="278"/>
      <c r="U81" s="278"/>
      <c r="V81" s="130"/>
      <c r="W81" s="130"/>
    </row>
    <row r="82" spans="1:23" s="131" customFormat="1" ht="101.25" outlineLevel="1" x14ac:dyDescent="0.25">
      <c r="A82" s="119"/>
      <c r="B82" s="267" t="s">
        <v>42</v>
      </c>
      <c r="C82" s="279" t="s">
        <v>43</v>
      </c>
      <c r="D82" s="269"/>
      <c r="E82" s="269"/>
      <c r="F82" s="269"/>
      <c r="G82" s="270"/>
      <c r="H82" s="271"/>
      <c r="I82" s="271"/>
      <c r="J82" s="178"/>
      <c r="K82" s="272"/>
      <c r="L82" s="181">
        <f t="shared" si="5"/>
        <v>0</v>
      </c>
      <c r="M82" s="273"/>
      <c r="N82" s="274">
        <v>3360.03</v>
      </c>
      <c r="O82" s="274">
        <v>711.58</v>
      </c>
      <c r="P82" s="274">
        <v>711.58</v>
      </c>
      <c r="Q82" s="275">
        <v>0</v>
      </c>
      <c r="R82" s="276"/>
      <c r="S82" s="277"/>
      <c r="T82" s="278"/>
      <c r="U82" s="278"/>
      <c r="V82" s="130"/>
      <c r="W82" s="130"/>
    </row>
    <row r="83" spans="1:23" s="131" customFormat="1" ht="56.25" outlineLevel="1" x14ac:dyDescent="0.25">
      <c r="A83" s="119"/>
      <c r="B83" s="267" t="s">
        <v>44</v>
      </c>
      <c r="C83" s="279" t="s">
        <v>45</v>
      </c>
      <c r="D83" s="269"/>
      <c r="E83" s="269"/>
      <c r="F83" s="269"/>
      <c r="G83" s="270"/>
      <c r="H83" s="271"/>
      <c r="I83" s="271"/>
      <c r="J83" s="178"/>
      <c r="K83" s="272"/>
      <c r="L83" s="181">
        <f t="shared" si="5"/>
        <v>0</v>
      </c>
      <c r="M83" s="273"/>
      <c r="N83" s="274">
        <v>184.8</v>
      </c>
      <c r="O83" s="274">
        <v>184.8</v>
      </c>
      <c r="P83" s="274">
        <v>184.8</v>
      </c>
      <c r="Q83" s="275">
        <v>0</v>
      </c>
      <c r="R83" s="276"/>
      <c r="S83" s="277"/>
      <c r="T83" s="278"/>
      <c r="U83" s="278"/>
      <c r="V83" s="130"/>
      <c r="W83" s="130"/>
    </row>
    <row r="84" spans="1:23" s="131" customFormat="1" ht="22.5" outlineLevel="1" x14ac:dyDescent="0.25">
      <c r="A84" s="119"/>
      <c r="B84" s="267" t="s">
        <v>46</v>
      </c>
      <c r="C84" s="279" t="s">
        <v>47</v>
      </c>
      <c r="D84" s="269"/>
      <c r="E84" s="269"/>
      <c r="F84" s="269"/>
      <c r="G84" s="270"/>
      <c r="H84" s="271"/>
      <c r="I84" s="271"/>
      <c r="J84" s="178"/>
      <c r="K84" s="272"/>
      <c r="L84" s="181">
        <f t="shared" si="5"/>
        <v>0</v>
      </c>
      <c r="M84" s="273"/>
      <c r="N84" s="274">
        <v>88.1</v>
      </c>
      <c r="O84" s="274">
        <v>131.6</v>
      </c>
      <c r="P84" s="274">
        <v>131.6</v>
      </c>
      <c r="Q84" s="275">
        <v>0</v>
      </c>
      <c r="R84" s="276"/>
      <c r="S84" s="277"/>
      <c r="T84" s="278"/>
      <c r="U84" s="278"/>
      <c r="V84" s="130"/>
      <c r="W84" s="130"/>
    </row>
    <row r="85" spans="1:23" s="131" customFormat="1" ht="22.5" outlineLevel="1" x14ac:dyDescent="0.25">
      <c r="A85" s="119"/>
      <c r="B85" s="267" t="s">
        <v>48</v>
      </c>
      <c r="C85" s="279" t="s">
        <v>49</v>
      </c>
      <c r="D85" s="280"/>
      <c r="E85" s="270"/>
      <c r="F85" s="270"/>
      <c r="G85" s="270"/>
      <c r="H85" s="271"/>
      <c r="I85" s="281"/>
      <c r="J85" s="272"/>
      <c r="K85" s="272"/>
      <c r="L85" s="181">
        <f t="shared" si="5"/>
        <v>0</v>
      </c>
      <c r="M85" s="273"/>
      <c r="N85" s="274">
        <v>2599.08</v>
      </c>
      <c r="O85" s="275">
        <v>0</v>
      </c>
      <c r="P85" s="275">
        <v>0</v>
      </c>
      <c r="Q85" s="275">
        <v>0</v>
      </c>
      <c r="R85" s="276"/>
      <c r="S85" s="277"/>
      <c r="T85" s="278"/>
      <c r="U85" s="278"/>
      <c r="V85" s="130"/>
      <c r="W85" s="130"/>
    </row>
    <row r="86" spans="1:23" s="131" customFormat="1" ht="22.5" outlineLevel="1" x14ac:dyDescent="0.25">
      <c r="A86" s="119"/>
      <c r="B86" s="267" t="s">
        <v>50</v>
      </c>
      <c r="C86" s="279" t="s">
        <v>51</v>
      </c>
      <c r="D86" s="269"/>
      <c r="E86" s="269"/>
      <c r="F86" s="269"/>
      <c r="G86" s="270"/>
      <c r="H86" s="271"/>
      <c r="I86" s="271"/>
      <c r="J86" s="178"/>
      <c r="K86" s="272"/>
      <c r="L86" s="181">
        <f t="shared" si="5"/>
        <v>0</v>
      </c>
      <c r="M86" s="273"/>
      <c r="N86" s="275">
        <v>0</v>
      </c>
      <c r="O86" s="275">
        <v>2271.87</v>
      </c>
      <c r="P86" s="275">
        <v>4097.9399999999996</v>
      </c>
      <c r="Q86" s="275">
        <v>0</v>
      </c>
      <c r="R86" s="282"/>
      <c r="S86" s="277"/>
      <c r="T86" s="278"/>
      <c r="U86" s="278"/>
      <c r="V86" s="130"/>
      <c r="W86" s="130"/>
    </row>
    <row r="87" spans="1:23" s="131" customFormat="1" ht="22.5" outlineLevel="1" x14ac:dyDescent="0.25">
      <c r="A87" s="119"/>
      <c r="B87" s="267" t="s">
        <v>52</v>
      </c>
      <c r="C87" s="279" t="s">
        <v>53</v>
      </c>
      <c r="D87" s="269"/>
      <c r="E87" s="269"/>
      <c r="F87" s="269"/>
      <c r="G87" s="269"/>
      <c r="H87" s="271"/>
      <c r="I87" s="271"/>
      <c r="J87" s="178"/>
      <c r="K87" s="178"/>
      <c r="L87" s="181">
        <f t="shared" si="5"/>
        <v>0</v>
      </c>
      <c r="M87" s="273"/>
      <c r="N87" s="274">
        <v>4579</v>
      </c>
      <c r="O87" s="274">
        <v>4579</v>
      </c>
      <c r="P87" s="274">
        <v>4579</v>
      </c>
      <c r="Q87" s="275">
        <v>4579</v>
      </c>
      <c r="R87" s="276"/>
      <c r="S87" s="277"/>
      <c r="T87" s="278"/>
      <c r="U87" s="278"/>
      <c r="V87" s="130"/>
      <c r="W87" s="130"/>
    </row>
    <row r="88" spans="1:23" s="131" customFormat="1" ht="22.5" outlineLevel="1" x14ac:dyDescent="0.25">
      <c r="A88" s="119"/>
      <c r="B88" s="267" t="s">
        <v>54</v>
      </c>
      <c r="C88" s="279" t="s">
        <v>55</v>
      </c>
      <c r="D88" s="269"/>
      <c r="E88" s="269"/>
      <c r="F88" s="269"/>
      <c r="G88" s="269"/>
      <c r="H88" s="271"/>
      <c r="I88" s="271"/>
      <c r="J88" s="178"/>
      <c r="K88" s="178"/>
      <c r="L88" s="181">
        <f t="shared" si="5"/>
        <v>0</v>
      </c>
      <c r="M88" s="273"/>
      <c r="N88" s="274">
        <v>117.46</v>
      </c>
      <c r="O88" s="274">
        <v>117.46</v>
      </c>
      <c r="P88" s="274">
        <v>117.46</v>
      </c>
      <c r="Q88" s="275">
        <v>117.46</v>
      </c>
      <c r="R88" s="276"/>
      <c r="S88" s="277"/>
      <c r="T88" s="278"/>
      <c r="U88" s="278"/>
      <c r="V88" s="130"/>
      <c r="W88" s="130"/>
    </row>
    <row r="89" spans="1:23" s="131" customFormat="1" ht="22.5" outlineLevel="1" x14ac:dyDescent="0.25">
      <c r="A89" s="119"/>
      <c r="B89" s="267" t="s">
        <v>56</v>
      </c>
      <c r="C89" s="279" t="s">
        <v>57</v>
      </c>
      <c r="D89" s="269"/>
      <c r="E89" s="269"/>
      <c r="F89" s="269"/>
      <c r="G89" s="270"/>
      <c r="H89" s="271"/>
      <c r="I89" s="271"/>
      <c r="J89" s="178"/>
      <c r="K89" s="272"/>
      <c r="L89" s="181">
        <f t="shared" si="5"/>
        <v>0</v>
      </c>
      <c r="M89" s="273"/>
      <c r="N89" s="274">
        <v>3214.48</v>
      </c>
      <c r="O89" s="274">
        <v>2136.79</v>
      </c>
      <c r="P89" s="274">
        <v>3962.85</v>
      </c>
      <c r="Q89" s="275">
        <v>0</v>
      </c>
      <c r="R89" s="282"/>
      <c r="S89" s="277"/>
      <c r="T89" s="278"/>
      <c r="U89" s="278"/>
      <c r="V89" s="130"/>
      <c r="W89" s="130"/>
    </row>
    <row r="90" spans="1:23" s="131" customFormat="1" ht="22.5" outlineLevel="1" x14ac:dyDescent="0.25">
      <c r="A90" s="119"/>
      <c r="B90" s="267" t="s">
        <v>58</v>
      </c>
      <c r="C90" s="279" t="s">
        <v>59</v>
      </c>
      <c r="D90" s="269"/>
      <c r="E90" s="270"/>
      <c r="F90" s="270"/>
      <c r="G90" s="270"/>
      <c r="H90" s="271"/>
      <c r="I90" s="281"/>
      <c r="J90" s="272"/>
      <c r="K90" s="272"/>
      <c r="L90" s="181">
        <f t="shared" si="5"/>
        <v>0</v>
      </c>
      <c r="M90" s="273"/>
      <c r="N90" s="274">
        <v>283.69</v>
      </c>
      <c r="O90" s="275">
        <v>0</v>
      </c>
      <c r="P90" s="275">
        <v>0</v>
      </c>
      <c r="Q90" s="275">
        <v>0</v>
      </c>
      <c r="R90" s="276"/>
      <c r="S90" s="277"/>
      <c r="T90" s="278"/>
      <c r="U90" s="278"/>
      <c r="V90" s="130"/>
      <c r="W90" s="130"/>
    </row>
    <row r="91" spans="1:23" s="131" customFormat="1" ht="22.5" outlineLevel="1" x14ac:dyDescent="0.25">
      <c r="A91" s="119"/>
      <c r="B91" s="267" t="s">
        <v>60</v>
      </c>
      <c r="C91" s="279" t="s">
        <v>61</v>
      </c>
      <c r="D91" s="269"/>
      <c r="E91" s="269"/>
      <c r="F91" s="269"/>
      <c r="G91" s="270"/>
      <c r="H91" s="271"/>
      <c r="I91" s="271"/>
      <c r="J91" s="178"/>
      <c r="K91" s="272"/>
      <c r="L91" s="181">
        <f t="shared" si="5"/>
        <v>0</v>
      </c>
      <c r="M91" s="273"/>
      <c r="N91" s="274">
        <v>3214.48</v>
      </c>
      <c r="O91" s="274">
        <v>2104.56</v>
      </c>
      <c r="P91" s="274">
        <v>2636.2</v>
      </c>
      <c r="Q91" s="275">
        <v>0</v>
      </c>
      <c r="R91" s="282"/>
      <c r="S91" s="277"/>
      <c r="T91" s="278"/>
      <c r="U91" s="278"/>
      <c r="V91" s="130"/>
      <c r="W91" s="130"/>
    </row>
    <row r="92" spans="1:23" s="131" customFormat="1" ht="22.5" outlineLevel="1" x14ac:dyDescent="0.25">
      <c r="A92" s="119"/>
      <c r="B92" s="267" t="s">
        <v>62</v>
      </c>
      <c r="C92" s="279" t="s">
        <v>63</v>
      </c>
      <c r="D92" s="280"/>
      <c r="E92" s="270"/>
      <c r="F92" s="270"/>
      <c r="G92" s="270"/>
      <c r="H92" s="271"/>
      <c r="I92" s="281"/>
      <c r="J92" s="272"/>
      <c r="K92" s="272"/>
      <c r="L92" s="181">
        <f t="shared" si="5"/>
        <v>0</v>
      </c>
      <c r="M92" s="273"/>
      <c r="N92" s="274">
        <v>183.49</v>
      </c>
      <c r="O92" s="275">
        <v>0</v>
      </c>
      <c r="P92" s="275">
        <v>0</v>
      </c>
      <c r="Q92" s="275">
        <v>0</v>
      </c>
      <c r="R92" s="276"/>
      <c r="S92" s="277"/>
      <c r="T92" s="278"/>
      <c r="U92" s="278"/>
      <c r="V92" s="130"/>
      <c r="W92" s="130"/>
    </row>
    <row r="93" spans="1:23" s="131" customFormat="1" ht="22.5" outlineLevel="1" x14ac:dyDescent="0.25">
      <c r="A93" s="119"/>
      <c r="B93" s="267" t="s">
        <v>64</v>
      </c>
      <c r="C93" s="279" t="s">
        <v>49</v>
      </c>
      <c r="D93" s="280"/>
      <c r="E93" s="270"/>
      <c r="F93" s="270"/>
      <c r="G93" s="270"/>
      <c r="H93" s="271"/>
      <c r="I93" s="281"/>
      <c r="J93" s="272"/>
      <c r="K93" s="272"/>
      <c r="L93" s="181">
        <f t="shared" si="5"/>
        <v>0</v>
      </c>
      <c r="M93" s="273"/>
      <c r="N93" s="274">
        <v>2599.08</v>
      </c>
      <c r="O93" s="275">
        <v>0</v>
      </c>
      <c r="P93" s="275">
        <v>0</v>
      </c>
      <c r="Q93" s="275">
        <v>0</v>
      </c>
      <c r="R93" s="276"/>
      <c r="S93" s="277"/>
      <c r="T93" s="278"/>
      <c r="U93" s="278"/>
      <c r="V93" s="130"/>
      <c r="W93" s="130"/>
    </row>
    <row r="94" spans="1:23" s="131" customFormat="1" ht="33.75" outlineLevel="1" x14ac:dyDescent="0.25">
      <c r="A94" s="119"/>
      <c r="B94" s="267" t="s">
        <v>65</v>
      </c>
      <c r="C94" s="279" t="s">
        <v>66</v>
      </c>
      <c r="D94" s="270"/>
      <c r="E94" s="270"/>
      <c r="F94" s="270"/>
      <c r="G94" s="269"/>
      <c r="H94" s="281"/>
      <c r="I94" s="281"/>
      <c r="J94" s="272"/>
      <c r="K94" s="178"/>
      <c r="L94" s="181">
        <f t="shared" si="5"/>
        <v>0</v>
      </c>
      <c r="M94" s="273"/>
      <c r="N94" s="275">
        <v>0</v>
      </c>
      <c r="O94" s="275">
        <v>0</v>
      </c>
      <c r="P94" s="275">
        <v>0</v>
      </c>
      <c r="Q94" s="275">
        <v>189531</v>
      </c>
      <c r="R94" s="276"/>
      <c r="S94" s="277"/>
      <c r="T94" s="278"/>
      <c r="U94" s="278"/>
      <c r="V94" s="130"/>
      <c r="W94" s="130"/>
    </row>
    <row r="95" spans="1:23" s="131" customFormat="1" ht="33.75" outlineLevel="1" x14ac:dyDescent="0.25">
      <c r="A95" s="119"/>
      <c r="B95" s="267" t="s">
        <v>67</v>
      </c>
      <c r="C95" s="279" t="s">
        <v>68</v>
      </c>
      <c r="D95" s="270"/>
      <c r="E95" s="270"/>
      <c r="F95" s="270"/>
      <c r="G95" s="269"/>
      <c r="H95" s="281"/>
      <c r="I95" s="281"/>
      <c r="J95" s="272"/>
      <c r="K95" s="178"/>
      <c r="L95" s="181">
        <f t="shared" si="5"/>
        <v>0</v>
      </c>
      <c r="M95" s="273"/>
      <c r="N95" s="275">
        <v>0</v>
      </c>
      <c r="O95" s="275">
        <v>0</v>
      </c>
      <c r="P95" s="275">
        <v>0</v>
      </c>
      <c r="Q95" s="275">
        <v>8310</v>
      </c>
      <c r="R95" s="276"/>
      <c r="S95" s="277"/>
      <c r="T95" s="278"/>
      <c r="U95" s="278"/>
      <c r="V95" s="130"/>
      <c r="W95" s="130"/>
    </row>
    <row r="96" spans="1:23" s="131" customFormat="1" ht="22.5" outlineLevel="1" x14ac:dyDescent="0.25">
      <c r="A96" s="119"/>
      <c r="B96" s="267" t="s">
        <v>69</v>
      </c>
      <c r="C96" s="279" t="s">
        <v>70</v>
      </c>
      <c r="D96" s="270"/>
      <c r="E96" s="270"/>
      <c r="F96" s="270"/>
      <c r="G96" s="269"/>
      <c r="H96" s="281"/>
      <c r="I96" s="281"/>
      <c r="J96" s="272"/>
      <c r="K96" s="178"/>
      <c r="L96" s="181">
        <f t="shared" si="5"/>
        <v>0</v>
      </c>
      <c r="M96" s="273"/>
      <c r="N96" s="275">
        <v>0</v>
      </c>
      <c r="O96" s="275">
        <v>0</v>
      </c>
      <c r="P96" s="275">
        <v>0</v>
      </c>
      <c r="Q96" s="275">
        <v>265259</v>
      </c>
      <c r="R96" s="276"/>
      <c r="S96" s="277"/>
      <c r="T96" s="278"/>
      <c r="U96" s="278"/>
      <c r="V96" s="130"/>
      <c r="W96" s="130"/>
    </row>
    <row r="97" spans="1:23" s="131" customFormat="1" ht="33.75" outlineLevel="1" x14ac:dyDescent="0.25">
      <c r="A97" s="119"/>
      <c r="B97" s="267" t="s">
        <v>71</v>
      </c>
      <c r="C97" s="279" t="s">
        <v>72</v>
      </c>
      <c r="D97" s="269"/>
      <c r="E97" s="269"/>
      <c r="F97" s="269"/>
      <c r="G97" s="269"/>
      <c r="H97" s="271"/>
      <c r="I97" s="271"/>
      <c r="J97" s="178"/>
      <c r="K97" s="178"/>
      <c r="L97" s="181">
        <f t="shared" si="5"/>
        <v>0</v>
      </c>
      <c r="M97" s="273"/>
      <c r="N97" s="274">
        <v>917</v>
      </c>
      <c r="O97" s="274">
        <v>917</v>
      </c>
      <c r="P97" s="274">
        <v>917</v>
      </c>
      <c r="Q97" s="275">
        <v>917</v>
      </c>
      <c r="R97" s="276"/>
      <c r="S97" s="277"/>
      <c r="T97" s="278"/>
      <c r="U97" s="278"/>
      <c r="V97" s="130"/>
      <c r="W97" s="130"/>
    </row>
    <row r="98" spans="1:23" s="131" customFormat="1" ht="22.5" outlineLevel="1" x14ac:dyDescent="0.25">
      <c r="A98" s="119"/>
      <c r="B98" s="267" t="s">
        <v>73</v>
      </c>
      <c r="C98" s="279" t="s">
        <v>74</v>
      </c>
      <c r="D98" s="270"/>
      <c r="E98" s="270"/>
      <c r="F98" s="270"/>
      <c r="G98" s="269"/>
      <c r="H98" s="281"/>
      <c r="I98" s="281"/>
      <c r="J98" s="272"/>
      <c r="K98" s="178"/>
      <c r="L98" s="181">
        <f t="shared" si="5"/>
        <v>0</v>
      </c>
      <c r="M98" s="273"/>
      <c r="N98" s="275">
        <v>0</v>
      </c>
      <c r="O98" s="275">
        <v>0</v>
      </c>
      <c r="P98" s="275">
        <v>0</v>
      </c>
      <c r="Q98" s="275">
        <v>263200</v>
      </c>
      <c r="R98" s="276"/>
      <c r="S98" s="277"/>
      <c r="T98" s="278"/>
      <c r="U98" s="278"/>
      <c r="V98" s="130"/>
      <c r="W98" s="130"/>
    </row>
    <row r="99" spans="1:23" s="131" customFormat="1" ht="33.75" outlineLevel="1" x14ac:dyDescent="0.25">
      <c r="A99" s="119"/>
      <c r="B99" s="267" t="s">
        <v>75</v>
      </c>
      <c r="C99" s="279" t="s">
        <v>76</v>
      </c>
      <c r="D99" s="270"/>
      <c r="E99" s="269"/>
      <c r="F99" s="269"/>
      <c r="G99" s="270"/>
      <c r="H99" s="281"/>
      <c r="I99" s="271"/>
      <c r="J99" s="178"/>
      <c r="K99" s="272"/>
      <c r="L99" s="181">
        <f t="shared" si="5"/>
        <v>0</v>
      </c>
      <c r="M99" s="273"/>
      <c r="N99" s="275">
        <v>0</v>
      </c>
      <c r="O99" s="274">
        <v>300</v>
      </c>
      <c r="P99" s="274">
        <v>300</v>
      </c>
      <c r="Q99" s="275">
        <v>0</v>
      </c>
      <c r="R99" s="276"/>
      <c r="S99" s="277"/>
      <c r="T99" s="278"/>
      <c r="U99" s="278"/>
      <c r="V99" s="130"/>
      <c r="W99" s="130"/>
    </row>
    <row r="100" spans="1:23" s="131" customFormat="1" ht="33.75" outlineLevel="1" x14ac:dyDescent="0.25">
      <c r="A100" s="119"/>
      <c r="B100" s="267" t="s">
        <v>77</v>
      </c>
      <c r="C100" s="279" t="s">
        <v>78</v>
      </c>
      <c r="D100" s="270"/>
      <c r="E100" s="269"/>
      <c r="F100" s="269"/>
      <c r="G100" s="270"/>
      <c r="H100" s="281"/>
      <c r="I100" s="271"/>
      <c r="J100" s="178"/>
      <c r="K100" s="272"/>
      <c r="L100" s="181">
        <f t="shared" si="5"/>
        <v>0</v>
      </c>
      <c r="M100" s="273"/>
      <c r="N100" s="275">
        <v>0</v>
      </c>
      <c r="O100" s="274">
        <v>524.79999999999995</v>
      </c>
      <c r="P100" s="274">
        <v>524.79999999999995</v>
      </c>
      <c r="Q100" s="275">
        <v>0</v>
      </c>
      <c r="R100" s="276"/>
      <c r="S100" s="277"/>
      <c r="T100" s="278"/>
      <c r="U100" s="278"/>
      <c r="V100" s="130"/>
      <c r="W100" s="130"/>
    </row>
    <row r="101" spans="1:23" s="131" customFormat="1" ht="45" outlineLevel="1" x14ac:dyDescent="0.25">
      <c r="A101" s="119"/>
      <c r="B101" s="283" t="s">
        <v>79</v>
      </c>
      <c r="C101" s="268" t="s">
        <v>80</v>
      </c>
      <c r="D101" s="269"/>
      <c r="E101" s="269"/>
      <c r="F101" s="269"/>
      <c r="G101" s="270"/>
      <c r="H101" s="271"/>
      <c r="I101" s="271"/>
      <c r="J101" s="178"/>
      <c r="K101" s="272"/>
      <c r="L101" s="181">
        <f t="shared" si="5"/>
        <v>0</v>
      </c>
      <c r="M101" s="273"/>
      <c r="N101" s="274">
        <v>91</v>
      </c>
      <c r="O101" s="274">
        <v>234</v>
      </c>
      <c r="P101" s="274">
        <v>295</v>
      </c>
      <c r="Q101" s="275">
        <v>0</v>
      </c>
      <c r="R101" s="282"/>
      <c r="S101" s="277"/>
      <c r="T101" s="278"/>
      <c r="U101" s="278"/>
      <c r="V101" s="130"/>
      <c r="W101" s="130"/>
    </row>
    <row r="102" spans="1:23" s="131" customFormat="1" ht="22.5" outlineLevel="1" x14ac:dyDescent="0.25">
      <c r="A102" s="119"/>
      <c r="B102" s="283" t="s">
        <v>81</v>
      </c>
      <c r="C102" s="268" t="s">
        <v>82</v>
      </c>
      <c r="D102" s="269"/>
      <c r="E102" s="269"/>
      <c r="F102" s="269"/>
      <c r="G102" s="270"/>
      <c r="H102" s="271"/>
      <c r="I102" s="271"/>
      <c r="J102" s="178"/>
      <c r="K102" s="272"/>
      <c r="L102" s="181">
        <f t="shared" si="5"/>
        <v>0</v>
      </c>
      <c r="M102" s="273"/>
      <c r="N102" s="274">
        <v>600</v>
      </c>
      <c r="O102" s="274">
        <v>600</v>
      </c>
      <c r="P102" s="274">
        <v>600</v>
      </c>
      <c r="Q102" s="275">
        <v>0</v>
      </c>
      <c r="R102" s="276"/>
      <c r="S102" s="277"/>
      <c r="T102" s="278"/>
      <c r="U102" s="278"/>
      <c r="V102" s="130"/>
      <c r="W102" s="130"/>
    </row>
    <row r="103" spans="1:23" s="131" customFormat="1" ht="45" outlineLevel="1" x14ac:dyDescent="0.25">
      <c r="A103" s="119"/>
      <c r="B103" s="283" t="s">
        <v>83</v>
      </c>
      <c r="C103" s="268" t="s">
        <v>84</v>
      </c>
      <c r="D103" s="269"/>
      <c r="E103" s="269"/>
      <c r="F103" s="269"/>
      <c r="G103" s="270"/>
      <c r="H103" s="271"/>
      <c r="I103" s="271"/>
      <c r="J103" s="178"/>
      <c r="K103" s="272"/>
      <c r="L103" s="181">
        <f t="shared" si="5"/>
        <v>0</v>
      </c>
      <c r="M103" s="273"/>
      <c r="N103" s="274">
        <v>2182</v>
      </c>
      <c r="O103" s="274">
        <v>1075.96</v>
      </c>
      <c r="P103" s="274">
        <v>3233.46</v>
      </c>
      <c r="Q103" s="275">
        <v>0</v>
      </c>
      <c r="R103" s="282"/>
      <c r="S103" s="277"/>
      <c r="T103" s="278"/>
      <c r="U103" s="278"/>
      <c r="V103" s="130"/>
      <c r="W103" s="130"/>
    </row>
    <row r="104" spans="1:23" s="131" customFormat="1" ht="33.75" outlineLevel="1" x14ac:dyDescent="0.25">
      <c r="A104" s="119"/>
      <c r="B104" s="283" t="s">
        <v>85</v>
      </c>
      <c r="C104" s="268" t="s">
        <v>86</v>
      </c>
      <c r="D104" s="269"/>
      <c r="E104" s="269"/>
      <c r="F104" s="269"/>
      <c r="G104" s="270"/>
      <c r="H104" s="271"/>
      <c r="I104" s="271"/>
      <c r="J104" s="178"/>
      <c r="K104" s="272"/>
      <c r="L104" s="181">
        <f t="shared" si="5"/>
        <v>0</v>
      </c>
      <c r="M104" s="273"/>
      <c r="N104" s="274">
        <v>2418.75</v>
      </c>
      <c r="O104" s="274">
        <v>2418.75</v>
      </c>
      <c r="P104" s="274">
        <v>2418.75</v>
      </c>
      <c r="Q104" s="275">
        <v>0</v>
      </c>
      <c r="R104" s="276"/>
      <c r="S104" s="277"/>
      <c r="T104" s="278"/>
      <c r="U104" s="278"/>
      <c r="V104" s="130"/>
      <c r="W104" s="130"/>
    </row>
    <row r="105" spans="1:23" s="131" customFormat="1" ht="22.5" outlineLevel="1" x14ac:dyDescent="0.25">
      <c r="A105" s="119"/>
      <c r="B105" s="283" t="s">
        <v>87</v>
      </c>
      <c r="C105" s="268" t="s">
        <v>88</v>
      </c>
      <c r="D105" s="269"/>
      <c r="E105" s="269"/>
      <c r="F105" s="269"/>
      <c r="G105" s="269"/>
      <c r="H105" s="271"/>
      <c r="I105" s="271"/>
      <c r="J105" s="178"/>
      <c r="K105" s="178"/>
      <c r="L105" s="181">
        <f t="shared" si="5"/>
        <v>0</v>
      </c>
      <c r="M105" s="273"/>
      <c r="N105" s="274">
        <v>24411.11</v>
      </c>
      <c r="O105" s="274">
        <v>24411.11</v>
      </c>
      <c r="P105" s="274">
        <v>24411.11</v>
      </c>
      <c r="Q105" s="275">
        <v>24411.11</v>
      </c>
      <c r="R105" s="276"/>
      <c r="S105" s="277"/>
      <c r="T105" s="278"/>
      <c r="U105" s="278"/>
      <c r="V105" s="130"/>
      <c r="W105" s="130"/>
    </row>
    <row r="106" spans="1:23" s="131" customFormat="1" ht="22.5" outlineLevel="1" x14ac:dyDescent="0.25">
      <c r="A106" s="119"/>
      <c r="B106" s="283" t="s">
        <v>89</v>
      </c>
      <c r="C106" s="268" t="s">
        <v>90</v>
      </c>
      <c r="D106" s="270"/>
      <c r="E106" s="269"/>
      <c r="F106" s="269"/>
      <c r="G106" s="270"/>
      <c r="H106" s="281"/>
      <c r="I106" s="271"/>
      <c r="J106" s="178"/>
      <c r="K106" s="178"/>
      <c r="L106" s="181">
        <f t="shared" si="5"/>
        <v>0</v>
      </c>
      <c r="M106" s="273"/>
      <c r="N106" s="275">
        <v>0</v>
      </c>
      <c r="O106" s="274">
        <v>730.55</v>
      </c>
      <c r="P106" s="274">
        <v>559.42999999999995</v>
      </c>
      <c r="Q106" s="275">
        <v>0</v>
      </c>
      <c r="R106" s="282"/>
      <c r="S106" s="277"/>
      <c r="T106" s="278"/>
      <c r="U106" s="278"/>
      <c r="V106" s="130"/>
      <c r="W106" s="130"/>
    </row>
    <row r="107" spans="1:23" s="131" customFormat="1" ht="45" outlineLevel="1" x14ac:dyDescent="0.25">
      <c r="A107" s="119"/>
      <c r="B107" s="283" t="s">
        <v>91</v>
      </c>
      <c r="C107" s="268" t="s">
        <v>92</v>
      </c>
      <c r="D107" s="280"/>
      <c r="E107" s="270"/>
      <c r="F107" s="270"/>
      <c r="G107" s="270"/>
      <c r="H107" s="271"/>
      <c r="I107" s="284"/>
      <c r="J107" s="270"/>
      <c r="K107" s="270"/>
      <c r="L107" s="181">
        <f t="shared" si="5"/>
        <v>0</v>
      </c>
      <c r="M107" s="273"/>
      <c r="N107" s="274">
        <v>1130</v>
      </c>
      <c r="O107" s="275">
        <v>0</v>
      </c>
      <c r="P107" s="275">
        <v>0</v>
      </c>
      <c r="Q107" s="275">
        <v>0</v>
      </c>
      <c r="R107" s="276"/>
      <c r="S107" s="277"/>
      <c r="T107" s="278"/>
      <c r="U107" s="278"/>
      <c r="V107" s="130"/>
      <c r="W107" s="130"/>
    </row>
    <row r="108" spans="1:23" s="140" customFormat="1" ht="22.5" outlineLevel="1" x14ac:dyDescent="0.15">
      <c r="A108" s="132"/>
      <c r="B108" s="285"/>
      <c r="C108" s="286"/>
      <c r="D108" s="351" t="s">
        <v>32</v>
      </c>
      <c r="E108" s="351" t="s">
        <v>166</v>
      </c>
      <c r="F108" s="351" t="s">
        <v>167</v>
      </c>
      <c r="G108" s="351" t="s">
        <v>27</v>
      </c>
      <c r="H108" s="287"/>
      <c r="I108" s="287"/>
      <c r="J108" s="288"/>
      <c r="K108" s="288"/>
      <c r="L108" s="289"/>
      <c r="M108" s="290"/>
      <c r="N108" s="274"/>
      <c r="O108" s="275"/>
      <c r="P108" s="275"/>
      <c r="Q108" s="275"/>
      <c r="R108" s="276"/>
      <c r="S108" s="277"/>
      <c r="T108" s="129"/>
      <c r="U108" s="129"/>
    </row>
    <row r="109" spans="1:23" s="140" customFormat="1" x14ac:dyDescent="0.25">
      <c r="A109" s="132"/>
      <c r="B109" s="291"/>
      <c r="C109" s="352" t="s">
        <v>165</v>
      </c>
      <c r="D109" s="353">
        <f t="shared" ref="D109:G109" si="6">SUM(D79:D107)</f>
        <v>0</v>
      </c>
      <c r="E109" s="353">
        <f t="shared" si="6"/>
        <v>0</v>
      </c>
      <c r="F109" s="353">
        <f t="shared" si="6"/>
        <v>0</v>
      </c>
      <c r="G109" s="353">
        <f t="shared" si="6"/>
        <v>0</v>
      </c>
      <c r="H109" s="292"/>
      <c r="I109" s="293"/>
      <c r="J109" s="294"/>
      <c r="K109" s="295" t="s">
        <v>9</v>
      </c>
      <c r="L109" s="190">
        <f>SUM(L79:L107)</f>
        <v>0</v>
      </c>
      <c r="M109" s="290"/>
      <c r="N109" s="274"/>
      <c r="O109" s="275"/>
      <c r="P109" s="275"/>
      <c r="Q109" s="275"/>
      <c r="R109" s="276"/>
      <c r="S109" s="277"/>
      <c r="T109" s="129"/>
      <c r="U109" s="129"/>
    </row>
    <row r="110" spans="1:23" s="131" customFormat="1" x14ac:dyDescent="0.25">
      <c r="A110" s="119"/>
      <c r="B110" s="233"/>
      <c r="C110" s="205"/>
      <c r="D110" s="234"/>
      <c r="E110" s="235"/>
      <c r="F110" s="235"/>
      <c r="G110" s="235"/>
      <c r="H110" s="296"/>
      <c r="I110" s="296"/>
      <c r="J110" s="235"/>
      <c r="K110" s="235"/>
      <c r="L110" s="236"/>
      <c r="M110" s="297"/>
      <c r="N110" s="298"/>
      <c r="O110" s="298"/>
      <c r="P110" s="298"/>
      <c r="Q110" s="299"/>
      <c r="R110" s="276"/>
      <c r="S110" s="129"/>
      <c r="T110" s="130"/>
      <c r="U110" s="130"/>
      <c r="V110" s="130"/>
      <c r="W110" s="130"/>
    </row>
    <row r="111" spans="1:23" s="130" customFormat="1" x14ac:dyDescent="0.25">
      <c r="A111" s="208"/>
      <c r="B111" s="143"/>
      <c r="C111" s="143"/>
      <c r="D111" s="238"/>
      <c r="E111" s="143"/>
      <c r="F111" s="300"/>
      <c r="G111" s="300"/>
      <c r="H111" s="301"/>
      <c r="I111" s="301"/>
      <c r="J111" s="300"/>
      <c r="K111" s="300"/>
      <c r="L111" s="302"/>
      <c r="M111" s="256"/>
      <c r="N111" s="127"/>
      <c r="O111" s="128"/>
      <c r="P111" s="127"/>
      <c r="Q111" s="127"/>
      <c r="R111" s="129"/>
      <c r="S111" s="129"/>
    </row>
    <row r="112" spans="1:23" s="130" customFormat="1" x14ac:dyDescent="0.25">
      <c r="A112" s="119" t="s">
        <v>93</v>
      </c>
      <c r="B112" s="303" t="s">
        <v>94</v>
      </c>
      <c r="C112" s="304"/>
      <c r="D112" s="305"/>
      <c r="E112" s="306"/>
      <c r="F112" s="191"/>
      <c r="G112" s="200"/>
      <c r="H112" s="46"/>
      <c r="I112" s="46"/>
      <c r="J112" s="129"/>
      <c r="K112" s="129"/>
      <c r="O112" s="192"/>
      <c r="P112" s="192"/>
      <c r="Q112" s="192"/>
      <c r="R112" s="192"/>
    </row>
    <row r="113" spans="1:23" s="130" customFormat="1" outlineLevel="1" x14ac:dyDescent="0.25">
      <c r="A113" s="119"/>
      <c r="B113" s="307" t="str">
        <f>Lijsten!$B$2</f>
        <v>(Coördinatie) samenwerkingsverband</v>
      </c>
      <c r="C113" s="308">
        <f>G32+G71</f>
        <v>0</v>
      </c>
      <c r="D113" s="309"/>
      <c r="E113" s="310"/>
      <c r="F113" s="191"/>
      <c r="G113" s="200"/>
      <c r="H113" s="46"/>
      <c r="I113" s="46"/>
      <c r="J113" s="129"/>
      <c r="K113" s="129"/>
      <c r="O113" s="192"/>
      <c r="P113" s="192"/>
      <c r="Q113" s="192"/>
      <c r="R113" s="192"/>
    </row>
    <row r="114" spans="1:23" s="130" customFormat="1" outlineLevel="1" x14ac:dyDescent="0.25">
      <c r="A114" s="119"/>
      <c r="B114" s="307" t="str">
        <f>Lijsten!$B$3</f>
        <v>Proefproject uitvoering &amp; monitoring</v>
      </c>
      <c r="C114" s="308">
        <f>G33+G72</f>
        <v>0</v>
      </c>
      <c r="D114" s="309"/>
      <c r="E114" s="310"/>
      <c r="F114" s="191"/>
      <c r="G114" s="200"/>
      <c r="H114" s="46"/>
      <c r="I114" s="46"/>
      <c r="J114" s="129"/>
      <c r="K114" s="129"/>
      <c r="O114" s="192"/>
      <c r="P114" s="192"/>
      <c r="Q114" s="192"/>
      <c r="R114" s="192"/>
    </row>
    <row r="115" spans="1:23" s="130" customFormat="1" outlineLevel="1" x14ac:dyDescent="0.25">
      <c r="A115" s="119"/>
      <c r="B115" s="307" t="str">
        <f>Lijsten!$B$4</f>
        <v>Kennisdeling activiteiten</v>
      </c>
      <c r="C115" s="308">
        <f>G34+G73</f>
        <v>0</v>
      </c>
      <c r="D115" s="309"/>
      <c r="E115" s="310"/>
      <c r="F115" s="191"/>
      <c r="G115" s="200"/>
      <c r="H115" s="46"/>
      <c r="I115" s="46"/>
      <c r="J115" s="129"/>
      <c r="K115" s="129"/>
      <c r="O115" s="192"/>
      <c r="P115" s="192"/>
      <c r="Q115" s="192"/>
      <c r="R115" s="192"/>
    </row>
    <row r="116" spans="1:23" s="130" customFormat="1" outlineLevel="1" x14ac:dyDescent="0.25">
      <c r="A116" s="119"/>
      <c r="B116" s="307" t="str">
        <f>B37</f>
        <v>Niet-productieve investeringen</v>
      </c>
      <c r="C116" s="308">
        <f>G49</f>
        <v>0</v>
      </c>
      <c r="D116" s="309"/>
      <c r="E116" s="310"/>
      <c r="F116" s="191"/>
      <c r="G116" s="200"/>
      <c r="H116" s="46"/>
      <c r="I116" s="46"/>
      <c r="J116" s="129"/>
      <c r="K116" s="129"/>
      <c r="O116" s="192"/>
      <c r="P116" s="192"/>
      <c r="Q116" s="192"/>
      <c r="R116" s="192"/>
    </row>
    <row r="117" spans="1:23" s="130" customFormat="1" outlineLevel="1" x14ac:dyDescent="0.25">
      <c r="A117" s="119"/>
      <c r="B117" s="307" t="str">
        <f>B76</f>
        <v>Beheermaatregelen</v>
      </c>
      <c r="C117" s="308">
        <f>L109</f>
        <v>0</v>
      </c>
      <c r="D117" s="309"/>
      <c r="E117" s="310"/>
      <c r="F117" s="191"/>
      <c r="G117" s="200"/>
      <c r="H117" s="46"/>
      <c r="I117" s="46"/>
      <c r="J117" s="129"/>
      <c r="K117" s="129"/>
      <c r="O117" s="192"/>
      <c r="P117" s="192"/>
      <c r="Q117" s="192"/>
      <c r="R117" s="192"/>
    </row>
    <row r="118" spans="1:23" s="130" customFormat="1" outlineLevel="1" x14ac:dyDescent="0.25">
      <c r="A118" s="119"/>
      <c r="B118" s="354" t="s">
        <v>95</v>
      </c>
      <c r="C118" s="356">
        <f>C120-(C113+C114+C115+C116+C117)</f>
        <v>0</v>
      </c>
      <c r="D118" s="311"/>
      <c r="E118" s="310"/>
      <c r="F118" s="191"/>
      <c r="G118" s="200"/>
      <c r="H118" s="46"/>
      <c r="I118" s="46"/>
      <c r="J118" s="129"/>
      <c r="K118" s="129"/>
      <c r="O118" s="192"/>
      <c r="P118" s="192"/>
      <c r="Q118" s="192"/>
      <c r="R118" s="192"/>
    </row>
    <row r="119" spans="1:23" s="130" customFormat="1" outlineLevel="1" x14ac:dyDescent="0.25">
      <c r="A119" s="119"/>
      <c r="B119" s="312"/>
      <c r="C119" s="313"/>
      <c r="D119" s="314"/>
      <c r="E119" s="310"/>
      <c r="F119" s="191"/>
      <c r="G119" s="200"/>
      <c r="H119" s="46"/>
      <c r="I119" s="46"/>
      <c r="J119" s="129"/>
      <c r="K119" s="129"/>
      <c r="O119" s="192"/>
      <c r="P119" s="192"/>
      <c r="Q119" s="192"/>
      <c r="R119" s="192"/>
    </row>
    <row r="120" spans="1:23" s="131" customFormat="1" x14ac:dyDescent="0.25">
      <c r="A120" s="151"/>
      <c r="B120" s="315" t="s">
        <v>9</v>
      </c>
      <c r="C120" s="316">
        <f>SUM(G28+G49+G69+L109)</f>
        <v>0</v>
      </c>
      <c r="D120" s="317"/>
      <c r="E120" s="259"/>
      <c r="F120" s="191"/>
      <c r="G120" s="200"/>
      <c r="H120" s="46"/>
      <c r="I120" s="46"/>
      <c r="J120" s="129"/>
      <c r="K120" s="129"/>
      <c r="L120" s="130"/>
      <c r="M120" s="130"/>
      <c r="N120" s="130"/>
      <c r="O120" s="192"/>
      <c r="P120" s="237"/>
      <c r="Q120" s="237"/>
      <c r="R120" s="237"/>
    </row>
    <row r="121" spans="1:23" s="131" customFormat="1" x14ac:dyDescent="0.25">
      <c r="A121" s="151"/>
      <c r="B121" s="318"/>
      <c r="C121" s="319"/>
      <c r="D121" s="319"/>
      <c r="E121" s="320"/>
      <c r="F121" s="191"/>
      <c r="G121" s="200"/>
      <c r="H121" s="46"/>
      <c r="I121" s="46"/>
      <c r="J121" s="129"/>
      <c r="K121" s="129"/>
      <c r="L121" s="130"/>
      <c r="M121" s="130"/>
      <c r="N121" s="130"/>
      <c r="O121" s="192"/>
      <c r="P121" s="237"/>
      <c r="Q121" s="237"/>
      <c r="R121" s="237"/>
    </row>
    <row r="122" spans="1:23" x14ac:dyDescent="0.25">
      <c r="B122" s="321"/>
      <c r="C122" s="321"/>
      <c r="D122" s="322"/>
      <c r="E122" s="321"/>
      <c r="F122" s="98"/>
    </row>
    <row r="123" spans="1:23" x14ac:dyDescent="0.25">
      <c r="A123" s="119" t="s">
        <v>140</v>
      </c>
      <c r="B123" s="323" t="s">
        <v>96</v>
      </c>
      <c r="C123" s="324"/>
      <c r="D123" s="324"/>
      <c r="E123" s="324"/>
      <c r="F123" s="325"/>
      <c r="G123" s="326"/>
    </row>
    <row r="124" spans="1:23" x14ac:dyDescent="0.25">
      <c r="A124" s="119"/>
      <c r="B124" s="41" t="s">
        <v>143</v>
      </c>
      <c r="D124" s="49"/>
      <c r="F124" s="327"/>
      <c r="G124" s="326"/>
    </row>
    <row r="125" spans="1:23" x14ac:dyDescent="0.25">
      <c r="A125" s="119"/>
      <c r="B125" s="42" t="s">
        <v>144</v>
      </c>
      <c r="C125" s="328"/>
      <c r="D125" s="328"/>
      <c r="E125" s="328"/>
      <c r="F125" s="329"/>
      <c r="G125" s="326"/>
    </row>
    <row r="126" spans="1:23" x14ac:dyDescent="0.25">
      <c r="A126" s="119"/>
      <c r="B126" s="330"/>
      <c r="C126" s="328"/>
      <c r="D126" s="328"/>
      <c r="E126" s="328"/>
      <c r="F126" s="329"/>
      <c r="G126" s="326"/>
    </row>
    <row r="127" spans="1:23" x14ac:dyDescent="0.25">
      <c r="A127" s="97"/>
      <c r="B127" s="183"/>
      <c r="C127" s="331" t="s">
        <v>97</v>
      </c>
      <c r="D127" s="332" t="s">
        <v>98</v>
      </c>
      <c r="E127" s="331" t="s">
        <v>99</v>
      </c>
      <c r="F127" s="333" t="s">
        <v>17</v>
      </c>
      <c r="G127" s="326"/>
      <c r="I127" s="49"/>
      <c r="K127" s="100"/>
      <c r="L127" s="101"/>
      <c r="M127" s="102"/>
      <c r="N127" s="103"/>
      <c r="O127" s="102"/>
      <c r="Q127" s="104"/>
      <c r="S127" s="105"/>
      <c r="W127" s="49"/>
    </row>
    <row r="128" spans="1:23" x14ac:dyDescent="0.25">
      <c r="A128" s="97"/>
      <c r="B128" s="334" t="s">
        <v>101</v>
      </c>
      <c r="C128" s="242"/>
      <c r="D128" s="335"/>
      <c r="E128" s="335"/>
      <c r="F128" s="336"/>
      <c r="G128" s="326"/>
      <c r="I128" s="49"/>
      <c r="K128" s="100"/>
      <c r="L128" s="101"/>
      <c r="M128" s="102"/>
      <c r="N128" s="103"/>
      <c r="O128" s="102"/>
      <c r="Q128" s="104"/>
      <c r="S128" s="105"/>
      <c r="W128" s="49"/>
    </row>
    <row r="129" spans="1:23" x14ac:dyDescent="0.25">
      <c r="A129" s="97"/>
      <c r="B129" s="334" t="s">
        <v>102</v>
      </c>
      <c r="C129" s="242"/>
      <c r="D129" s="335"/>
      <c r="E129" s="335"/>
      <c r="F129" s="336"/>
      <c r="G129" s="326"/>
      <c r="I129" s="49"/>
      <c r="K129" s="100"/>
      <c r="L129" s="101"/>
      <c r="M129" s="102"/>
      <c r="N129" s="103"/>
      <c r="O129" s="102"/>
      <c r="Q129" s="104"/>
      <c r="S129" s="105"/>
      <c r="W129" s="49"/>
    </row>
    <row r="130" spans="1:23" x14ac:dyDescent="0.25">
      <c r="A130" s="97"/>
      <c r="B130" s="334" t="s">
        <v>103</v>
      </c>
      <c r="C130" s="242"/>
      <c r="D130" s="335"/>
      <c r="E130" s="335"/>
      <c r="F130" s="336"/>
      <c r="G130" s="326"/>
    </row>
    <row r="131" spans="1:23" x14ac:dyDescent="0.25">
      <c r="A131" s="97"/>
      <c r="B131" s="334" t="s">
        <v>104</v>
      </c>
      <c r="C131" s="242"/>
      <c r="D131" s="335"/>
      <c r="E131" s="335"/>
      <c r="F131" s="336"/>
      <c r="G131" s="326"/>
    </row>
    <row r="132" spans="1:23" x14ac:dyDescent="0.25">
      <c r="A132" s="97"/>
      <c r="B132" s="334" t="s">
        <v>105</v>
      </c>
      <c r="C132" s="242"/>
      <c r="D132" s="335"/>
      <c r="E132" s="335"/>
      <c r="F132" s="336"/>
      <c r="G132" s="326"/>
    </row>
    <row r="133" spans="1:23" x14ac:dyDescent="0.25">
      <c r="A133" s="97"/>
      <c r="B133" s="334" t="s">
        <v>106</v>
      </c>
      <c r="C133" s="242"/>
      <c r="D133" s="335"/>
      <c r="E133" s="335"/>
      <c r="F133" s="336"/>
      <c r="G133" s="326"/>
    </row>
    <row r="134" spans="1:23" x14ac:dyDescent="0.25">
      <c r="A134" s="97"/>
      <c r="B134" s="334" t="s">
        <v>107</v>
      </c>
      <c r="C134" s="242"/>
      <c r="D134" s="335"/>
      <c r="E134" s="335"/>
      <c r="F134" s="336"/>
      <c r="G134" s="326"/>
    </row>
    <row r="135" spans="1:23" x14ac:dyDescent="0.25">
      <c r="A135" s="97"/>
      <c r="B135" s="334" t="s">
        <v>108</v>
      </c>
      <c r="C135" s="242"/>
      <c r="D135" s="335"/>
      <c r="E135" s="335"/>
      <c r="F135" s="336"/>
      <c r="G135" s="326"/>
    </row>
    <row r="136" spans="1:23" x14ac:dyDescent="0.25">
      <c r="A136" s="97"/>
      <c r="B136" s="334" t="s">
        <v>109</v>
      </c>
      <c r="C136" s="242"/>
      <c r="D136" s="335"/>
      <c r="E136" s="335"/>
      <c r="F136" s="336"/>
      <c r="G136" s="326"/>
    </row>
    <row r="137" spans="1:23" x14ac:dyDescent="0.25">
      <c r="A137" s="97"/>
      <c r="B137" s="334" t="s">
        <v>110</v>
      </c>
      <c r="C137" s="242"/>
      <c r="D137" s="335"/>
      <c r="E137" s="335"/>
      <c r="F137" s="336"/>
      <c r="G137" s="326"/>
    </row>
    <row r="138" spans="1:23" x14ac:dyDescent="0.25">
      <c r="A138" s="97"/>
      <c r="B138" s="334" t="s">
        <v>111</v>
      </c>
      <c r="C138" s="242"/>
      <c r="D138" s="335"/>
      <c r="E138" s="335"/>
      <c r="F138" s="336"/>
      <c r="G138" s="326"/>
    </row>
    <row r="139" spans="1:23" x14ac:dyDescent="0.25">
      <c r="A139" s="97"/>
      <c r="B139" s="334" t="s">
        <v>112</v>
      </c>
      <c r="C139" s="242"/>
      <c r="D139" s="335"/>
      <c r="E139" s="335"/>
      <c r="F139" s="336"/>
      <c r="G139" s="326"/>
    </row>
    <row r="140" spans="1:23" x14ac:dyDescent="0.25">
      <c r="A140" s="97"/>
      <c r="B140" s="183"/>
      <c r="F140" s="327"/>
      <c r="G140" s="326"/>
    </row>
    <row r="141" spans="1:23" x14ac:dyDescent="0.25">
      <c r="A141" s="97"/>
      <c r="B141" s="183"/>
      <c r="E141" s="337" t="s">
        <v>141</v>
      </c>
      <c r="F141" s="338">
        <f>C120</f>
        <v>0</v>
      </c>
      <c r="G141" s="326"/>
    </row>
    <row r="142" spans="1:23" x14ac:dyDescent="0.25">
      <c r="A142" s="97"/>
      <c r="B142" s="183"/>
      <c r="E142" s="337" t="s">
        <v>142</v>
      </c>
      <c r="F142" s="339">
        <f>SUM(F128:F139)</f>
        <v>0</v>
      </c>
      <c r="G142" s="326"/>
    </row>
    <row r="143" spans="1:23" x14ac:dyDescent="0.25">
      <c r="A143" s="97"/>
      <c r="B143" s="340"/>
      <c r="C143" s="341"/>
      <c r="D143" s="342"/>
      <c r="E143" s="341"/>
      <c r="F143" s="343"/>
      <c r="G143" s="326"/>
    </row>
    <row r="144" spans="1:23" x14ac:dyDescent="0.25">
      <c r="B144" s="328"/>
      <c r="C144" s="328"/>
      <c r="D144" s="345"/>
      <c r="E144" s="328"/>
    </row>
  </sheetData>
  <sheetProtection algorithmName="SHA-512" hashValue="f+xEU8njp2pL9PnhuTsKwrj3U70DP2K7Vb3erxqaM+rYo2Xoqs/KX4dR7ZLFIXK2WZV6jGU8QQIEbOgTsVQF5w==" saltValue="Fbt67/LIDttZQEm1xe03Sg==" spinCount="100000" sheet="1" objects="1" scenarios="1"/>
  <mergeCells count="29">
    <mergeCell ref="D67:F67"/>
    <mergeCell ref="H77:K77"/>
    <mergeCell ref="F2:G2"/>
    <mergeCell ref="D61:F61"/>
    <mergeCell ref="D62:F62"/>
    <mergeCell ref="D63:F63"/>
    <mergeCell ref="D64:F64"/>
    <mergeCell ref="D65:F65"/>
    <mergeCell ref="D66:F66"/>
    <mergeCell ref="D55:F55"/>
    <mergeCell ref="D56:F56"/>
    <mergeCell ref="D57:F57"/>
    <mergeCell ref="D58:F58"/>
    <mergeCell ref="D59:F59"/>
    <mergeCell ref="D60:F60"/>
    <mergeCell ref="D44:F44"/>
    <mergeCell ref="D45:F45"/>
    <mergeCell ref="D46:F46"/>
    <mergeCell ref="D47:F47"/>
    <mergeCell ref="D53:F53"/>
    <mergeCell ref="D54:F54"/>
    <mergeCell ref="D43:F43"/>
    <mergeCell ref="C2:D2"/>
    <mergeCell ref="C3:G3"/>
    <mergeCell ref="B10:E10"/>
    <mergeCell ref="D39:F39"/>
    <mergeCell ref="D40:F40"/>
    <mergeCell ref="D41:F41"/>
    <mergeCell ref="D42:F42"/>
  </mergeCells>
  <conditionalFormatting sqref="B10">
    <cfRule type="cellIs" dxfId="19" priority="10" stopIfTrue="1" operator="equal">
      <formula>"Kies eerst uw systematiek voor de berekening van de loonkosten"</formula>
    </cfRule>
  </conditionalFormatting>
  <conditionalFormatting sqref="B118:D119">
    <cfRule type="expression" dxfId="18" priority="4">
      <formula>$C$118&gt;0</formula>
    </cfRule>
  </conditionalFormatting>
  <conditionalFormatting sqref="D12:D26">
    <cfRule type="expression" dxfId="17" priority="5">
      <formula>AND($C$8="Vast uurtarief (60 euro)",$D12&gt;60)</formula>
    </cfRule>
  </conditionalFormatting>
  <conditionalFormatting sqref="F12:F26">
    <cfRule type="expression" dxfId="16" priority="2">
      <formula>$F12=0.5</formula>
    </cfRule>
  </conditionalFormatting>
  <conditionalFormatting sqref="F27">
    <cfRule type="cellIs" dxfId="15" priority="11" stopIfTrue="1" operator="equal">
      <formula>"Opslag algemene kosten (50%)"</formula>
    </cfRule>
  </conditionalFormatting>
  <conditionalFormatting sqref="F142">
    <cfRule type="expression" dxfId="14" priority="1">
      <formula>$F$141=$F$142</formula>
    </cfRule>
  </conditionalFormatting>
  <conditionalFormatting sqref="H79:H107">
    <cfRule type="expression" dxfId="13" priority="6">
      <formula>$H79&gt;$N79</formula>
    </cfRule>
  </conditionalFormatting>
  <conditionalFormatting sqref="I79:I107">
    <cfRule type="expression" dxfId="12" priority="9">
      <formula>$I79&gt;$O79</formula>
    </cfRule>
  </conditionalFormatting>
  <conditionalFormatting sqref="J79:J107">
    <cfRule type="expression" dxfId="11" priority="8">
      <formula>$J79&gt;$P79</formula>
    </cfRule>
  </conditionalFormatting>
  <conditionalFormatting sqref="K79:K107">
    <cfRule type="expression" dxfId="10" priority="7">
      <formula>$K79&gt;$Q79</formula>
    </cfRule>
  </conditionalFormatting>
  <dataValidations count="3">
    <dataValidation type="list" allowBlank="1" showInputMessage="1" showErrorMessage="1" sqref="B54:B67 B12:B26" xr:uid="{2BDE24EF-B83A-42CF-B856-910476D21264}">
      <formula1>Activiteiten</formula1>
    </dataValidation>
    <dataValidation type="custom" errorStyle="warning" allowBlank="1" showErrorMessage="1" errorTitle="Maximum vergoeding" error="De opgegeven vergoeding is meer dan het maximum voor deze activiteit." sqref="H79:K109 C109" xr:uid="{666C1E21-111F-4D49-ADDF-47B319ACB428}">
      <formula1>C79&lt;=I79</formula1>
    </dataValidation>
    <dataValidation type="list" allowBlank="1" showInputMessage="1" showErrorMessage="1" sqref="C8" xr:uid="{84FB1ECE-631C-4113-B370-482D6B5D889C}">
      <formula1>Loonkostensystematiek</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D88D4-24EA-4221-9D8C-F9BFCB89A5E0}">
  <dimension ref="A1:W144"/>
  <sheetViews>
    <sheetView tabSelected="1" zoomScaleNormal="100" workbookViewId="0">
      <selection activeCell="D8" sqref="D8"/>
    </sheetView>
  </sheetViews>
  <sheetFormatPr defaultColWidth="0" defaultRowHeight="11.25" zeroHeight="1" outlineLevelRow="1" x14ac:dyDescent="0.25"/>
  <cols>
    <col min="1" max="1" width="4.5703125" style="44" customWidth="1"/>
    <col min="2" max="2" width="63.5703125" style="49" customWidth="1"/>
    <col min="3" max="3" width="58.85546875" style="49" customWidth="1"/>
    <col min="4" max="4" width="16.140625" style="100" customWidth="1"/>
    <col min="5" max="7" width="16.140625" style="49" customWidth="1"/>
    <col min="8" max="9" width="16.140625" style="53" customWidth="1"/>
    <col min="10" max="11" width="16.140625" style="49" customWidth="1"/>
    <col min="12" max="12" width="17.7109375" style="100" customWidth="1"/>
    <col min="13" max="13" width="3.140625" style="101" customWidth="1"/>
    <col min="14" max="14" width="17.85546875" style="102" hidden="1" customWidth="1"/>
    <col min="15" max="15" width="11.42578125" style="103" hidden="1" customWidth="1"/>
    <col min="16" max="16" width="16.42578125" style="102" hidden="1" customWidth="1"/>
    <col min="17" max="17" width="20" style="102" hidden="1" customWidth="1"/>
    <col min="18" max="18" width="12.42578125" style="104" hidden="1" customWidth="1"/>
    <col min="19" max="19" width="16.42578125" style="104" hidden="1" customWidth="1"/>
    <col min="20" max="20" width="17" style="105" hidden="1" customWidth="1"/>
    <col min="21" max="21" width="12" style="105" hidden="1" customWidth="1"/>
    <col min="22" max="23" width="56" style="105" hidden="1" customWidth="1"/>
    <col min="24" max="16384" width="14.140625" style="49" hidden="1"/>
  </cols>
  <sheetData>
    <row r="1" spans="1:23" x14ac:dyDescent="0.25">
      <c r="A1" s="97"/>
      <c r="B1" s="98"/>
      <c r="C1" s="98"/>
      <c r="D1" s="99"/>
      <c r="E1" s="98"/>
      <c r="F1" s="98"/>
      <c r="G1" s="98"/>
    </row>
    <row r="2" spans="1:23" x14ac:dyDescent="0.25">
      <c r="A2" s="97"/>
      <c r="B2" s="344" t="s">
        <v>152</v>
      </c>
      <c r="C2" s="375"/>
      <c r="D2" s="376"/>
      <c r="E2" s="344" t="s">
        <v>159</v>
      </c>
      <c r="F2" s="375"/>
      <c r="G2" s="376"/>
      <c r="H2" s="123"/>
      <c r="I2" s="52"/>
      <c r="J2" s="105"/>
      <c r="K2" s="105"/>
      <c r="L2" s="142"/>
      <c r="M2" s="126"/>
    </row>
    <row r="3" spans="1:23" s="131" customFormat="1" x14ac:dyDescent="0.25">
      <c r="A3" s="119"/>
      <c r="B3" s="120" t="s">
        <v>158</v>
      </c>
      <c r="C3" s="377" t="str">
        <f>IF('Penvoerder (deelnemer 1)'!C3="","",'Penvoerder (deelnemer 1)'!C3)</f>
        <v/>
      </c>
      <c r="D3" s="378"/>
      <c r="E3" s="378"/>
      <c r="F3" s="378"/>
      <c r="G3" s="379"/>
      <c r="H3" s="123"/>
      <c r="I3" s="52"/>
      <c r="J3" s="124"/>
      <c r="K3" s="124"/>
      <c r="L3" s="125"/>
      <c r="M3" s="126"/>
      <c r="N3" s="127"/>
      <c r="O3" s="128"/>
      <c r="P3" s="127"/>
      <c r="Q3" s="127"/>
      <c r="R3" s="129"/>
      <c r="S3" s="129"/>
      <c r="T3" s="130"/>
      <c r="U3" s="130"/>
      <c r="V3" s="130"/>
      <c r="W3" s="130"/>
    </row>
    <row r="4" spans="1:23" s="140" customFormat="1" x14ac:dyDescent="0.25">
      <c r="A4" s="132"/>
      <c r="B4" s="133"/>
      <c r="C4" s="134"/>
      <c r="D4" s="135"/>
      <c r="E4" s="135"/>
      <c r="F4" s="135"/>
      <c r="G4" s="135"/>
      <c r="H4" s="136"/>
      <c r="I4" s="46"/>
      <c r="J4" s="137"/>
      <c r="K4" s="137"/>
      <c r="L4" s="138"/>
      <c r="M4" s="139"/>
      <c r="N4" s="127"/>
      <c r="O4" s="128"/>
      <c r="P4" s="127"/>
      <c r="Q4" s="127"/>
      <c r="R4" s="129"/>
      <c r="S4" s="129"/>
    </row>
    <row r="5" spans="1:23" x14ac:dyDescent="0.15">
      <c r="A5" s="97"/>
      <c r="B5" s="141" t="s">
        <v>211</v>
      </c>
      <c r="C5" s="44"/>
      <c r="D5" s="142"/>
      <c r="E5" s="105"/>
      <c r="F5" s="105"/>
      <c r="G5" s="105"/>
      <c r="H5" s="52"/>
      <c r="I5" s="52"/>
      <c r="J5" s="105"/>
      <c r="K5" s="105"/>
      <c r="L5" s="142"/>
      <c r="M5" s="126"/>
    </row>
    <row r="6" spans="1:23" s="131" customFormat="1" x14ac:dyDescent="0.25">
      <c r="A6" s="119"/>
      <c r="B6" s="143"/>
      <c r="C6" s="143"/>
      <c r="D6" s="144"/>
      <c r="E6" s="145"/>
      <c r="F6" s="145"/>
      <c r="G6" s="145"/>
      <c r="H6" s="52"/>
      <c r="I6" s="52"/>
      <c r="J6" s="124"/>
      <c r="K6" s="124"/>
      <c r="L6" s="125"/>
      <c r="M6" s="126"/>
      <c r="N6" s="127"/>
      <c r="O6" s="128"/>
      <c r="P6" s="127"/>
      <c r="Q6" s="127"/>
      <c r="R6" s="129"/>
      <c r="S6" s="129"/>
      <c r="T6" s="130"/>
      <c r="U6" s="130"/>
      <c r="V6" s="130"/>
      <c r="W6" s="130"/>
    </row>
    <row r="7" spans="1:23" s="131" customFormat="1" x14ac:dyDescent="0.25">
      <c r="A7" s="119" t="s">
        <v>3</v>
      </c>
      <c r="B7" s="146" t="s">
        <v>116</v>
      </c>
      <c r="C7" s="147"/>
      <c r="D7" s="148"/>
      <c r="E7" s="149"/>
      <c r="F7" s="149"/>
      <c r="G7" s="150"/>
      <c r="H7" s="123"/>
      <c r="I7" s="52"/>
      <c r="J7" s="124"/>
      <c r="K7" s="124"/>
      <c r="L7" s="125"/>
      <c r="M7" s="126"/>
      <c r="N7" s="127"/>
      <c r="O7" s="128"/>
      <c r="P7" s="127"/>
      <c r="Q7" s="127"/>
      <c r="R7" s="129"/>
      <c r="S7" s="129"/>
      <c r="T7" s="130"/>
      <c r="U7" s="130"/>
      <c r="V7" s="130"/>
      <c r="W7" s="130"/>
    </row>
    <row r="8" spans="1:23" s="131" customFormat="1" ht="51" customHeight="1" x14ac:dyDescent="0.25">
      <c r="A8" s="151"/>
      <c r="B8" s="152" t="s">
        <v>1</v>
      </c>
      <c r="C8" s="153" t="s">
        <v>2</v>
      </c>
      <c r="D8" s="154"/>
      <c r="G8" s="155"/>
      <c r="H8" s="156"/>
      <c r="I8" s="37"/>
      <c r="J8" s="157"/>
      <c r="M8" s="129"/>
      <c r="N8" s="128"/>
      <c r="O8" s="102"/>
      <c r="P8" s="127"/>
      <c r="Q8" s="127"/>
      <c r="R8" s="129"/>
      <c r="S8" s="130"/>
      <c r="T8" s="130"/>
      <c r="U8" s="130"/>
      <c r="V8" s="130"/>
    </row>
    <row r="9" spans="1:23" x14ac:dyDescent="0.15">
      <c r="A9" s="97"/>
      <c r="B9" s="158"/>
      <c r="C9" s="159"/>
      <c r="D9" s="160"/>
      <c r="E9" s="161"/>
      <c r="F9" s="161"/>
      <c r="G9" s="162"/>
      <c r="H9" s="123"/>
      <c r="I9" s="52"/>
      <c r="J9" s="105"/>
      <c r="K9" s="105"/>
      <c r="L9" s="142"/>
      <c r="M9" s="126"/>
    </row>
    <row r="10" spans="1:23" x14ac:dyDescent="0.25">
      <c r="A10" s="97"/>
      <c r="B10" s="369" t="str">
        <f>IF(OR(C8="Maak uw keuze",C8=""),"Kies eerst uw systematiek voor de berekening van de loonkosten",C8)</f>
        <v>Kies eerst uw systematiek voor de berekening van de loonkosten</v>
      </c>
      <c r="C10" s="370"/>
      <c r="D10" s="370"/>
      <c r="E10" s="370"/>
      <c r="F10" s="163"/>
      <c r="G10" s="164"/>
      <c r="H10" s="165"/>
      <c r="I10" s="46"/>
      <c r="J10" s="166"/>
      <c r="K10" s="104"/>
      <c r="L10" s="104"/>
      <c r="M10" s="104"/>
      <c r="N10" s="47"/>
      <c r="O10" s="47"/>
      <c r="P10" s="47"/>
      <c r="Q10" s="47"/>
      <c r="R10" s="105"/>
      <c r="S10" s="49"/>
      <c r="T10" s="49"/>
      <c r="U10" s="49"/>
      <c r="V10" s="49"/>
      <c r="W10" s="49"/>
    </row>
    <row r="11" spans="1:23" s="176" customFormat="1" ht="22.5" outlineLevel="1" x14ac:dyDescent="0.25">
      <c r="A11" s="119"/>
      <c r="B11" s="167" t="s">
        <v>4</v>
      </c>
      <c r="C11" s="168" t="s">
        <v>5</v>
      </c>
      <c r="D11" s="169" t="s">
        <v>6</v>
      </c>
      <c r="E11" s="168" t="s">
        <v>7</v>
      </c>
      <c r="F11" s="168" t="s">
        <v>125</v>
      </c>
      <c r="G11" s="170" t="s">
        <v>128</v>
      </c>
      <c r="H11" s="346" t="s">
        <v>126</v>
      </c>
      <c r="I11" s="347" t="s">
        <v>125</v>
      </c>
      <c r="J11" s="171"/>
      <c r="K11" s="172"/>
      <c r="L11" s="173"/>
      <c r="M11" s="173"/>
      <c r="N11" s="174"/>
      <c r="O11" s="174"/>
      <c r="P11" s="174"/>
      <c r="Q11" s="174"/>
      <c r="R11" s="175"/>
    </row>
    <row r="12" spans="1:23" outlineLevel="1" x14ac:dyDescent="0.25">
      <c r="A12" s="97"/>
      <c r="B12" s="177"/>
      <c r="C12" s="177"/>
      <c r="D12" s="178"/>
      <c r="E12" s="179"/>
      <c r="F12" s="180">
        <f>IF(AND(C$8="Directe loonkosten + vaste opslag 50%",D12&gt;0),0.5,0)</f>
        <v>0</v>
      </c>
      <c r="G12" s="181">
        <f>IFERROR($D12*E12+$D12*E12*F12,0)</f>
        <v>0</v>
      </c>
      <c r="H12" s="350">
        <f>D12*E12</f>
        <v>0</v>
      </c>
      <c r="I12" s="350">
        <f>H12*F12</f>
        <v>0</v>
      </c>
      <c r="J12" s="166"/>
      <c r="K12" s="182"/>
      <c r="L12" s="104"/>
      <c r="M12" s="104"/>
      <c r="N12" s="47"/>
      <c r="O12" s="47"/>
      <c r="P12" s="47"/>
      <c r="Q12" s="47"/>
      <c r="R12" s="105"/>
      <c r="S12" s="49"/>
      <c r="T12" s="49"/>
      <c r="U12" s="49"/>
      <c r="V12" s="49"/>
      <c r="W12" s="49"/>
    </row>
    <row r="13" spans="1:23" outlineLevel="1" x14ac:dyDescent="0.25">
      <c r="A13" s="97"/>
      <c r="B13" s="177"/>
      <c r="C13" s="177"/>
      <c r="D13" s="178"/>
      <c r="E13" s="179"/>
      <c r="F13" s="180">
        <f t="shared" ref="F13:F26" si="0">IF(AND(C$8="Directe loonkosten + vaste opslag 50%",D13&gt;0),0.5,0)</f>
        <v>0</v>
      </c>
      <c r="G13" s="181">
        <f t="shared" ref="G13:G26" si="1">IFERROR($D13*E13+$D13*E13*F13,0)</f>
        <v>0</v>
      </c>
      <c r="H13" s="350">
        <f t="shared" ref="H13:H26" si="2">D13*E13</f>
        <v>0</v>
      </c>
      <c r="I13" s="350">
        <f t="shared" ref="I13:I26" si="3">H13*F13</f>
        <v>0</v>
      </c>
      <c r="J13" s="166"/>
      <c r="K13" s="182"/>
      <c r="L13" s="104"/>
      <c r="M13" s="104"/>
      <c r="N13" s="47"/>
      <c r="O13" s="47"/>
      <c r="P13" s="47"/>
      <c r="Q13" s="47"/>
      <c r="R13" s="105"/>
      <c r="S13" s="49"/>
      <c r="T13" s="49"/>
      <c r="U13" s="49"/>
      <c r="V13" s="49"/>
      <c r="W13" s="49"/>
    </row>
    <row r="14" spans="1:23" outlineLevel="1" x14ac:dyDescent="0.25">
      <c r="A14" s="97"/>
      <c r="B14" s="177"/>
      <c r="C14" s="177"/>
      <c r="D14" s="178"/>
      <c r="E14" s="179"/>
      <c r="F14" s="180">
        <f t="shared" si="0"/>
        <v>0</v>
      </c>
      <c r="G14" s="181">
        <f t="shared" si="1"/>
        <v>0</v>
      </c>
      <c r="H14" s="350">
        <f t="shared" si="2"/>
        <v>0</v>
      </c>
      <c r="I14" s="350">
        <f t="shared" si="3"/>
        <v>0</v>
      </c>
      <c r="J14" s="166"/>
      <c r="K14" s="182"/>
      <c r="L14" s="104"/>
      <c r="M14" s="104"/>
      <c r="N14" s="47"/>
      <c r="O14" s="47"/>
      <c r="P14" s="47"/>
      <c r="Q14" s="47"/>
      <c r="R14" s="105"/>
      <c r="S14" s="49"/>
      <c r="T14" s="49"/>
      <c r="U14" s="49"/>
      <c r="V14" s="49"/>
      <c r="W14" s="49"/>
    </row>
    <row r="15" spans="1:23" outlineLevel="1" x14ac:dyDescent="0.25">
      <c r="A15" s="97"/>
      <c r="B15" s="177"/>
      <c r="C15" s="177"/>
      <c r="D15" s="178"/>
      <c r="E15" s="179"/>
      <c r="F15" s="180">
        <f t="shared" si="0"/>
        <v>0</v>
      </c>
      <c r="G15" s="181">
        <f t="shared" si="1"/>
        <v>0</v>
      </c>
      <c r="H15" s="350">
        <f t="shared" si="2"/>
        <v>0</v>
      </c>
      <c r="I15" s="350">
        <f t="shared" si="3"/>
        <v>0</v>
      </c>
      <c r="J15" s="166"/>
      <c r="K15" s="182"/>
      <c r="L15" s="104"/>
      <c r="M15" s="104"/>
      <c r="N15" s="47"/>
      <c r="O15" s="47"/>
      <c r="P15" s="47"/>
      <c r="Q15" s="47"/>
      <c r="R15" s="105"/>
      <c r="S15" s="49"/>
      <c r="T15" s="49"/>
      <c r="U15" s="49"/>
      <c r="V15" s="49"/>
      <c r="W15" s="49"/>
    </row>
    <row r="16" spans="1:23" outlineLevel="1" x14ac:dyDescent="0.25">
      <c r="A16" s="97"/>
      <c r="B16" s="177"/>
      <c r="C16" s="177"/>
      <c r="D16" s="178"/>
      <c r="E16" s="179"/>
      <c r="F16" s="180">
        <f t="shared" si="0"/>
        <v>0</v>
      </c>
      <c r="G16" s="181">
        <f t="shared" si="1"/>
        <v>0</v>
      </c>
      <c r="H16" s="350">
        <f t="shared" si="2"/>
        <v>0</v>
      </c>
      <c r="I16" s="350">
        <f t="shared" si="3"/>
        <v>0</v>
      </c>
      <c r="J16" s="166"/>
      <c r="K16" s="104"/>
      <c r="L16" s="104"/>
      <c r="M16" s="104"/>
      <c r="N16" s="47"/>
      <c r="O16" s="47"/>
      <c r="P16" s="47"/>
      <c r="Q16" s="47"/>
      <c r="R16" s="105"/>
      <c r="S16" s="49"/>
      <c r="T16" s="49"/>
      <c r="U16" s="49"/>
      <c r="V16" s="49"/>
      <c r="W16" s="49"/>
    </row>
    <row r="17" spans="1:23" outlineLevel="1" x14ac:dyDescent="0.25">
      <c r="A17" s="97"/>
      <c r="B17" s="177"/>
      <c r="C17" s="177"/>
      <c r="D17" s="178"/>
      <c r="E17" s="179"/>
      <c r="F17" s="180">
        <f t="shared" si="0"/>
        <v>0</v>
      </c>
      <c r="G17" s="181">
        <f t="shared" si="1"/>
        <v>0</v>
      </c>
      <c r="H17" s="350">
        <f t="shared" si="2"/>
        <v>0</v>
      </c>
      <c r="I17" s="350">
        <f t="shared" si="3"/>
        <v>0</v>
      </c>
      <c r="J17" s="166"/>
      <c r="K17" s="104"/>
      <c r="L17" s="104"/>
      <c r="M17" s="104"/>
      <c r="N17" s="47"/>
      <c r="O17" s="47"/>
      <c r="P17" s="47"/>
      <c r="Q17" s="47"/>
      <c r="R17" s="105"/>
      <c r="S17" s="49"/>
      <c r="T17" s="49"/>
      <c r="U17" s="49"/>
      <c r="V17" s="49"/>
      <c r="W17" s="49"/>
    </row>
    <row r="18" spans="1:23" outlineLevel="1" x14ac:dyDescent="0.25">
      <c r="A18" s="97"/>
      <c r="B18" s="177"/>
      <c r="C18" s="177"/>
      <c r="D18" s="178"/>
      <c r="E18" s="179"/>
      <c r="F18" s="180">
        <f t="shared" si="0"/>
        <v>0</v>
      </c>
      <c r="G18" s="181">
        <f t="shared" si="1"/>
        <v>0</v>
      </c>
      <c r="H18" s="350">
        <f t="shared" si="2"/>
        <v>0</v>
      </c>
      <c r="I18" s="350">
        <f t="shared" si="3"/>
        <v>0</v>
      </c>
      <c r="J18" s="166"/>
      <c r="K18" s="104"/>
      <c r="L18" s="104"/>
      <c r="M18" s="104"/>
      <c r="N18" s="47"/>
      <c r="O18" s="47"/>
      <c r="P18" s="47"/>
      <c r="Q18" s="47"/>
      <c r="R18" s="105"/>
      <c r="S18" s="49"/>
      <c r="T18" s="49"/>
      <c r="U18" s="49"/>
      <c r="V18" s="49"/>
      <c r="W18" s="49"/>
    </row>
    <row r="19" spans="1:23" outlineLevel="1" x14ac:dyDescent="0.25">
      <c r="A19" s="97"/>
      <c r="B19" s="177"/>
      <c r="C19" s="177"/>
      <c r="D19" s="178"/>
      <c r="E19" s="179"/>
      <c r="F19" s="180">
        <f t="shared" si="0"/>
        <v>0</v>
      </c>
      <c r="G19" s="181">
        <f t="shared" si="1"/>
        <v>0</v>
      </c>
      <c r="H19" s="350">
        <f t="shared" si="2"/>
        <v>0</v>
      </c>
      <c r="I19" s="350">
        <f t="shared" si="3"/>
        <v>0</v>
      </c>
      <c r="J19" s="166"/>
      <c r="K19" s="104"/>
      <c r="L19" s="104"/>
      <c r="M19" s="104"/>
      <c r="N19" s="47"/>
      <c r="O19" s="47"/>
      <c r="P19" s="47"/>
      <c r="Q19" s="47"/>
      <c r="R19" s="105"/>
      <c r="S19" s="49"/>
      <c r="T19" s="49"/>
      <c r="U19" s="49"/>
      <c r="V19" s="49"/>
      <c r="W19" s="49"/>
    </row>
    <row r="20" spans="1:23" outlineLevel="1" x14ac:dyDescent="0.25">
      <c r="A20" s="97"/>
      <c r="B20" s="177"/>
      <c r="C20" s="177"/>
      <c r="D20" s="178"/>
      <c r="E20" s="179"/>
      <c r="F20" s="180">
        <f t="shared" si="0"/>
        <v>0</v>
      </c>
      <c r="G20" s="181">
        <f t="shared" si="1"/>
        <v>0</v>
      </c>
      <c r="H20" s="350">
        <f t="shared" si="2"/>
        <v>0</v>
      </c>
      <c r="I20" s="350">
        <f t="shared" si="3"/>
        <v>0</v>
      </c>
      <c r="J20" s="166"/>
      <c r="K20" s="104"/>
      <c r="L20" s="104"/>
      <c r="M20" s="104"/>
      <c r="N20" s="47"/>
      <c r="O20" s="47"/>
      <c r="P20" s="47"/>
      <c r="Q20" s="47"/>
      <c r="R20" s="105"/>
      <c r="S20" s="49"/>
      <c r="T20" s="49"/>
      <c r="U20" s="49"/>
      <c r="V20" s="49"/>
      <c r="W20" s="49"/>
    </row>
    <row r="21" spans="1:23" outlineLevel="1" x14ac:dyDescent="0.25">
      <c r="A21" s="97"/>
      <c r="B21" s="177"/>
      <c r="C21" s="177"/>
      <c r="D21" s="178"/>
      <c r="E21" s="179"/>
      <c r="F21" s="180">
        <f t="shared" si="0"/>
        <v>0</v>
      </c>
      <c r="G21" s="181">
        <f t="shared" si="1"/>
        <v>0</v>
      </c>
      <c r="H21" s="350">
        <f t="shared" si="2"/>
        <v>0</v>
      </c>
      <c r="I21" s="350">
        <f t="shared" si="3"/>
        <v>0</v>
      </c>
      <c r="J21" s="166"/>
      <c r="K21" s="104"/>
      <c r="L21" s="104"/>
      <c r="M21" s="104"/>
      <c r="N21" s="47"/>
      <c r="O21" s="47"/>
      <c r="P21" s="47"/>
      <c r="Q21" s="47"/>
      <c r="R21" s="105"/>
      <c r="S21" s="49"/>
      <c r="T21" s="49"/>
      <c r="U21" s="49"/>
      <c r="V21" s="49"/>
      <c r="W21" s="49"/>
    </row>
    <row r="22" spans="1:23" outlineLevel="1" x14ac:dyDescent="0.25">
      <c r="A22" s="97"/>
      <c r="B22" s="177"/>
      <c r="C22" s="177"/>
      <c r="D22" s="178"/>
      <c r="E22" s="179"/>
      <c r="F22" s="180">
        <f t="shared" si="0"/>
        <v>0</v>
      </c>
      <c r="G22" s="181">
        <f t="shared" si="1"/>
        <v>0</v>
      </c>
      <c r="H22" s="350">
        <f t="shared" si="2"/>
        <v>0</v>
      </c>
      <c r="I22" s="350">
        <f t="shared" si="3"/>
        <v>0</v>
      </c>
      <c r="J22" s="166"/>
      <c r="K22" s="104"/>
      <c r="L22" s="104"/>
      <c r="M22" s="104"/>
      <c r="N22" s="47"/>
      <c r="O22" s="47"/>
      <c r="P22" s="47"/>
      <c r="Q22" s="47"/>
      <c r="R22" s="105"/>
      <c r="S22" s="49"/>
      <c r="T22" s="49"/>
      <c r="U22" s="49"/>
      <c r="V22" s="49"/>
      <c r="W22" s="49"/>
    </row>
    <row r="23" spans="1:23" outlineLevel="1" x14ac:dyDescent="0.25">
      <c r="A23" s="97"/>
      <c r="B23" s="177"/>
      <c r="C23" s="177"/>
      <c r="D23" s="178"/>
      <c r="E23" s="179"/>
      <c r="F23" s="180">
        <f t="shared" si="0"/>
        <v>0</v>
      </c>
      <c r="G23" s="181">
        <f t="shared" si="1"/>
        <v>0</v>
      </c>
      <c r="H23" s="350">
        <f t="shared" si="2"/>
        <v>0</v>
      </c>
      <c r="I23" s="350">
        <f t="shared" si="3"/>
        <v>0</v>
      </c>
      <c r="J23" s="166"/>
      <c r="K23" s="104"/>
      <c r="L23" s="104"/>
      <c r="M23" s="104"/>
      <c r="N23" s="47"/>
      <c r="O23" s="47"/>
      <c r="P23" s="47"/>
      <c r="Q23" s="47"/>
      <c r="R23" s="105"/>
      <c r="S23" s="49"/>
      <c r="T23" s="49"/>
      <c r="U23" s="49"/>
      <c r="V23" s="49"/>
      <c r="W23" s="49"/>
    </row>
    <row r="24" spans="1:23" outlineLevel="1" x14ac:dyDescent="0.25">
      <c r="A24" s="97"/>
      <c r="B24" s="177"/>
      <c r="C24" s="177"/>
      <c r="D24" s="178"/>
      <c r="E24" s="179"/>
      <c r="F24" s="180">
        <f t="shared" si="0"/>
        <v>0</v>
      </c>
      <c r="G24" s="181">
        <f t="shared" si="1"/>
        <v>0</v>
      </c>
      <c r="H24" s="350">
        <f t="shared" si="2"/>
        <v>0</v>
      </c>
      <c r="I24" s="350">
        <f t="shared" si="3"/>
        <v>0</v>
      </c>
      <c r="J24" s="166"/>
      <c r="K24" s="104"/>
      <c r="L24" s="104"/>
      <c r="M24" s="104"/>
      <c r="N24" s="47"/>
      <c r="O24" s="47"/>
      <c r="P24" s="47"/>
      <c r="Q24" s="47"/>
      <c r="R24" s="105"/>
      <c r="S24" s="49"/>
      <c r="T24" s="49"/>
      <c r="U24" s="49"/>
      <c r="V24" s="49"/>
      <c r="W24" s="49"/>
    </row>
    <row r="25" spans="1:23" outlineLevel="1" x14ac:dyDescent="0.25">
      <c r="A25" s="97"/>
      <c r="B25" s="177"/>
      <c r="C25" s="177"/>
      <c r="D25" s="178"/>
      <c r="E25" s="179"/>
      <c r="F25" s="180">
        <f t="shared" si="0"/>
        <v>0</v>
      </c>
      <c r="G25" s="181">
        <f t="shared" si="1"/>
        <v>0</v>
      </c>
      <c r="H25" s="350">
        <f t="shared" si="2"/>
        <v>0</v>
      </c>
      <c r="I25" s="350">
        <f t="shared" si="3"/>
        <v>0</v>
      </c>
      <c r="J25" s="166"/>
      <c r="K25" s="104"/>
      <c r="L25" s="104"/>
      <c r="M25" s="104"/>
      <c r="N25" s="47"/>
      <c r="O25" s="47"/>
      <c r="P25" s="47"/>
      <c r="Q25" s="47"/>
      <c r="R25" s="105"/>
      <c r="S25" s="49"/>
      <c r="T25" s="49"/>
      <c r="U25" s="49"/>
      <c r="V25" s="49"/>
      <c r="W25" s="49"/>
    </row>
    <row r="26" spans="1:23" outlineLevel="1" x14ac:dyDescent="0.25">
      <c r="A26" s="97"/>
      <c r="B26" s="177"/>
      <c r="C26" s="177"/>
      <c r="D26" s="178"/>
      <c r="E26" s="179"/>
      <c r="F26" s="180">
        <f t="shared" si="0"/>
        <v>0</v>
      </c>
      <c r="G26" s="181">
        <f t="shared" si="1"/>
        <v>0</v>
      </c>
      <c r="H26" s="350">
        <f t="shared" si="2"/>
        <v>0</v>
      </c>
      <c r="I26" s="350">
        <f t="shared" si="3"/>
        <v>0</v>
      </c>
      <c r="J26" s="166"/>
      <c r="K26" s="104"/>
      <c r="L26" s="104"/>
      <c r="M26" s="104"/>
      <c r="N26" s="47"/>
      <c r="O26" s="47"/>
      <c r="P26" s="47"/>
      <c r="Q26" s="47"/>
      <c r="R26" s="105"/>
      <c r="S26" s="49"/>
      <c r="T26" s="49"/>
      <c r="U26" s="49"/>
      <c r="V26" s="49"/>
      <c r="W26" s="49"/>
    </row>
    <row r="27" spans="1:23" outlineLevel="1" x14ac:dyDescent="0.25">
      <c r="A27" s="97"/>
      <c r="B27" s="183"/>
      <c r="C27" s="130"/>
      <c r="D27" s="130"/>
      <c r="E27" s="105"/>
      <c r="F27" s="184"/>
      <c r="G27" s="185"/>
      <c r="H27" s="186"/>
      <c r="I27" s="46"/>
      <c r="J27" s="166"/>
      <c r="K27" s="104"/>
      <c r="L27" s="104"/>
      <c r="M27" s="104"/>
      <c r="N27" s="47"/>
      <c r="O27" s="47"/>
      <c r="P27" s="47"/>
      <c r="Q27" s="47"/>
      <c r="R27" s="105"/>
      <c r="S27" s="49"/>
      <c r="T27" s="49"/>
      <c r="U27" s="49"/>
      <c r="V27" s="49"/>
      <c r="W27" s="49"/>
    </row>
    <row r="28" spans="1:23" s="131" customFormat="1" x14ac:dyDescent="0.25">
      <c r="A28" s="119"/>
      <c r="B28" s="187"/>
      <c r="C28" s="130"/>
      <c r="D28" s="130"/>
      <c r="E28" s="188"/>
      <c r="F28" s="189" t="s">
        <v>129</v>
      </c>
      <c r="G28" s="190">
        <f>SUM(G12:G26)</f>
        <v>0</v>
      </c>
      <c r="H28" s="348">
        <f t="shared" ref="H28" si="4">SUM(H12:H26)</f>
        <v>0</v>
      </c>
      <c r="I28" s="349">
        <f>SUM(I12:I26)</f>
        <v>0</v>
      </c>
      <c r="J28" s="191"/>
      <c r="K28" s="129"/>
      <c r="L28" s="129"/>
      <c r="M28" s="129"/>
      <c r="N28" s="192"/>
      <c r="O28" s="192"/>
      <c r="P28" s="192"/>
      <c r="Q28" s="192"/>
      <c r="R28" s="130"/>
    </row>
    <row r="29" spans="1:23" s="131" customFormat="1" x14ac:dyDescent="0.25">
      <c r="A29" s="119"/>
      <c r="B29" s="187"/>
      <c r="C29" s="130"/>
      <c r="D29" s="130"/>
      <c r="E29" s="188"/>
      <c r="F29" s="189" t="s">
        <v>131</v>
      </c>
      <c r="G29" s="193">
        <f>SUM(H12:H26)</f>
        <v>0</v>
      </c>
      <c r="H29" s="194"/>
      <c r="I29" s="46"/>
      <c r="J29" s="129"/>
      <c r="K29" s="129"/>
      <c r="L29" s="129"/>
      <c r="M29" s="129"/>
      <c r="N29" s="192"/>
      <c r="O29" s="192"/>
      <c r="P29" s="192"/>
      <c r="Q29" s="192"/>
      <c r="R29" s="130"/>
    </row>
    <row r="30" spans="1:23" s="131" customFormat="1" x14ac:dyDescent="0.25">
      <c r="A30" s="119"/>
      <c r="B30" s="187"/>
      <c r="C30" s="130"/>
      <c r="D30" s="130"/>
      <c r="E30" s="188"/>
      <c r="F30" s="189" t="s">
        <v>130</v>
      </c>
      <c r="G30" s="193">
        <f>SUM(I12:I26)</f>
        <v>0</v>
      </c>
      <c r="H30" s="194"/>
      <c r="I30" s="46"/>
      <c r="J30" s="129"/>
      <c r="K30" s="129"/>
      <c r="L30" s="129"/>
      <c r="M30" s="129"/>
      <c r="N30" s="192"/>
      <c r="O30" s="192"/>
      <c r="P30" s="192"/>
      <c r="Q30" s="192"/>
      <c r="R30" s="130"/>
    </row>
    <row r="31" spans="1:23" s="131" customFormat="1" x14ac:dyDescent="0.25">
      <c r="A31" s="119"/>
      <c r="B31" s="187"/>
      <c r="C31" s="130"/>
      <c r="D31" s="130"/>
      <c r="E31" s="188"/>
      <c r="F31" s="189"/>
      <c r="G31" s="195"/>
      <c r="H31" s="194"/>
      <c r="I31" s="46"/>
      <c r="J31" s="129"/>
      <c r="K31" s="129"/>
      <c r="L31" s="129"/>
      <c r="M31" s="129"/>
      <c r="N31" s="192"/>
      <c r="O31" s="192"/>
      <c r="P31" s="192"/>
      <c r="Q31" s="192"/>
      <c r="R31" s="130"/>
    </row>
    <row r="32" spans="1:23" s="131" customFormat="1" x14ac:dyDescent="0.15">
      <c r="A32" s="119"/>
      <c r="B32" s="187"/>
      <c r="E32" s="196"/>
      <c r="F32" s="197" t="str">
        <f>Lijsten!$B$2</f>
        <v>(Coördinatie) samenwerkingsverband</v>
      </c>
      <c r="G32" s="198">
        <f>SUMIF($B$12:$B$26,F32,$G$12:$G$26)</f>
        <v>0</v>
      </c>
      <c r="H32" s="199"/>
      <c r="I32" s="46"/>
      <c r="J32" s="200"/>
      <c r="K32" s="129"/>
      <c r="L32" s="129"/>
      <c r="M32" s="129"/>
      <c r="N32" s="192"/>
      <c r="O32" s="192"/>
      <c r="P32" s="192"/>
      <c r="Q32" s="192"/>
      <c r="R32" s="130"/>
    </row>
    <row r="33" spans="1:23" s="131" customFormat="1" x14ac:dyDescent="0.15">
      <c r="A33" s="119"/>
      <c r="B33" s="187"/>
      <c r="D33" s="201"/>
      <c r="F33" s="202" t="str">
        <f>Lijsten!$B$3</f>
        <v>Proefproject uitvoering &amp; monitoring</v>
      </c>
      <c r="G33" s="198">
        <f>SUMIF($B$12:$B$26,F33,$G$12:$G$26)</f>
        <v>0</v>
      </c>
      <c r="H33" s="203"/>
      <c r="I33" s="46"/>
      <c r="J33" s="200"/>
      <c r="K33" s="129"/>
      <c r="L33" s="129"/>
      <c r="M33" s="129"/>
      <c r="N33" s="192"/>
      <c r="O33" s="192"/>
      <c r="P33" s="192"/>
      <c r="Q33" s="192"/>
      <c r="R33" s="130"/>
    </row>
    <row r="34" spans="1:23" s="131" customFormat="1" x14ac:dyDescent="0.15">
      <c r="A34" s="119"/>
      <c r="B34" s="187"/>
      <c r="D34" s="201"/>
      <c r="F34" s="202" t="str">
        <f>Lijsten!$B$4</f>
        <v>Kennisdeling activiteiten</v>
      </c>
      <c r="G34" s="198">
        <f>SUMIF($B$12:$B$26,F34,$G$12:$G$26)</f>
        <v>0</v>
      </c>
      <c r="H34" s="203"/>
      <c r="I34" s="46"/>
      <c r="J34" s="200"/>
      <c r="K34" s="129"/>
      <c r="L34" s="129"/>
      <c r="M34" s="129"/>
      <c r="N34" s="192"/>
      <c r="O34" s="192"/>
      <c r="P34" s="192"/>
      <c r="Q34" s="192"/>
      <c r="R34" s="130"/>
    </row>
    <row r="35" spans="1:23" s="131" customFormat="1" x14ac:dyDescent="0.25">
      <c r="A35" s="119"/>
      <c r="B35" s="204"/>
      <c r="C35" s="205"/>
      <c r="D35" s="205"/>
      <c r="E35" s="206"/>
      <c r="F35" s="206"/>
      <c r="G35" s="207"/>
      <c r="H35" s="165"/>
      <c r="I35" s="46"/>
      <c r="J35" s="200"/>
      <c r="K35" s="129"/>
      <c r="L35" s="129"/>
      <c r="M35" s="129"/>
      <c r="N35" s="192"/>
      <c r="O35" s="192"/>
      <c r="P35" s="192"/>
      <c r="Q35" s="192"/>
      <c r="R35" s="130"/>
    </row>
    <row r="36" spans="1:23" s="130" customFormat="1" x14ac:dyDescent="0.25">
      <c r="A36" s="208"/>
      <c r="B36" s="143"/>
      <c r="C36" s="143"/>
      <c r="D36" s="143"/>
      <c r="E36" s="143"/>
      <c r="F36" s="143"/>
      <c r="G36" s="143"/>
      <c r="H36" s="52"/>
      <c r="I36" s="52"/>
      <c r="N36" s="127"/>
      <c r="O36" s="127"/>
      <c r="P36" s="127"/>
      <c r="Q36" s="127"/>
      <c r="R36" s="129"/>
      <c r="S36" s="129"/>
    </row>
    <row r="37" spans="1:23" x14ac:dyDescent="0.25">
      <c r="A37" s="119" t="s">
        <v>12</v>
      </c>
      <c r="B37" s="209" t="s">
        <v>13</v>
      </c>
      <c r="C37" s="210"/>
      <c r="D37" s="211"/>
      <c r="E37" s="212"/>
      <c r="F37" s="212"/>
      <c r="G37" s="213"/>
      <c r="H37" s="165"/>
      <c r="I37" s="46"/>
      <c r="J37" s="166"/>
      <c r="K37" s="104"/>
      <c r="L37" s="104"/>
      <c r="M37" s="104"/>
      <c r="N37" s="47"/>
      <c r="O37" s="47"/>
      <c r="P37" s="47"/>
      <c r="Q37" s="47"/>
      <c r="R37" s="105"/>
      <c r="S37" s="49"/>
      <c r="T37" s="49"/>
      <c r="U37" s="49"/>
      <c r="V37" s="49"/>
      <c r="W37" s="49"/>
    </row>
    <row r="38" spans="1:23" outlineLevel="1" x14ac:dyDescent="0.25">
      <c r="A38" s="119"/>
      <c r="B38" s="214"/>
      <c r="C38" s="105"/>
      <c r="D38" s="188"/>
      <c r="E38" s="105"/>
      <c r="F38" s="105"/>
      <c r="G38" s="215"/>
      <c r="H38" s="165"/>
      <c r="I38" s="46"/>
      <c r="J38" s="166"/>
      <c r="K38" s="104"/>
      <c r="L38" s="104"/>
      <c r="M38" s="104"/>
      <c r="N38" s="47"/>
      <c r="O38" s="47"/>
      <c r="P38" s="47"/>
      <c r="Q38" s="47"/>
      <c r="R38" s="105"/>
      <c r="S38" s="49"/>
      <c r="T38" s="49"/>
      <c r="U38" s="49"/>
      <c r="V38" s="49"/>
      <c r="W38" s="49"/>
    </row>
    <row r="39" spans="1:23" s="176" customFormat="1" outlineLevel="1" x14ac:dyDescent="0.25">
      <c r="A39" s="119"/>
      <c r="B39" s="216" t="s">
        <v>14</v>
      </c>
      <c r="C39" s="217" t="s">
        <v>15</v>
      </c>
      <c r="D39" s="371" t="s">
        <v>16</v>
      </c>
      <c r="E39" s="371"/>
      <c r="F39" s="371"/>
      <c r="G39" s="218" t="s">
        <v>17</v>
      </c>
      <c r="H39" s="165"/>
      <c r="I39" s="219"/>
      <c r="J39" s="171"/>
      <c r="K39" s="173"/>
      <c r="L39" s="173"/>
      <c r="M39" s="173"/>
      <c r="N39" s="174"/>
      <c r="O39" s="174"/>
      <c r="P39" s="174"/>
      <c r="Q39" s="174"/>
      <c r="R39" s="175"/>
    </row>
    <row r="40" spans="1:23" s="118" customFormat="1" ht="33.75" outlineLevel="1" x14ac:dyDescent="0.25">
      <c r="A40" s="220"/>
      <c r="B40" s="221" t="s">
        <v>212</v>
      </c>
      <c r="C40" s="177"/>
      <c r="D40" s="366"/>
      <c r="E40" s="366"/>
      <c r="F40" s="366"/>
      <c r="G40" s="222"/>
      <c r="H40" s="223"/>
      <c r="I40" s="224"/>
      <c r="J40" s="225"/>
      <c r="K40" s="117"/>
      <c r="L40" s="117"/>
      <c r="M40" s="117"/>
      <c r="N40" s="226"/>
      <c r="O40" s="226"/>
      <c r="P40" s="226"/>
      <c r="Q40" s="226"/>
      <c r="R40" s="112"/>
    </row>
    <row r="41" spans="1:23" s="118" customFormat="1" ht="33.75" outlineLevel="1" x14ac:dyDescent="0.25">
      <c r="A41" s="220"/>
      <c r="B41" s="221" t="s">
        <v>213</v>
      </c>
      <c r="C41" s="177"/>
      <c r="D41" s="366"/>
      <c r="E41" s="366"/>
      <c r="F41" s="366"/>
      <c r="G41" s="222"/>
      <c r="H41" s="223"/>
      <c r="I41" s="224"/>
      <c r="J41" s="225"/>
      <c r="K41" s="117"/>
      <c r="L41" s="117"/>
      <c r="M41" s="117"/>
      <c r="N41" s="226"/>
      <c r="O41" s="226"/>
      <c r="P41" s="226"/>
      <c r="Q41" s="226"/>
      <c r="R41" s="112"/>
    </row>
    <row r="42" spans="1:23" s="118" customFormat="1" ht="33.75" outlineLevel="1" x14ac:dyDescent="0.25">
      <c r="A42" s="220"/>
      <c r="B42" s="221" t="s">
        <v>214</v>
      </c>
      <c r="C42" s="177"/>
      <c r="D42" s="366"/>
      <c r="E42" s="366"/>
      <c r="F42" s="366"/>
      <c r="G42" s="222"/>
      <c r="H42" s="223"/>
      <c r="I42" s="224"/>
      <c r="J42" s="225"/>
      <c r="K42" s="117"/>
      <c r="L42" s="117"/>
      <c r="M42" s="117"/>
      <c r="N42" s="226"/>
      <c r="O42" s="226"/>
      <c r="P42" s="226"/>
      <c r="Q42" s="226"/>
      <c r="R42" s="112"/>
    </row>
    <row r="43" spans="1:23" s="118" customFormat="1" ht="22.5" outlineLevel="1" x14ac:dyDescent="0.25">
      <c r="A43" s="220"/>
      <c r="B43" s="221" t="s">
        <v>215</v>
      </c>
      <c r="C43" s="177"/>
      <c r="D43" s="366"/>
      <c r="E43" s="366"/>
      <c r="F43" s="366"/>
      <c r="G43" s="222"/>
      <c r="H43" s="223"/>
      <c r="I43" s="224"/>
      <c r="J43" s="225"/>
      <c r="K43" s="117"/>
      <c r="L43" s="117"/>
      <c r="M43" s="117"/>
      <c r="N43" s="226"/>
      <c r="O43" s="226"/>
      <c r="P43" s="226"/>
      <c r="Q43" s="226"/>
      <c r="R43" s="112"/>
    </row>
    <row r="44" spans="1:23" s="118" customFormat="1" ht="22.5" outlineLevel="1" x14ac:dyDescent="0.25">
      <c r="A44" s="220"/>
      <c r="B44" s="221" t="s">
        <v>216</v>
      </c>
      <c r="C44" s="177"/>
      <c r="D44" s="366"/>
      <c r="E44" s="366"/>
      <c r="F44" s="366"/>
      <c r="G44" s="222"/>
      <c r="H44" s="223"/>
      <c r="I44" s="224"/>
      <c r="J44" s="225"/>
      <c r="K44" s="117"/>
      <c r="L44" s="117"/>
      <c r="M44" s="117"/>
      <c r="N44" s="226"/>
      <c r="O44" s="226"/>
      <c r="P44" s="226"/>
      <c r="Q44" s="226"/>
      <c r="R44" s="112"/>
    </row>
    <row r="45" spans="1:23" s="118" customFormat="1" ht="33.75" outlineLevel="1" x14ac:dyDescent="0.25">
      <c r="A45" s="220"/>
      <c r="B45" s="221" t="s">
        <v>217</v>
      </c>
      <c r="C45" s="177"/>
      <c r="D45" s="366"/>
      <c r="E45" s="366"/>
      <c r="F45" s="366"/>
      <c r="G45" s="222"/>
      <c r="H45" s="223"/>
      <c r="I45" s="224"/>
      <c r="J45" s="225"/>
      <c r="K45" s="117"/>
      <c r="L45" s="117"/>
      <c r="M45" s="117"/>
      <c r="N45" s="226"/>
      <c r="O45" s="226"/>
      <c r="P45" s="226"/>
      <c r="Q45" s="226"/>
      <c r="R45" s="112"/>
    </row>
    <row r="46" spans="1:23" s="118" customFormat="1" ht="45" outlineLevel="1" x14ac:dyDescent="0.25">
      <c r="A46" s="220"/>
      <c r="B46" s="221" t="s">
        <v>218</v>
      </c>
      <c r="C46" s="177"/>
      <c r="D46" s="366"/>
      <c r="E46" s="366"/>
      <c r="F46" s="366"/>
      <c r="G46" s="222"/>
      <c r="H46" s="223"/>
      <c r="I46" s="224"/>
      <c r="J46" s="225"/>
      <c r="K46" s="117"/>
      <c r="L46" s="117"/>
      <c r="M46" s="117"/>
      <c r="N46" s="226"/>
      <c r="O46" s="226"/>
      <c r="P46" s="226"/>
      <c r="Q46" s="226"/>
      <c r="R46" s="112"/>
    </row>
    <row r="47" spans="1:23" s="118" customFormat="1" ht="22.5" outlineLevel="1" x14ac:dyDescent="0.25">
      <c r="A47" s="106"/>
      <c r="B47" s="221" t="s">
        <v>219</v>
      </c>
      <c r="C47" s="177"/>
      <c r="D47" s="366"/>
      <c r="E47" s="366"/>
      <c r="F47" s="366"/>
      <c r="G47" s="222"/>
      <c r="H47" s="223"/>
      <c r="I47" s="224"/>
      <c r="J47" s="225"/>
      <c r="K47" s="117"/>
      <c r="L47" s="117"/>
      <c r="M47" s="117"/>
      <c r="N47" s="226"/>
      <c r="O47" s="226"/>
      <c r="P47" s="226"/>
      <c r="Q47" s="226"/>
      <c r="R47" s="112"/>
    </row>
    <row r="48" spans="1:23" outlineLevel="1" x14ac:dyDescent="0.25">
      <c r="A48" s="97"/>
      <c r="B48" s="227"/>
      <c r="C48" s="228"/>
      <c r="D48" s="229"/>
      <c r="E48" s="228"/>
      <c r="F48" s="228"/>
      <c r="G48" s="230"/>
      <c r="H48" s="231"/>
      <c r="I48" s="46"/>
      <c r="J48" s="166"/>
      <c r="K48" s="104"/>
      <c r="L48" s="104"/>
      <c r="M48" s="104"/>
      <c r="N48" s="47"/>
      <c r="O48" s="47"/>
      <c r="P48" s="47"/>
      <c r="Q48" s="47"/>
      <c r="R48" s="105"/>
      <c r="S48" s="49"/>
      <c r="T48" s="49"/>
      <c r="U48" s="49"/>
      <c r="V48" s="49"/>
      <c r="W48" s="49"/>
    </row>
    <row r="49" spans="1:23" x14ac:dyDescent="0.25">
      <c r="A49" s="97"/>
      <c r="B49" s="232"/>
      <c r="C49" s="105"/>
      <c r="D49" s="142"/>
      <c r="E49" s="105"/>
      <c r="F49" s="105" t="s">
        <v>9</v>
      </c>
      <c r="G49" s="190">
        <f>SUM(G40:G47)</f>
        <v>0</v>
      </c>
      <c r="H49" s="231"/>
      <c r="I49" s="46"/>
      <c r="J49" s="166"/>
      <c r="K49" s="104"/>
      <c r="L49" s="104"/>
      <c r="M49" s="104"/>
      <c r="N49" s="47"/>
      <c r="O49" s="47"/>
      <c r="P49" s="47"/>
      <c r="Q49" s="47"/>
      <c r="R49" s="105"/>
      <c r="S49" s="49"/>
      <c r="T49" s="49"/>
      <c r="U49" s="49"/>
      <c r="V49" s="49"/>
      <c r="W49" s="49"/>
    </row>
    <row r="50" spans="1:23" s="131" customFormat="1" x14ac:dyDescent="0.25">
      <c r="A50" s="119"/>
      <c r="B50" s="233"/>
      <c r="C50" s="205"/>
      <c r="D50" s="234"/>
      <c r="E50" s="235"/>
      <c r="F50" s="235"/>
      <c r="G50" s="236"/>
      <c r="H50" s="231"/>
      <c r="I50" s="53"/>
      <c r="N50" s="237"/>
      <c r="O50" s="237"/>
      <c r="P50" s="237"/>
      <c r="Q50" s="237"/>
    </row>
    <row r="51" spans="1:23" s="131" customFormat="1" x14ac:dyDescent="0.25">
      <c r="A51" s="208"/>
      <c r="B51" s="143"/>
      <c r="C51" s="143"/>
      <c r="D51" s="238"/>
      <c r="E51" s="239"/>
      <c r="F51" s="239"/>
      <c r="G51" s="239"/>
      <c r="H51" s="240"/>
      <c r="I51" s="46"/>
      <c r="J51" s="200"/>
      <c r="K51" s="129"/>
      <c r="L51" s="129"/>
      <c r="M51" s="129"/>
      <c r="N51" s="192"/>
      <c r="O51" s="192"/>
      <c r="P51" s="192"/>
      <c r="Q51" s="192"/>
      <c r="R51" s="130"/>
    </row>
    <row r="52" spans="1:23" s="131" customFormat="1" x14ac:dyDescent="0.25">
      <c r="A52" s="119" t="s">
        <v>18</v>
      </c>
      <c r="B52" s="209" t="s">
        <v>19</v>
      </c>
      <c r="C52" s="210"/>
      <c r="D52" s="211"/>
      <c r="E52" s="212"/>
      <c r="F52" s="212"/>
      <c r="G52" s="213"/>
      <c r="H52" s="165"/>
      <c r="I52" s="52"/>
      <c r="J52" s="130"/>
      <c r="K52" s="130"/>
      <c r="L52" s="130"/>
      <c r="N52" s="237"/>
      <c r="O52" s="237"/>
      <c r="P52" s="237"/>
      <c r="Q52" s="237"/>
    </row>
    <row r="53" spans="1:23" s="131" customFormat="1" outlineLevel="1" x14ac:dyDescent="0.25">
      <c r="A53" s="119"/>
      <c r="B53" s="241" t="s">
        <v>4</v>
      </c>
      <c r="C53" s="217" t="s">
        <v>15</v>
      </c>
      <c r="D53" s="371" t="s">
        <v>16</v>
      </c>
      <c r="E53" s="371"/>
      <c r="F53" s="371"/>
      <c r="G53" s="218" t="s">
        <v>17</v>
      </c>
      <c r="H53" s="165"/>
      <c r="I53" s="46"/>
      <c r="J53" s="200"/>
      <c r="K53" s="129"/>
      <c r="L53" s="129"/>
      <c r="M53" s="129"/>
      <c r="N53" s="192"/>
      <c r="O53" s="192"/>
      <c r="P53" s="192"/>
      <c r="Q53" s="192"/>
      <c r="R53" s="130"/>
    </row>
    <row r="54" spans="1:23" s="131" customFormat="1" outlineLevel="1" x14ac:dyDescent="0.25">
      <c r="A54" s="119"/>
      <c r="B54" s="242"/>
      <c r="C54" s="177"/>
      <c r="D54" s="366"/>
      <c r="E54" s="366"/>
      <c r="F54" s="366"/>
      <c r="G54" s="178"/>
      <c r="H54" s="231"/>
      <c r="I54" s="46"/>
      <c r="J54" s="200"/>
      <c r="K54" s="129"/>
      <c r="L54" s="129"/>
      <c r="M54" s="129"/>
      <c r="N54" s="192"/>
      <c r="O54" s="192"/>
      <c r="P54" s="192"/>
      <c r="Q54" s="192"/>
      <c r="R54" s="130"/>
    </row>
    <row r="55" spans="1:23" s="131" customFormat="1" outlineLevel="1" x14ac:dyDescent="0.25">
      <c r="A55" s="119"/>
      <c r="B55" s="242"/>
      <c r="C55" s="177"/>
      <c r="D55" s="366"/>
      <c r="E55" s="366"/>
      <c r="F55" s="366"/>
      <c r="G55" s="178"/>
      <c r="H55" s="231"/>
      <c r="I55" s="46"/>
      <c r="J55" s="200"/>
      <c r="K55" s="129"/>
      <c r="L55" s="129"/>
      <c r="M55" s="129"/>
      <c r="N55" s="192"/>
      <c r="O55" s="192"/>
      <c r="P55" s="192"/>
      <c r="Q55" s="192"/>
      <c r="R55" s="130"/>
    </row>
    <row r="56" spans="1:23" s="131" customFormat="1" outlineLevel="1" x14ac:dyDescent="0.25">
      <c r="A56" s="119"/>
      <c r="B56" s="242"/>
      <c r="C56" s="177"/>
      <c r="D56" s="366"/>
      <c r="E56" s="366"/>
      <c r="F56" s="366"/>
      <c r="G56" s="178"/>
      <c r="H56" s="231"/>
      <c r="I56" s="46"/>
      <c r="J56" s="200"/>
      <c r="K56" s="129"/>
      <c r="L56" s="129"/>
      <c r="M56" s="129"/>
      <c r="N56" s="192"/>
      <c r="O56" s="192"/>
      <c r="P56" s="192"/>
      <c r="Q56" s="192"/>
      <c r="R56" s="130"/>
    </row>
    <row r="57" spans="1:23" s="131" customFormat="1" outlineLevel="1" x14ac:dyDescent="0.25">
      <c r="A57" s="119"/>
      <c r="B57" s="242"/>
      <c r="C57" s="177"/>
      <c r="D57" s="366"/>
      <c r="E57" s="366"/>
      <c r="F57" s="366"/>
      <c r="G57" s="178"/>
      <c r="H57" s="231"/>
      <c r="I57" s="46"/>
      <c r="J57" s="200"/>
      <c r="K57" s="129"/>
      <c r="L57" s="129"/>
      <c r="M57" s="129"/>
      <c r="N57" s="192"/>
      <c r="O57" s="192"/>
      <c r="P57" s="192"/>
      <c r="Q57" s="192"/>
      <c r="R57" s="130"/>
    </row>
    <row r="58" spans="1:23" s="131" customFormat="1" outlineLevel="1" x14ac:dyDescent="0.25">
      <c r="A58" s="119"/>
      <c r="B58" s="242"/>
      <c r="C58" s="177"/>
      <c r="D58" s="366"/>
      <c r="E58" s="366"/>
      <c r="F58" s="366"/>
      <c r="G58" s="178"/>
      <c r="H58" s="231"/>
      <c r="I58" s="46"/>
      <c r="J58" s="200"/>
      <c r="K58" s="129"/>
      <c r="L58" s="129"/>
      <c r="M58" s="129"/>
      <c r="N58" s="192"/>
      <c r="O58" s="192"/>
      <c r="P58" s="192"/>
      <c r="Q58" s="192"/>
      <c r="R58" s="130"/>
    </row>
    <row r="59" spans="1:23" s="131" customFormat="1" outlineLevel="1" x14ac:dyDescent="0.25">
      <c r="A59" s="119"/>
      <c r="B59" s="242"/>
      <c r="C59" s="177"/>
      <c r="D59" s="366"/>
      <c r="E59" s="366"/>
      <c r="F59" s="366"/>
      <c r="G59" s="178"/>
      <c r="H59" s="231"/>
      <c r="I59" s="46"/>
      <c r="J59" s="200"/>
      <c r="K59" s="129"/>
      <c r="L59" s="129"/>
      <c r="M59" s="129"/>
      <c r="N59" s="192"/>
      <c r="O59" s="192"/>
      <c r="P59" s="192"/>
      <c r="Q59" s="192"/>
      <c r="R59" s="130"/>
    </row>
    <row r="60" spans="1:23" s="131" customFormat="1" outlineLevel="1" x14ac:dyDescent="0.25">
      <c r="A60" s="119"/>
      <c r="B60" s="242"/>
      <c r="C60" s="177"/>
      <c r="D60" s="366"/>
      <c r="E60" s="366"/>
      <c r="F60" s="366"/>
      <c r="G60" s="178"/>
      <c r="H60" s="231"/>
      <c r="I60" s="46"/>
      <c r="J60" s="200"/>
      <c r="K60" s="129"/>
      <c r="L60" s="129"/>
      <c r="M60" s="129"/>
      <c r="N60" s="192"/>
      <c r="O60" s="192"/>
      <c r="P60" s="192"/>
      <c r="Q60" s="192"/>
      <c r="R60" s="130"/>
    </row>
    <row r="61" spans="1:23" s="131" customFormat="1" outlineLevel="1" x14ac:dyDescent="0.25">
      <c r="A61" s="119"/>
      <c r="B61" s="242"/>
      <c r="C61" s="177"/>
      <c r="D61" s="366"/>
      <c r="E61" s="366"/>
      <c r="F61" s="366"/>
      <c r="G61" s="178"/>
      <c r="H61" s="231"/>
      <c r="I61" s="46"/>
      <c r="J61" s="200"/>
      <c r="K61" s="129"/>
      <c r="L61" s="129"/>
      <c r="M61" s="129"/>
      <c r="N61" s="192"/>
      <c r="O61" s="192"/>
      <c r="P61" s="192"/>
      <c r="Q61" s="192"/>
      <c r="R61" s="130"/>
    </row>
    <row r="62" spans="1:23" s="131" customFormat="1" outlineLevel="1" x14ac:dyDescent="0.25">
      <c r="A62" s="119"/>
      <c r="B62" s="242"/>
      <c r="C62" s="177"/>
      <c r="D62" s="366"/>
      <c r="E62" s="366"/>
      <c r="F62" s="366"/>
      <c r="G62" s="178"/>
      <c r="H62" s="231"/>
      <c r="I62" s="46"/>
      <c r="J62" s="200"/>
      <c r="K62" s="129"/>
      <c r="L62" s="129"/>
      <c r="M62" s="129"/>
      <c r="N62" s="192"/>
      <c r="O62" s="192"/>
      <c r="P62" s="192"/>
      <c r="Q62" s="192"/>
      <c r="R62" s="130"/>
    </row>
    <row r="63" spans="1:23" s="131" customFormat="1" outlineLevel="1" x14ac:dyDescent="0.25">
      <c r="A63" s="119"/>
      <c r="B63" s="242"/>
      <c r="C63" s="177"/>
      <c r="D63" s="366"/>
      <c r="E63" s="366"/>
      <c r="F63" s="366"/>
      <c r="G63" s="178"/>
      <c r="H63" s="231"/>
      <c r="I63" s="46"/>
      <c r="J63" s="200"/>
      <c r="K63" s="129"/>
      <c r="L63" s="129"/>
      <c r="M63" s="129"/>
      <c r="N63" s="192"/>
      <c r="O63" s="192"/>
      <c r="P63" s="192"/>
      <c r="Q63" s="192"/>
      <c r="R63" s="130"/>
    </row>
    <row r="64" spans="1:23" s="131" customFormat="1" outlineLevel="1" x14ac:dyDescent="0.25">
      <c r="A64" s="119"/>
      <c r="B64" s="242"/>
      <c r="C64" s="177"/>
      <c r="D64" s="366"/>
      <c r="E64" s="366"/>
      <c r="F64" s="366"/>
      <c r="G64" s="178"/>
      <c r="H64" s="231"/>
      <c r="I64" s="46"/>
      <c r="J64" s="200"/>
      <c r="K64" s="129"/>
      <c r="L64" s="129"/>
      <c r="M64" s="129"/>
      <c r="N64" s="192"/>
      <c r="O64" s="192"/>
      <c r="P64" s="192"/>
      <c r="Q64" s="192"/>
      <c r="R64" s="130"/>
    </row>
    <row r="65" spans="1:23" s="131" customFormat="1" outlineLevel="1" x14ac:dyDescent="0.25">
      <c r="A65" s="119"/>
      <c r="B65" s="242"/>
      <c r="C65" s="177"/>
      <c r="D65" s="366"/>
      <c r="E65" s="366"/>
      <c r="F65" s="366"/>
      <c r="G65" s="178"/>
      <c r="H65" s="231"/>
      <c r="I65" s="46"/>
      <c r="J65" s="200"/>
      <c r="K65" s="129"/>
      <c r="L65" s="129"/>
      <c r="M65" s="129"/>
      <c r="N65" s="192"/>
      <c r="O65" s="192"/>
      <c r="P65" s="192"/>
      <c r="Q65" s="192"/>
      <c r="R65" s="130"/>
    </row>
    <row r="66" spans="1:23" s="131" customFormat="1" outlineLevel="1" x14ac:dyDescent="0.25">
      <c r="A66" s="119"/>
      <c r="B66" s="242"/>
      <c r="C66" s="177"/>
      <c r="D66" s="366"/>
      <c r="E66" s="366"/>
      <c r="F66" s="366"/>
      <c r="G66" s="178"/>
      <c r="H66" s="231"/>
      <c r="I66" s="46"/>
      <c r="J66" s="200"/>
      <c r="K66" s="129"/>
      <c r="L66" s="129"/>
      <c r="M66" s="129"/>
      <c r="N66" s="192"/>
      <c r="O66" s="192"/>
      <c r="P66" s="192"/>
      <c r="Q66" s="192"/>
      <c r="R66" s="130"/>
    </row>
    <row r="67" spans="1:23" s="131" customFormat="1" outlineLevel="1" x14ac:dyDescent="0.25">
      <c r="A67" s="97"/>
      <c r="B67" s="242"/>
      <c r="C67" s="177"/>
      <c r="D67" s="366"/>
      <c r="E67" s="366"/>
      <c r="F67" s="366"/>
      <c r="G67" s="178"/>
      <c r="H67" s="231"/>
      <c r="I67" s="46"/>
      <c r="J67" s="200"/>
      <c r="K67" s="129"/>
      <c r="L67" s="129"/>
      <c r="M67" s="129"/>
      <c r="N67" s="192"/>
      <c r="O67" s="192"/>
      <c r="P67" s="192"/>
      <c r="Q67" s="192"/>
      <c r="R67" s="130"/>
    </row>
    <row r="68" spans="1:23" s="131" customFormat="1" outlineLevel="1" x14ac:dyDescent="0.25">
      <c r="A68" s="97"/>
      <c r="B68" s="227"/>
      <c r="C68" s="228"/>
      <c r="D68" s="229"/>
      <c r="E68" s="228"/>
      <c r="F68" s="228"/>
      <c r="G68" s="230"/>
      <c r="H68" s="231"/>
      <c r="I68" s="46"/>
      <c r="J68" s="200"/>
      <c r="K68" s="129"/>
      <c r="L68" s="129"/>
      <c r="M68" s="129"/>
      <c r="N68" s="192"/>
      <c r="O68" s="192"/>
      <c r="P68" s="192"/>
      <c r="Q68" s="192"/>
      <c r="R68" s="130"/>
    </row>
    <row r="69" spans="1:23" s="131" customFormat="1" x14ac:dyDescent="0.25">
      <c r="A69" s="119"/>
      <c r="B69" s="214"/>
      <c r="C69" s="130"/>
      <c r="D69" s="188"/>
      <c r="E69" s="189"/>
      <c r="F69" s="189" t="s">
        <v>9</v>
      </c>
      <c r="G69" s="190">
        <f>SUM(G54:G67)</f>
        <v>0</v>
      </c>
      <c r="H69" s="231"/>
      <c r="I69" s="46"/>
      <c r="J69" s="200"/>
      <c r="K69" s="129"/>
      <c r="L69" s="129"/>
      <c r="M69" s="129"/>
      <c r="N69" s="192"/>
      <c r="O69" s="192"/>
      <c r="P69" s="192"/>
      <c r="Q69" s="192"/>
      <c r="R69" s="130"/>
    </row>
    <row r="70" spans="1:23" s="140" customFormat="1" x14ac:dyDescent="0.25">
      <c r="A70" s="132"/>
      <c r="B70" s="243"/>
      <c r="D70" s="244"/>
      <c r="E70" s="245"/>
      <c r="F70" s="245"/>
      <c r="G70" s="195"/>
      <c r="H70" s="246"/>
      <c r="I70" s="46"/>
      <c r="J70" s="200"/>
      <c r="K70" s="129"/>
      <c r="L70" s="129"/>
      <c r="M70" s="129"/>
      <c r="N70" s="127"/>
      <c r="O70" s="127"/>
      <c r="P70" s="127"/>
      <c r="Q70" s="127"/>
    </row>
    <row r="71" spans="1:23" s="131" customFormat="1" x14ac:dyDescent="0.25">
      <c r="A71" s="97"/>
      <c r="B71" s="232"/>
      <c r="C71" s="105"/>
      <c r="E71" s="247"/>
      <c r="F71" s="197" t="str">
        <f>Lijsten!$B$2</f>
        <v>(Coördinatie) samenwerkingsverband</v>
      </c>
      <c r="G71" s="248">
        <f>SUMIF($B$54:$B$67, F71, $G$54:$G$67)</f>
        <v>0</v>
      </c>
      <c r="H71" s="231"/>
      <c r="I71" s="46"/>
      <c r="J71" s="200"/>
      <c r="K71" s="129"/>
      <c r="L71" s="129"/>
      <c r="M71" s="129"/>
      <c r="N71" s="192"/>
      <c r="O71" s="192"/>
      <c r="P71" s="192"/>
      <c r="Q71" s="192"/>
      <c r="R71" s="130"/>
    </row>
    <row r="72" spans="1:23" s="131" customFormat="1" x14ac:dyDescent="0.25">
      <c r="A72" s="97"/>
      <c r="B72" s="232"/>
      <c r="C72" s="105"/>
      <c r="E72" s="247"/>
      <c r="F72" s="202" t="str">
        <f>Lijsten!$B$3</f>
        <v>Proefproject uitvoering &amp; monitoring</v>
      </c>
      <c r="G72" s="248">
        <f>SUMIF($B$54:$B$67, F72, $G$54:$G$67)</f>
        <v>0</v>
      </c>
      <c r="H72" s="231"/>
      <c r="I72" s="46"/>
      <c r="J72" s="200"/>
      <c r="K72" s="129"/>
      <c r="L72" s="129"/>
      <c r="M72" s="129"/>
      <c r="N72" s="192"/>
      <c r="O72" s="192"/>
      <c r="P72" s="192"/>
      <c r="Q72" s="192"/>
      <c r="R72" s="130"/>
    </row>
    <row r="73" spans="1:23" s="131" customFormat="1" x14ac:dyDescent="0.25">
      <c r="A73" s="97"/>
      <c r="B73" s="232"/>
      <c r="C73" s="105"/>
      <c r="E73" s="247"/>
      <c r="F73" s="202" t="str">
        <f>Lijsten!$B$4</f>
        <v>Kennisdeling activiteiten</v>
      </c>
      <c r="G73" s="248">
        <f>SUMIF($B$54:$B$67, F73, $G$54:$G$67)</f>
        <v>0</v>
      </c>
      <c r="H73" s="231"/>
      <c r="I73" s="46"/>
      <c r="J73" s="200"/>
      <c r="K73" s="129"/>
      <c r="L73" s="129"/>
      <c r="M73" s="129"/>
      <c r="N73" s="192"/>
      <c r="O73" s="192"/>
      <c r="P73" s="192"/>
      <c r="Q73" s="192"/>
      <c r="R73" s="130"/>
    </row>
    <row r="74" spans="1:23" s="131" customFormat="1" x14ac:dyDescent="0.25">
      <c r="A74" s="97"/>
      <c r="B74" s="249"/>
      <c r="C74" s="250"/>
      <c r="D74" s="251"/>
      <c r="E74" s="250"/>
      <c r="F74" s="250"/>
      <c r="G74" s="252"/>
      <c r="H74" s="231"/>
      <c r="I74" s="46"/>
      <c r="J74" s="200"/>
      <c r="K74" s="129"/>
      <c r="L74" s="129"/>
      <c r="M74" s="129"/>
      <c r="N74" s="192"/>
      <c r="O74" s="192"/>
      <c r="P74" s="192"/>
      <c r="Q74" s="192"/>
      <c r="R74" s="130"/>
    </row>
    <row r="75" spans="1:23" s="131" customFormat="1" x14ac:dyDescent="0.25">
      <c r="A75" s="208"/>
      <c r="B75" s="143"/>
      <c r="C75" s="143"/>
      <c r="D75" s="238"/>
      <c r="E75" s="239"/>
      <c r="F75" s="239"/>
      <c r="G75" s="239"/>
      <c r="H75" s="253"/>
      <c r="I75" s="253"/>
      <c r="J75" s="254"/>
      <c r="K75" s="254"/>
      <c r="L75" s="255"/>
      <c r="M75" s="256"/>
      <c r="N75" s="127"/>
      <c r="O75" s="128"/>
      <c r="P75" s="127"/>
      <c r="Q75" s="127"/>
      <c r="R75" s="129"/>
      <c r="S75" s="129"/>
      <c r="T75" s="130"/>
      <c r="U75" s="130"/>
      <c r="V75" s="130"/>
      <c r="W75" s="130"/>
    </row>
    <row r="76" spans="1:23" s="131" customFormat="1" x14ac:dyDescent="0.25">
      <c r="A76" s="119" t="s">
        <v>20</v>
      </c>
      <c r="B76" s="209" t="s">
        <v>21</v>
      </c>
      <c r="C76" s="210"/>
      <c r="D76" s="211"/>
      <c r="E76" s="212"/>
      <c r="F76" s="212"/>
      <c r="G76" s="212"/>
      <c r="H76" s="257"/>
      <c r="I76" s="257"/>
      <c r="J76" s="212"/>
      <c r="K76" s="212"/>
      <c r="L76" s="213"/>
      <c r="M76" s="258"/>
      <c r="N76" s="127"/>
      <c r="O76" s="128"/>
      <c r="P76" s="128"/>
      <c r="Q76" s="127"/>
      <c r="R76" s="129"/>
      <c r="S76" s="129"/>
      <c r="T76" s="130"/>
      <c r="U76" s="130"/>
      <c r="V76" s="130"/>
      <c r="W76" s="130"/>
    </row>
    <row r="77" spans="1:23" s="131" customFormat="1" ht="16.5" customHeight="1" outlineLevel="1" x14ac:dyDescent="0.25">
      <c r="A77" s="119"/>
      <c r="B77" s="214"/>
      <c r="C77" s="105"/>
      <c r="D77" s="188"/>
      <c r="E77" s="130"/>
      <c r="F77" s="130"/>
      <c r="G77" s="130"/>
      <c r="H77" s="374" t="s">
        <v>22</v>
      </c>
      <c r="I77" s="374"/>
      <c r="J77" s="374"/>
      <c r="K77" s="374"/>
      <c r="L77" s="259"/>
      <c r="M77" s="258"/>
      <c r="N77" s="127"/>
      <c r="O77" s="128"/>
      <c r="P77" s="128"/>
      <c r="Q77" s="127"/>
      <c r="R77" s="129"/>
      <c r="S77" s="129"/>
      <c r="T77" s="130"/>
      <c r="U77" s="130"/>
      <c r="V77" s="130"/>
      <c r="W77" s="130"/>
    </row>
    <row r="78" spans="1:23" s="131" customFormat="1" ht="45" outlineLevel="1" x14ac:dyDescent="0.15">
      <c r="A78" s="119"/>
      <c r="B78" s="260" t="s">
        <v>4</v>
      </c>
      <c r="C78" s="261" t="s">
        <v>23</v>
      </c>
      <c r="D78" s="262" t="s">
        <v>24</v>
      </c>
      <c r="E78" s="262" t="s">
        <v>25</v>
      </c>
      <c r="F78" s="262" t="s">
        <v>26</v>
      </c>
      <c r="G78" s="262" t="s">
        <v>27</v>
      </c>
      <c r="H78" s="263" t="s">
        <v>28</v>
      </c>
      <c r="I78" s="263" t="s">
        <v>29</v>
      </c>
      <c r="J78" s="262" t="s">
        <v>30</v>
      </c>
      <c r="K78" s="262" t="s">
        <v>31</v>
      </c>
      <c r="L78" s="264" t="s">
        <v>221</v>
      </c>
      <c r="M78" s="258"/>
      <c r="N78" s="265" t="s">
        <v>32</v>
      </c>
      <c r="O78" s="265" t="s">
        <v>33</v>
      </c>
      <c r="P78" s="265" t="s">
        <v>34</v>
      </c>
      <c r="Q78" s="265" t="s">
        <v>35</v>
      </c>
      <c r="R78" s="266"/>
      <c r="S78" s="43"/>
      <c r="T78" s="130"/>
      <c r="U78" s="130"/>
      <c r="V78" s="130"/>
      <c r="W78" s="130"/>
    </row>
    <row r="79" spans="1:23" s="131" customFormat="1" ht="22.5" outlineLevel="1" x14ac:dyDescent="0.25">
      <c r="A79" s="119"/>
      <c r="B79" s="267" t="s">
        <v>36</v>
      </c>
      <c r="C79" s="268" t="s">
        <v>37</v>
      </c>
      <c r="D79" s="269"/>
      <c r="E79" s="269"/>
      <c r="F79" s="269"/>
      <c r="G79" s="270"/>
      <c r="H79" s="271"/>
      <c r="I79" s="271"/>
      <c r="J79" s="178"/>
      <c r="K79" s="272"/>
      <c r="L79" s="181">
        <f t="shared" ref="L79:L107" si="5">IF(H79&lt;&gt;"",D79*H79,D79*N79)+IF(I79&lt;&gt;"",E79*I79,E79*O79)+IF(J79&lt;&gt;"",F79*J79,F79*P79)+IF(K79&lt;&gt;"",G79*K79,G79*Q79)</f>
        <v>0</v>
      </c>
      <c r="M79" s="273"/>
      <c r="N79" s="274">
        <v>3214.48</v>
      </c>
      <c r="O79" s="274">
        <v>330.1</v>
      </c>
      <c r="P79" s="274">
        <v>330.1</v>
      </c>
      <c r="Q79" s="275">
        <v>0</v>
      </c>
      <c r="R79" s="276"/>
      <c r="S79" s="277"/>
      <c r="T79" s="278"/>
      <c r="U79" s="278"/>
      <c r="V79" s="130"/>
      <c r="W79" s="130"/>
    </row>
    <row r="80" spans="1:23" s="131" customFormat="1" ht="22.5" outlineLevel="1" x14ac:dyDescent="0.25">
      <c r="A80" s="119"/>
      <c r="B80" s="267" t="s">
        <v>38</v>
      </c>
      <c r="C80" s="279" t="s">
        <v>39</v>
      </c>
      <c r="D80" s="280"/>
      <c r="E80" s="270"/>
      <c r="F80" s="270"/>
      <c r="G80" s="270"/>
      <c r="H80" s="271"/>
      <c r="I80" s="281"/>
      <c r="J80" s="272"/>
      <c r="K80" s="272"/>
      <c r="L80" s="181">
        <f t="shared" si="5"/>
        <v>0</v>
      </c>
      <c r="M80" s="273"/>
      <c r="N80" s="274">
        <v>2707.68</v>
      </c>
      <c r="O80" s="275">
        <v>0</v>
      </c>
      <c r="P80" s="275">
        <v>0</v>
      </c>
      <c r="Q80" s="275">
        <v>0</v>
      </c>
      <c r="R80" s="276"/>
      <c r="S80" s="277"/>
      <c r="T80" s="278"/>
      <c r="U80" s="278"/>
      <c r="V80" s="130"/>
      <c r="W80" s="130"/>
    </row>
    <row r="81" spans="1:23" s="131" customFormat="1" ht="22.5" outlineLevel="1" x14ac:dyDescent="0.25">
      <c r="A81" s="119"/>
      <c r="B81" s="267" t="s">
        <v>40</v>
      </c>
      <c r="C81" s="279" t="s">
        <v>41</v>
      </c>
      <c r="D81" s="280"/>
      <c r="E81" s="270"/>
      <c r="F81" s="270"/>
      <c r="G81" s="270"/>
      <c r="H81" s="271"/>
      <c r="I81" s="281"/>
      <c r="J81" s="272"/>
      <c r="K81" s="272"/>
      <c r="L81" s="181">
        <f t="shared" si="5"/>
        <v>0</v>
      </c>
      <c r="M81" s="273"/>
      <c r="N81" s="274">
        <v>3214.48</v>
      </c>
      <c r="O81" s="275">
        <v>0</v>
      </c>
      <c r="P81" s="275">
        <v>0</v>
      </c>
      <c r="Q81" s="275">
        <v>0</v>
      </c>
      <c r="R81" s="276"/>
      <c r="S81" s="277"/>
      <c r="T81" s="278"/>
      <c r="U81" s="278"/>
      <c r="V81" s="130"/>
      <c r="W81" s="130"/>
    </row>
    <row r="82" spans="1:23" s="131" customFormat="1" ht="101.25" outlineLevel="1" x14ac:dyDescent="0.25">
      <c r="A82" s="119"/>
      <c r="B82" s="267" t="s">
        <v>42</v>
      </c>
      <c r="C82" s="279" t="s">
        <v>43</v>
      </c>
      <c r="D82" s="269"/>
      <c r="E82" s="269"/>
      <c r="F82" s="269"/>
      <c r="G82" s="270"/>
      <c r="H82" s="271"/>
      <c r="I82" s="271"/>
      <c r="J82" s="178"/>
      <c r="K82" s="272"/>
      <c r="L82" s="181">
        <f t="shared" si="5"/>
        <v>0</v>
      </c>
      <c r="M82" s="273"/>
      <c r="N82" s="274">
        <v>3360.03</v>
      </c>
      <c r="O82" s="274">
        <v>711.58</v>
      </c>
      <c r="P82" s="274">
        <v>711.58</v>
      </c>
      <c r="Q82" s="275">
        <v>0</v>
      </c>
      <c r="R82" s="276"/>
      <c r="S82" s="277"/>
      <c r="T82" s="278"/>
      <c r="U82" s="278"/>
      <c r="V82" s="130"/>
      <c r="W82" s="130"/>
    </row>
    <row r="83" spans="1:23" s="131" customFormat="1" ht="56.25" outlineLevel="1" x14ac:dyDescent="0.25">
      <c r="A83" s="119"/>
      <c r="B83" s="267" t="s">
        <v>44</v>
      </c>
      <c r="C83" s="279" t="s">
        <v>45</v>
      </c>
      <c r="D83" s="269"/>
      <c r="E83" s="269"/>
      <c r="F83" s="269"/>
      <c r="G83" s="270"/>
      <c r="H83" s="271"/>
      <c r="I83" s="271"/>
      <c r="J83" s="178"/>
      <c r="K83" s="272"/>
      <c r="L83" s="181">
        <f t="shared" si="5"/>
        <v>0</v>
      </c>
      <c r="M83" s="273"/>
      <c r="N83" s="274">
        <v>184.8</v>
      </c>
      <c r="O83" s="274">
        <v>184.8</v>
      </c>
      <c r="P83" s="274">
        <v>184.8</v>
      </c>
      <c r="Q83" s="275">
        <v>0</v>
      </c>
      <c r="R83" s="276"/>
      <c r="S83" s="277"/>
      <c r="T83" s="278"/>
      <c r="U83" s="278"/>
      <c r="V83" s="130"/>
      <c r="W83" s="130"/>
    </row>
    <row r="84" spans="1:23" s="131" customFormat="1" ht="22.5" outlineLevel="1" x14ac:dyDescent="0.25">
      <c r="A84" s="119"/>
      <c r="B84" s="267" t="s">
        <v>46</v>
      </c>
      <c r="C84" s="279" t="s">
        <v>47</v>
      </c>
      <c r="D84" s="269"/>
      <c r="E84" s="269"/>
      <c r="F84" s="269"/>
      <c r="G84" s="270"/>
      <c r="H84" s="271"/>
      <c r="I84" s="271"/>
      <c r="J84" s="178"/>
      <c r="K84" s="272"/>
      <c r="L84" s="181">
        <f t="shared" si="5"/>
        <v>0</v>
      </c>
      <c r="M84" s="273"/>
      <c r="N84" s="274">
        <v>88.1</v>
      </c>
      <c r="O84" s="274">
        <v>131.6</v>
      </c>
      <c r="P84" s="274">
        <v>131.6</v>
      </c>
      <c r="Q84" s="275">
        <v>0</v>
      </c>
      <c r="R84" s="276"/>
      <c r="S84" s="277"/>
      <c r="T84" s="278"/>
      <c r="U84" s="278"/>
      <c r="V84" s="130"/>
      <c r="W84" s="130"/>
    </row>
    <row r="85" spans="1:23" s="131" customFormat="1" ht="22.5" outlineLevel="1" x14ac:dyDescent="0.25">
      <c r="A85" s="119"/>
      <c r="B85" s="267" t="s">
        <v>48</v>
      </c>
      <c r="C85" s="279" t="s">
        <v>49</v>
      </c>
      <c r="D85" s="280"/>
      <c r="E85" s="270"/>
      <c r="F85" s="270"/>
      <c r="G85" s="270"/>
      <c r="H85" s="271"/>
      <c r="I85" s="281"/>
      <c r="J85" s="272"/>
      <c r="K85" s="272"/>
      <c r="L85" s="181">
        <f t="shared" si="5"/>
        <v>0</v>
      </c>
      <c r="M85" s="273"/>
      <c r="N85" s="274">
        <v>2599.08</v>
      </c>
      <c r="O85" s="275">
        <v>0</v>
      </c>
      <c r="P85" s="275">
        <v>0</v>
      </c>
      <c r="Q85" s="275">
        <v>0</v>
      </c>
      <c r="R85" s="276"/>
      <c r="S85" s="277"/>
      <c r="T85" s="278"/>
      <c r="U85" s="278"/>
      <c r="V85" s="130"/>
      <c r="W85" s="130"/>
    </row>
    <row r="86" spans="1:23" s="131" customFormat="1" ht="22.5" outlineLevel="1" x14ac:dyDescent="0.25">
      <c r="A86" s="119"/>
      <c r="B86" s="267" t="s">
        <v>50</v>
      </c>
      <c r="C86" s="279" t="s">
        <v>51</v>
      </c>
      <c r="D86" s="269"/>
      <c r="E86" s="269"/>
      <c r="F86" s="269"/>
      <c r="G86" s="270"/>
      <c r="H86" s="271"/>
      <c r="I86" s="271"/>
      <c r="J86" s="178"/>
      <c r="K86" s="272"/>
      <c r="L86" s="181">
        <f t="shared" si="5"/>
        <v>0</v>
      </c>
      <c r="M86" s="273"/>
      <c r="N86" s="275">
        <v>0</v>
      </c>
      <c r="O86" s="275">
        <v>2271.87</v>
      </c>
      <c r="P86" s="275">
        <v>4097.9399999999996</v>
      </c>
      <c r="Q86" s="275">
        <v>0</v>
      </c>
      <c r="R86" s="282"/>
      <c r="S86" s="277"/>
      <c r="T86" s="278"/>
      <c r="U86" s="278"/>
      <c r="V86" s="130"/>
      <c r="W86" s="130"/>
    </row>
    <row r="87" spans="1:23" s="131" customFormat="1" ht="22.5" outlineLevel="1" x14ac:dyDescent="0.25">
      <c r="A87" s="119"/>
      <c r="B87" s="267" t="s">
        <v>52</v>
      </c>
      <c r="C87" s="279" t="s">
        <v>53</v>
      </c>
      <c r="D87" s="269"/>
      <c r="E87" s="269"/>
      <c r="F87" s="269"/>
      <c r="G87" s="269"/>
      <c r="H87" s="271"/>
      <c r="I87" s="271"/>
      <c r="J87" s="178"/>
      <c r="K87" s="178"/>
      <c r="L87" s="181">
        <f t="shared" si="5"/>
        <v>0</v>
      </c>
      <c r="M87" s="273"/>
      <c r="N87" s="274">
        <v>4579</v>
      </c>
      <c r="O87" s="274">
        <v>4579</v>
      </c>
      <c r="P87" s="274">
        <v>4579</v>
      </c>
      <c r="Q87" s="275">
        <v>4579</v>
      </c>
      <c r="R87" s="276"/>
      <c r="S87" s="277"/>
      <c r="T87" s="278"/>
      <c r="U87" s="278"/>
      <c r="V87" s="130"/>
      <c r="W87" s="130"/>
    </row>
    <row r="88" spans="1:23" s="131" customFormat="1" ht="22.5" outlineLevel="1" x14ac:dyDescent="0.25">
      <c r="A88" s="119"/>
      <c r="B88" s="267" t="s">
        <v>54</v>
      </c>
      <c r="C88" s="279" t="s">
        <v>55</v>
      </c>
      <c r="D88" s="269"/>
      <c r="E88" s="269"/>
      <c r="F88" s="269"/>
      <c r="G88" s="269"/>
      <c r="H88" s="271"/>
      <c r="I88" s="271"/>
      <c r="J88" s="178"/>
      <c r="K88" s="178"/>
      <c r="L88" s="181">
        <f t="shared" si="5"/>
        <v>0</v>
      </c>
      <c r="M88" s="273"/>
      <c r="N88" s="274">
        <v>117.46</v>
      </c>
      <c r="O88" s="274">
        <v>117.46</v>
      </c>
      <c r="P88" s="274">
        <v>117.46</v>
      </c>
      <c r="Q88" s="275">
        <v>117.46</v>
      </c>
      <c r="R88" s="276"/>
      <c r="S88" s="277"/>
      <c r="T88" s="278"/>
      <c r="U88" s="278"/>
      <c r="V88" s="130"/>
      <c r="W88" s="130"/>
    </row>
    <row r="89" spans="1:23" s="131" customFormat="1" ht="22.5" outlineLevel="1" x14ac:dyDescent="0.25">
      <c r="A89" s="119"/>
      <c r="B89" s="267" t="s">
        <v>56</v>
      </c>
      <c r="C89" s="279" t="s">
        <v>57</v>
      </c>
      <c r="D89" s="269"/>
      <c r="E89" s="269"/>
      <c r="F89" s="269"/>
      <c r="G89" s="270"/>
      <c r="H89" s="271"/>
      <c r="I89" s="271"/>
      <c r="J89" s="178"/>
      <c r="K89" s="272"/>
      <c r="L89" s="181">
        <f t="shared" si="5"/>
        <v>0</v>
      </c>
      <c r="M89" s="273"/>
      <c r="N89" s="274">
        <v>3214.48</v>
      </c>
      <c r="O89" s="274">
        <v>2136.79</v>
      </c>
      <c r="P89" s="274">
        <v>3962.85</v>
      </c>
      <c r="Q89" s="275">
        <v>0</v>
      </c>
      <c r="R89" s="282"/>
      <c r="S89" s="277"/>
      <c r="T89" s="278"/>
      <c r="U89" s="278"/>
      <c r="V89" s="130"/>
      <c r="W89" s="130"/>
    </row>
    <row r="90" spans="1:23" s="131" customFormat="1" ht="22.5" outlineLevel="1" x14ac:dyDescent="0.25">
      <c r="A90" s="119"/>
      <c r="B90" s="267" t="s">
        <v>58</v>
      </c>
      <c r="C90" s="279" t="s">
        <v>59</v>
      </c>
      <c r="D90" s="269"/>
      <c r="E90" s="270"/>
      <c r="F90" s="270"/>
      <c r="G90" s="270"/>
      <c r="H90" s="271"/>
      <c r="I90" s="281"/>
      <c r="J90" s="272"/>
      <c r="K90" s="272"/>
      <c r="L90" s="181">
        <f t="shared" si="5"/>
        <v>0</v>
      </c>
      <c r="M90" s="273"/>
      <c r="N90" s="274">
        <v>283.69</v>
      </c>
      <c r="O90" s="275">
        <v>0</v>
      </c>
      <c r="P90" s="275">
        <v>0</v>
      </c>
      <c r="Q90" s="275">
        <v>0</v>
      </c>
      <c r="R90" s="276"/>
      <c r="S90" s="277"/>
      <c r="T90" s="278"/>
      <c r="U90" s="278"/>
      <c r="V90" s="130"/>
      <c r="W90" s="130"/>
    </row>
    <row r="91" spans="1:23" s="131" customFormat="1" ht="22.5" outlineLevel="1" x14ac:dyDescent="0.25">
      <c r="A91" s="119"/>
      <c r="B91" s="267" t="s">
        <v>60</v>
      </c>
      <c r="C91" s="279" t="s">
        <v>61</v>
      </c>
      <c r="D91" s="269"/>
      <c r="E91" s="269"/>
      <c r="F91" s="269"/>
      <c r="G91" s="270"/>
      <c r="H91" s="271"/>
      <c r="I91" s="271"/>
      <c r="J91" s="178"/>
      <c r="K91" s="272"/>
      <c r="L91" s="181">
        <f t="shared" si="5"/>
        <v>0</v>
      </c>
      <c r="M91" s="273"/>
      <c r="N91" s="274">
        <v>3214.48</v>
      </c>
      <c r="O91" s="274">
        <v>2104.56</v>
      </c>
      <c r="P91" s="274">
        <v>2636.2</v>
      </c>
      <c r="Q91" s="275">
        <v>0</v>
      </c>
      <c r="R91" s="282"/>
      <c r="S91" s="277"/>
      <c r="T91" s="278"/>
      <c r="U91" s="278"/>
      <c r="V91" s="130"/>
      <c r="W91" s="130"/>
    </row>
    <row r="92" spans="1:23" s="131" customFormat="1" ht="22.5" outlineLevel="1" x14ac:dyDescent="0.25">
      <c r="A92" s="119"/>
      <c r="B92" s="267" t="s">
        <v>62</v>
      </c>
      <c r="C92" s="279" t="s">
        <v>63</v>
      </c>
      <c r="D92" s="280"/>
      <c r="E92" s="270"/>
      <c r="F92" s="270"/>
      <c r="G92" s="270"/>
      <c r="H92" s="271"/>
      <c r="I92" s="281"/>
      <c r="J92" s="272"/>
      <c r="K92" s="272"/>
      <c r="L92" s="181">
        <f t="shared" si="5"/>
        <v>0</v>
      </c>
      <c r="M92" s="273"/>
      <c r="N92" s="274">
        <v>183.49</v>
      </c>
      <c r="O92" s="275">
        <v>0</v>
      </c>
      <c r="P92" s="275">
        <v>0</v>
      </c>
      <c r="Q92" s="275">
        <v>0</v>
      </c>
      <c r="R92" s="276"/>
      <c r="S92" s="277"/>
      <c r="T92" s="278"/>
      <c r="U92" s="278"/>
      <c r="V92" s="130"/>
      <c r="W92" s="130"/>
    </row>
    <row r="93" spans="1:23" s="131" customFormat="1" ht="22.5" outlineLevel="1" x14ac:dyDescent="0.25">
      <c r="A93" s="119"/>
      <c r="B93" s="267" t="s">
        <v>64</v>
      </c>
      <c r="C93" s="279" t="s">
        <v>49</v>
      </c>
      <c r="D93" s="280"/>
      <c r="E93" s="270"/>
      <c r="F93" s="270"/>
      <c r="G93" s="270"/>
      <c r="H93" s="271"/>
      <c r="I93" s="281"/>
      <c r="J93" s="272"/>
      <c r="K93" s="272"/>
      <c r="L93" s="181">
        <f t="shared" si="5"/>
        <v>0</v>
      </c>
      <c r="M93" s="273"/>
      <c r="N93" s="274">
        <v>2599.08</v>
      </c>
      <c r="O93" s="275">
        <v>0</v>
      </c>
      <c r="P93" s="275">
        <v>0</v>
      </c>
      <c r="Q93" s="275">
        <v>0</v>
      </c>
      <c r="R93" s="276"/>
      <c r="S93" s="277"/>
      <c r="T93" s="278"/>
      <c r="U93" s="278"/>
      <c r="V93" s="130"/>
      <c r="W93" s="130"/>
    </row>
    <row r="94" spans="1:23" s="131" customFormat="1" ht="33.75" outlineLevel="1" x14ac:dyDescent="0.25">
      <c r="A94" s="119"/>
      <c r="B94" s="267" t="s">
        <v>65</v>
      </c>
      <c r="C94" s="279" t="s">
        <v>66</v>
      </c>
      <c r="D94" s="270"/>
      <c r="E94" s="270"/>
      <c r="F94" s="270"/>
      <c r="G94" s="269"/>
      <c r="H94" s="281"/>
      <c r="I94" s="281"/>
      <c r="J94" s="272"/>
      <c r="K94" s="178"/>
      <c r="L94" s="181">
        <f t="shared" si="5"/>
        <v>0</v>
      </c>
      <c r="M94" s="273"/>
      <c r="N94" s="275">
        <v>0</v>
      </c>
      <c r="O94" s="275">
        <v>0</v>
      </c>
      <c r="P94" s="275">
        <v>0</v>
      </c>
      <c r="Q94" s="275">
        <v>189531</v>
      </c>
      <c r="R94" s="276"/>
      <c r="S94" s="277"/>
      <c r="T94" s="278"/>
      <c r="U94" s="278"/>
      <c r="V94" s="130"/>
      <c r="W94" s="130"/>
    </row>
    <row r="95" spans="1:23" s="131" customFormat="1" ht="33.75" outlineLevel="1" x14ac:dyDescent="0.25">
      <c r="A95" s="119"/>
      <c r="B95" s="267" t="s">
        <v>67</v>
      </c>
      <c r="C95" s="279" t="s">
        <v>68</v>
      </c>
      <c r="D95" s="270"/>
      <c r="E95" s="270"/>
      <c r="F95" s="270"/>
      <c r="G95" s="269"/>
      <c r="H95" s="281"/>
      <c r="I95" s="281"/>
      <c r="J95" s="272"/>
      <c r="K95" s="178"/>
      <c r="L95" s="181">
        <f t="shared" si="5"/>
        <v>0</v>
      </c>
      <c r="M95" s="273"/>
      <c r="N95" s="275">
        <v>0</v>
      </c>
      <c r="O95" s="275">
        <v>0</v>
      </c>
      <c r="P95" s="275">
        <v>0</v>
      </c>
      <c r="Q95" s="275">
        <v>8310</v>
      </c>
      <c r="R95" s="276"/>
      <c r="S95" s="277"/>
      <c r="T95" s="278"/>
      <c r="U95" s="278"/>
      <c r="V95" s="130"/>
      <c r="W95" s="130"/>
    </row>
    <row r="96" spans="1:23" s="131" customFormat="1" ht="22.5" outlineLevel="1" x14ac:dyDescent="0.25">
      <c r="A96" s="119"/>
      <c r="B96" s="267" t="s">
        <v>69</v>
      </c>
      <c r="C96" s="279" t="s">
        <v>70</v>
      </c>
      <c r="D96" s="270"/>
      <c r="E96" s="270"/>
      <c r="F96" s="270"/>
      <c r="G96" s="269"/>
      <c r="H96" s="281"/>
      <c r="I96" s="281"/>
      <c r="J96" s="272"/>
      <c r="K96" s="178"/>
      <c r="L96" s="181">
        <f t="shared" si="5"/>
        <v>0</v>
      </c>
      <c r="M96" s="273"/>
      <c r="N96" s="275">
        <v>0</v>
      </c>
      <c r="O96" s="275">
        <v>0</v>
      </c>
      <c r="P96" s="275">
        <v>0</v>
      </c>
      <c r="Q96" s="275">
        <v>265259</v>
      </c>
      <c r="R96" s="276"/>
      <c r="S96" s="277"/>
      <c r="T96" s="278"/>
      <c r="U96" s="278"/>
      <c r="V96" s="130"/>
      <c r="W96" s="130"/>
    </row>
    <row r="97" spans="1:23" s="131" customFormat="1" ht="33.75" outlineLevel="1" x14ac:dyDescent="0.25">
      <c r="A97" s="119"/>
      <c r="B97" s="267" t="s">
        <v>71</v>
      </c>
      <c r="C97" s="279" t="s">
        <v>72</v>
      </c>
      <c r="D97" s="269"/>
      <c r="E97" s="269"/>
      <c r="F97" s="269"/>
      <c r="G97" s="269"/>
      <c r="H97" s="271"/>
      <c r="I97" s="271"/>
      <c r="J97" s="178"/>
      <c r="K97" s="178"/>
      <c r="L97" s="181">
        <f t="shared" si="5"/>
        <v>0</v>
      </c>
      <c r="M97" s="273"/>
      <c r="N97" s="274">
        <v>917</v>
      </c>
      <c r="O97" s="274">
        <v>917</v>
      </c>
      <c r="P97" s="274">
        <v>917</v>
      </c>
      <c r="Q97" s="275">
        <v>917</v>
      </c>
      <c r="R97" s="276"/>
      <c r="S97" s="277"/>
      <c r="T97" s="278"/>
      <c r="U97" s="278"/>
      <c r="V97" s="130"/>
      <c r="W97" s="130"/>
    </row>
    <row r="98" spans="1:23" s="131" customFormat="1" ht="22.5" outlineLevel="1" x14ac:dyDescent="0.25">
      <c r="A98" s="119"/>
      <c r="B98" s="267" t="s">
        <v>73</v>
      </c>
      <c r="C98" s="279" t="s">
        <v>74</v>
      </c>
      <c r="D98" s="270"/>
      <c r="E98" s="270"/>
      <c r="F98" s="270"/>
      <c r="G98" s="269"/>
      <c r="H98" s="281"/>
      <c r="I98" s="281"/>
      <c r="J98" s="272"/>
      <c r="K98" s="178"/>
      <c r="L98" s="181">
        <f t="shared" si="5"/>
        <v>0</v>
      </c>
      <c r="M98" s="273"/>
      <c r="N98" s="275">
        <v>0</v>
      </c>
      <c r="O98" s="275">
        <v>0</v>
      </c>
      <c r="P98" s="275">
        <v>0</v>
      </c>
      <c r="Q98" s="275">
        <v>263200</v>
      </c>
      <c r="R98" s="276"/>
      <c r="S98" s="277"/>
      <c r="T98" s="278"/>
      <c r="U98" s="278"/>
      <c r="V98" s="130"/>
      <c r="W98" s="130"/>
    </row>
    <row r="99" spans="1:23" s="131" customFormat="1" ht="33.75" outlineLevel="1" x14ac:dyDescent="0.25">
      <c r="A99" s="119"/>
      <c r="B99" s="267" t="s">
        <v>75</v>
      </c>
      <c r="C99" s="279" t="s">
        <v>76</v>
      </c>
      <c r="D99" s="270"/>
      <c r="E99" s="269"/>
      <c r="F99" s="269"/>
      <c r="G99" s="270"/>
      <c r="H99" s="281"/>
      <c r="I99" s="271"/>
      <c r="J99" s="178"/>
      <c r="K99" s="272"/>
      <c r="L99" s="181">
        <f t="shared" si="5"/>
        <v>0</v>
      </c>
      <c r="M99" s="273"/>
      <c r="N99" s="275">
        <v>0</v>
      </c>
      <c r="O99" s="274">
        <v>300</v>
      </c>
      <c r="P99" s="274">
        <v>300</v>
      </c>
      <c r="Q99" s="275">
        <v>0</v>
      </c>
      <c r="R99" s="276"/>
      <c r="S99" s="277"/>
      <c r="T99" s="278"/>
      <c r="U99" s="278"/>
      <c r="V99" s="130"/>
      <c r="W99" s="130"/>
    </row>
    <row r="100" spans="1:23" s="131" customFormat="1" ht="33.75" outlineLevel="1" x14ac:dyDescent="0.25">
      <c r="A100" s="119"/>
      <c r="B100" s="267" t="s">
        <v>77</v>
      </c>
      <c r="C100" s="279" t="s">
        <v>78</v>
      </c>
      <c r="D100" s="270"/>
      <c r="E100" s="269"/>
      <c r="F100" s="269"/>
      <c r="G100" s="270"/>
      <c r="H100" s="281"/>
      <c r="I100" s="271"/>
      <c r="J100" s="178"/>
      <c r="K100" s="272"/>
      <c r="L100" s="181">
        <f t="shared" si="5"/>
        <v>0</v>
      </c>
      <c r="M100" s="273"/>
      <c r="N100" s="275">
        <v>0</v>
      </c>
      <c r="O100" s="274">
        <v>524.79999999999995</v>
      </c>
      <c r="P100" s="274">
        <v>524.79999999999995</v>
      </c>
      <c r="Q100" s="275">
        <v>0</v>
      </c>
      <c r="R100" s="276"/>
      <c r="S100" s="277"/>
      <c r="T100" s="278"/>
      <c r="U100" s="278"/>
      <c r="V100" s="130"/>
      <c r="W100" s="130"/>
    </row>
    <row r="101" spans="1:23" s="131" customFormat="1" ht="45" outlineLevel="1" x14ac:dyDescent="0.25">
      <c r="A101" s="119"/>
      <c r="B101" s="283" t="s">
        <v>79</v>
      </c>
      <c r="C101" s="268" t="s">
        <v>80</v>
      </c>
      <c r="D101" s="269"/>
      <c r="E101" s="269"/>
      <c r="F101" s="269"/>
      <c r="G101" s="270"/>
      <c r="H101" s="271"/>
      <c r="I101" s="271"/>
      <c r="J101" s="178"/>
      <c r="K101" s="272"/>
      <c r="L101" s="181">
        <f t="shared" si="5"/>
        <v>0</v>
      </c>
      <c r="M101" s="273"/>
      <c r="N101" s="274">
        <v>91</v>
      </c>
      <c r="O101" s="274">
        <v>234</v>
      </c>
      <c r="P101" s="274">
        <v>295</v>
      </c>
      <c r="Q101" s="275">
        <v>0</v>
      </c>
      <c r="R101" s="282"/>
      <c r="S101" s="277"/>
      <c r="T101" s="278"/>
      <c r="U101" s="278"/>
      <c r="V101" s="130"/>
      <c r="W101" s="130"/>
    </row>
    <row r="102" spans="1:23" s="131" customFormat="1" ht="22.5" outlineLevel="1" x14ac:dyDescent="0.25">
      <c r="A102" s="119"/>
      <c r="B102" s="283" t="s">
        <v>81</v>
      </c>
      <c r="C102" s="268" t="s">
        <v>82</v>
      </c>
      <c r="D102" s="269"/>
      <c r="E102" s="269"/>
      <c r="F102" s="269"/>
      <c r="G102" s="270"/>
      <c r="H102" s="271"/>
      <c r="I102" s="271"/>
      <c r="J102" s="178"/>
      <c r="K102" s="272"/>
      <c r="L102" s="181">
        <f t="shared" si="5"/>
        <v>0</v>
      </c>
      <c r="M102" s="273"/>
      <c r="N102" s="274">
        <v>600</v>
      </c>
      <c r="O102" s="274">
        <v>600</v>
      </c>
      <c r="P102" s="274">
        <v>600</v>
      </c>
      <c r="Q102" s="275">
        <v>0</v>
      </c>
      <c r="R102" s="276"/>
      <c r="S102" s="277"/>
      <c r="T102" s="278"/>
      <c r="U102" s="278"/>
      <c r="V102" s="130"/>
      <c r="W102" s="130"/>
    </row>
    <row r="103" spans="1:23" s="131" customFormat="1" ht="45" outlineLevel="1" x14ac:dyDescent="0.25">
      <c r="A103" s="119"/>
      <c r="B103" s="283" t="s">
        <v>83</v>
      </c>
      <c r="C103" s="268" t="s">
        <v>84</v>
      </c>
      <c r="D103" s="269"/>
      <c r="E103" s="269"/>
      <c r="F103" s="269"/>
      <c r="G103" s="270"/>
      <c r="H103" s="271"/>
      <c r="I103" s="271"/>
      <c r="J103" s="178"/>
      <c r="K103" s="272"/>
      <c r="L103" s="181">
        <f t="shared" si="5"/>
        <v>0</v>
      </c>
      <c r="M103" s="273"/>
      <c r="N103" s="274">
        <v>2182</v>
      </c>
      <c r="O103" s="274">
        <v>1075.96</v>
      </c>
      <c r="P103" s="274">
        <v>3233.46</v>
      </c>
      <c r="Q103" s="275">
        <v>0</v>
      </c>
      <c r="R103" s="282"/>
      <c r="S103" s="277"/>
      <c r="T103" s="278"/>
      <c r="U103" s="278"/>
      <c r="V103" s="130"/>
      <c r="W103" s="130"/>
    </row>
    <row r="104" spans="1:23" s="131" customFormat="1" ht="33.75" outlineLevel="1" x14ac:dyDescent="0.25">
      <c r="A104" s="119"/>
      <c r="B104" s="283" t="s">
        <v>85</v>
      </c>
      <c r="C104" s="268" t="s">
        <v>86</v>
      </c>
      <c r="D104" s="269"/>
      <c r="E104" s="269"/>
      <c r="F104" s="269"/>
      <c r="G104" s="270"/>
      <c r="H104" s="271"/>
      <c r="I104" s="271"/>
      <c r="J104" s="178"/>
      <c r="K104" s="272"/>
      <c r="L104" s="181">
        <f t="shared" si="5"/>
        <v>0</v>
      </c>
      <c r="M104" s="273"/>
      <c r="N104" s="274">
        <v>2418.75</v>
      </c>
      <c r="O104" s="274">
        <v>2418.75</v>
      </c>
      <c r="P104" s="274">
        <v>2418.75</v>
      </c>
      <c r="Q104" s="275">
        <v>0</v>
      </c>
      <c r="R104" s="276"/>
      <c r="S104" s="277"/>
      <c r="T104" s="278"/>
      <c r="U104" s="278"/>
      <c r="V104" s="130"/>
      <c r="W104" s="130"/>
    </row>
    <row r="105" spans="1:23" s="131" customFormat="1" ht="22.5" outlineLevel="1" x14ac:dyDescent="0.25">
      <c r="A105" s="119"/>
      <c r="B105" s="283" t="s">
        <v>87</v>
      </c>
      <c r="C105" s="268" t="s">
        <v>88</v>
      </c>
      <c r="D105" s="269"/>
      <c r="E105" s="269"/>
      <c r="F105" s="269"/>
      <c r="G105" s="269"/>
      <c r="H105" s="271"/>
      <c r="I105" s="271"/>
      <c r="J105" s="178"/>
      <c r="K105" s="178"/>
      <c r="L105" s="181">
        <f t="shared" si="5"/>
        <v>0</v>
      </c>
      <c r="M105" s="273"/>
      <c r="N105" s="274">
        <v>24411.11</v>
      </c>
      <c r="O105" s="274">
        <v>24411.11</v>
      </c>
      <c r="P105" s="274">
        <v>24411.11</v>
      </c>
      <c r="Q105" s="275">
        <v>24411.11</v>
      </c>
      <c r="R105" s="276"/>
      <c r="S105" s="277"/>
      <c r="T105" s="278"/>
      <c r="U105" s="278"/>
      <c r="V105" s="130"/>
      <c r="W105" s="130"/>
    </row>
    <row r="106" spans="1:23" s="131" customFormat="1" ht="22.5" outlineLevel="1" x14ac:dyDescent="0.25">
      <c r="A106" s="119"/>
      <c r="B106" s="283" t="s">
        <v>89</v>
      </c>
      <c r="C106" s="268" t="s">
        <v>90</v>
      </c>
      <c r="D106" s="270"/>
      <c r="E106" s="269"/>
      <c r="F106" s="269"/>
      <c r="G106" s="270"/>
      <c r="H106" s="281"/>
      <c r="I106" s="271"/>
      <c r="J106" s="178"/>
      <c r="K106" s="178"/>
      <c r="L106" s="181">
        <f t="shared" si="5"/>
        <v>0</v>
      </c>
      <c r="M106" s="273"/>
      <c r="N106" s="275">
        <v>0</v>
      </c>
      <c r="O106" s="274">
        <v>730.55</v>
      </c>
      <c r="P106" s="274">
        <v>559.42999999999995</v>
      </c>
      <c r="Q106" s="275">
        <v>0</v>
      </c>
      <c r="R106" s="282"/>
      <c r="S106" s="277"/>
      <c r="T106" s="278"/>
      <c r="U106" s="278"/>
      <c r="V106" s="130"/>
      <c r="W106" s="130"/>
    </row>
    <row r="107" spans="1:23" s="131" customFormat="1" ht="45" outlineLevel="1" x14ac:dyDescent="0.25">
      <c r="A107" s="119"/>
      <c r="B107" s="283" t="s">
        <v>91</v>
      </c>
      <c r="C107" s="268" t="s">
        <v>92</v>
      </c>
      <c r="D107" s="280"/>
      <c r="E107" s="270"/>
      <c r="F107" s="270"/>
      <c r="G107" s="270"/>
      <c r="H107" s="271"/>
      <c r="I107" s="284"/>
      <c r="J107" s="270"/>
      <c r="K107" s="270"/>
      <c r="L107" s="181">
        <f t="shared" si="5"/>
        <v>0</v>
      </c>
      <c r="M107" s="273"/>
      <c r="N107" s="274">
        <v>1130</v>
      </c>
      <c r="O107" s="275">
        <v>0</v>
      </c>
      <c r="P107" s="275">
        <v>0</v>
      </c>
      <c r="Q107" s="275">
        <v>0</v>
      </c>
      <c r="R107" s="276"/>
      <c r="S107" s="277"/>
      <c r="T107" s="278"/>
      <c r="U107" s="278"/>
      <c r="V107" s="130"/>
      <c r="W107" s="130"/>
    </row>
    <row r="108" spans="1:23" s="140" customFormat="1" ht="22.5" outlineLevel="1" x14ac:dyDescent="0.15">
      <c r="A108" s="132"/>
      <c r="B108" s="285"/>
      <c r="C108" s="286"/>
      <c r="D108" s="351" t="s">
        <v>32</v>
      </c>
      <c r="E108" s="351" t="s">
        <v>166</v>
      </c>
      <c r="F108" s="351" t="s">
        <v>167</v>
      </c>
      <c r="G108" s="351" t="s">
        <v>27</v>
      </c>
      <c r="H108" s="287"/>
      <c r="I108" s="287"/>
      <c r="J108" s="288"/>
      <c r="K108" s="288"/>
      <c r="L108" s="289"/>
      <c r="M108" s="290"/>
      <c r="N108" s="274"/>
      <c r="O108" s="275"/>
      <c r="P108" s="275"/>
      <c r="Q108" s="275"/>
      <c r="R108" s="276"/>
      <c r="S108" s="277"/>
      <c r="T108" s="129"/>
      <c r="U108" s="129"/>
    </row>
    <row r="109" spans="1:23" s="140" customFormat="1" x14ac:dyDescent="0.25">
      <c r="A109" s="132"/>
      <c r="B109" s="291"/>
      <c r="C109" s="352" t="s">
        <v>165</v>
      </c>
      <c r="D109" s="353">
        <f t="shared" ref="D109:G109" si="6">SUM(D79:D107)</f>
        <v>0</v>
      </c>
      <c r="E109" s="353">
        <f t="shared" si="6"/>
        <v>0</v>
      </c>
      <c r="F109" s="353">
        <f t="shared" si="6"/>
        <v>0</v>
      </c>
      <c r="G109" s="353">
        <f t="shared" si="6"/>
        <v>0</v>
      </c>
      <c r="H109" s="292"/>
      <c r="I109" s="293"/>
      <c r="J109" s="294"/>
      <c r="K109" s="295" t="s">
        <v>9</v>
      </c>
      <c r="L109" s="190">
        <f>SUM(L79:L107)</f>
        <v>0</v>
      </c>
      <c r="M109" s="290"/>
      <c r="N109" s="274"/>
      <c r="O109" s="275"/>
      <c r="P109" s="275"/>
      <c r="Q109" s="275"/>
      <c r="R109" s="276"/>
      <c r="S109" s="277"/>
      <c r="T109" s="129"/>
      <c r="U109" s="129"/>
    </row>
    <row r="110" spans="1:23" s="131" customFormat="1" x14ac:dyDescent="0.25">
      <c r="A110" s="119"/>
      <c r="B110" s="233"/>
      <c r="C110" s="205"/>
      <c r="D110" s="234"/>
      <c r="E110" s="235"/>
      <c r="F110" s="235"/>
      <c r="G110" s="235"/>
      <c r="H110" s="296"/>
      <c r="I110" s="296"/>
      <c r="J110" s="235"/>
      <c r="K110" s="235"/>
      <c r="L110" s="236"/>
      <c r="M110" s="297"/>
      <c r="N110" s="298"/>
      <c r="O110" s="298"/>
      <c r="P110" s="298"/>
      <c r="Q110" s="299"/>
      <c r="R110" s="276"/>
      <c r="S110" s="129"/>
      <c r="T110" s="130"/>
      <c r="U110" s="130"/>
      <c r="V110" s="130"/>
      <c r="W110" s="130"/>
    </row>
    <row r="111" spans="1:23" s="130" customFormat="1" x14ac:dyDescent="0.25">
      <c r="A111" s="208"/>
      <c r="B111" s="143"/>
      <c r="C111" s="143"/>
      <c r="D111" s="238"/>
      <c r="E111" s="143"/>
      <c r="F111" s="300"/>
      <c r="G111" s="300"/>
      <c r="H111" s="301"/>
      <c r="I111" s="301"/>
      <c r="J111" s="300"/>
      <c r="K111" s="300"/>
      <c r="L111" s="302"/>
      <c r="M111" s="256"/>
      <c r="N111" s="127"/>
      <c r="O111" s="128"/>
      <c r="P111" s="127"/>
      <c r="Q111" s="127"/>
      <c r="R111" s="129"/>
      <c r="S111" s="129"/>
    </row>
    <row r="112" spans="1:23" s="130" customFormat="1" x14ac:dyDescent="0.25">
      <c r="A112" s="119" t="s">
        <v>93</v>
      </c>
      <c r="B112" s="303" t="s">
        <v>94</v>
      </c>
      <c r="C112" s="304"/>
      <c r="D112" s="305"/>
      <c r="E112" s="306"/>
      <c r="F112" s="191"/>
      <c r="G112" s="200"/>
      <c r="H112" s="46"/>
      <c r="I112" s="46"/>
      <c r="J112" s="129"/>
      <c r="K112" s="129"/>
      <c r="O112" s="192"/>
      <c r="P112" s="192"/>
      <c r="Q112" s="192"/>
      <c r="R112" s="192"/>
    </row>
    <row r="113" spans="1:23" s="130" customFormat="1" outlineLevel="1" x14ac:dyDescent="0.25">
      <c r="A113" s="119"/>
      <c r="B113" s="307" t="str">
        <f>Lijsten!$B$2</f>
        <v>(Coördinatie) samenwerkingsverband</v>
      </c>
      <c r="C113" s="308">
        <f>G32+G71</f>
        <v>0</v>
      </c>
      <c r="D113" s="309"/>
      <c r="E113" s="310"/>
      <c r="F113" s="191"/>
      <c r="G113" s="200"/>
      <c r="H113" s="46"/>
      <c r="I113" s="46"/>
      <c r="J113" s="129"/>
      <c r="K113" s="129"/>
      <c r="O113" s="192"/>
      <c r="P113" s="192"/>
      <c r="Q113" s="192"/>
      <c r="R113" s="192"/>
    </row>
    <row r="114" spans="1:23" s="130" customFormat="1" outlineLevel="1" x14ac:dyDescent="0.25">
      <c r="A114" s="119"/>
      <c r="B114" s="307" t="str">
        <f>Lijsten!$B$3</f>
        <v>Proefproject uitvoering &amp; monitoring</v>
      </c>
      <c r="C114" s="308">
        <f>G33+G72</f>
        <v>0</v>
      </c>
      <c r="D114" s="309"/>
      <c r="E114" s="310"/>
      <c r="F114" s="191"/>
      <c r="G114" s="200"/>
      <c r="H114" s="46"/>
      <c r="I114" s="46"/>
      <c r="J114" s="129"/>
      <c r="K114" s="129"/>
      <c r="O114" s="192"/>
      <c r="P114" s="192"/>
      <c r="Q114" s="192"/>
      <c r="R114" s="192"/>
    </row>
    <row r="115" spans="1:23" s="130" customFormat="1" outlineLevel="1" x14ac:dyDescent="0.25">
      <c r="A115" s="119"/>
      <c r="B115" s="307" t="str">
        <f>Lijsten!$B$4</f>
        <v>Kennisdeling activiteiten</v>
      </c>
      <c r="C115" s="308">
        <f>G34+G73</f>
        <v>0</v>
      </c>
      <c r="D115" s="309"/>
      <c r="E115" s="310"/>
      <c r="F115" s="191"/>
      <c r="G115" s="200"/>
      <c r="H115" s="46"/>
      <c r="I115" s="46"/>
      <c r="J115" s="129"/>
      <c r="K115" s="129"/>
      <c r="O115" s="192"/>
      <c r="P115" s="192"/>
      <c r="Q115" s="192"/>
      <c r="R115" s="192"/>
    </row>
    <row r="116" spans="1:23" s="130" customFormat="1" outlineLevel="1" x14ac:dyDescent="0.25">
      <c r="A116" s="119"/>
      <c r="B116" s="307" t="str">
        <f>B37</f>
        <v>Niet-productieve investeringen</v>
      </c>
      <c r="C116" s="308">
        <f>G49</f>
        <v>0</v>
      </c>
      <c r="D116" s="309"/>
      <c r="E116" s="310"/>
      <c r="F116" s="191"/>
      <c r="G116" s="200"/>
      <c r="H116" s="46"/>
      <c r="I116" s="46"/>
      <c r="J116" s="129"/>
      <c r="K116" s="129"/>
      <c r="O116" s="192"/>
      <c r="P116" s="192"/>
      <c r="Q116" s="192"/>
      <c r="R116" s="192"/>
    </row>
    <row r="117" spans="1:23" s="130" customFormat="1" outlineLevel="1" x14ac:dyDescent="0.25">
      <c r="A117" s="119"/>
      <c r="B117" s="307" t="str">
        <f>B76</f>
        <v>Beheermaatregelen</v>
      </c>
      <c r="C117" s="308">
        <f>L109</f>
        <v>0</v>
      </c>
      <c r="D117" s="309"/>
      <c r="E117" s="310"/>
      <c r="F117" s="191"/>
      <c r="G117" s="200"/>
      <c r="H117" s="46"/>
      <c r="I117" s="46"/>
      <c r="J117" s="129"/>
      <c r="K117" s="129"/>
      <c r="O117" s="192"/>
      <c r="P117" s="192"/>
      <c r="Q117" s="192"/>
      <c r="R117" s="192"/>
    </row>
    <row r="118" spans="1:23" s="130" customFormat="1" outlineLevel="1" x14ac:dyDescent="0.25">
      <c r="A118" s="119"/>
      <c r="B118" s="354" t="s">
        <v>95</v>
      </c>
      <c r="C118" s="356">
        <f>C120-(C113+C114+C115+C116+C117)</f>
        <v>0</v>
      </c>
      <c r="D118" s="311"/>
      <c r="E118" s="310"/>
      <c r="F118" s="191"/>
      <c r="G118" s="200"/>
      <c r="H118" s="46"/>
      <c r="I118" s="46"/>
      <c r="J118" s="129"/>
      <c r="K118" s="129"/>
      <c r="O118" s="192"/>
      <c r="P118" s="192"/>
      <c r="Q118" s="192"/>
      <c r="R118" s="192"/>
    </row>
    <row r="119" spans="1:23" s="130" customFormat="1" outlineLevel="1" x14ac:dyDescent="0.25">
      <c r="A119" s="119"/>
      <c r="B119" s="312"/>
      <c r="C119" s="313"/>
      <c r="D119" s="314"/>
      <c r="E119" s="310"/>
      <c r="F119" s="191"/>
      <c r="G119" s="200"/>
      <c r="H119" s="46"/>
      <c r="I119" s="46"/>
      <c r="J119" s="129"/>
      <c r="K119" s="129"/>
      <c r="O119" s="192"/>
      <c r="P119" s="192"/>
      <c r="Q119" s="192"/>
      <c r="R119" s="192"/>
    </row>
    <row r="120" spans="1:23" s="131" customFormat="1" x14ac:dyDescent="0.25">
      <c r="A120" s="151"/>
      <c r="B120" s="315" t="s">
        <v>9</v>
      </c>
      <c r="C120" s="316">
        <f>SUM(G28+G49+G69+L109)</f>
        <v>0</v>
      </c>
      <c r="D120" s="317"/>
      <c r="E120" s="259"/>
      <c r="F120" s="191"/>
      <c r="G120" s="200"/>
      <c r="H120" s="46"/>
      <c r="I120" s="46"/>
      <c r="J120" s="129"/>
      <c r="K120" s="129"/>
      <c r="L120" s="130"/>
      <c r="M120" s="130"/>
      <c r="N120" s="130"/>
      <c r="O120" s="192"/>
      <c r="P120" s="237"/>
      <c r="Q120" s="237"/>
      <c r="R120" s="237"/>
    </row>
    <row r="121" spans="1:23" s="131" customFormat="1" x14ac:dyDescent="0.25">
      <c r="A121" s="151"/>
      <c r="B121" s="318"/>
      <c r="C121" s="319"/>
      <c r="D121" s="319"/>
      <c r="E121" s="320"/>
      <c r="F121" s="191"/>
      <c r="G121" s="200"/>
      <c r="H121" s="46"/>
      <c r="I121" s="46"/>
      <c r="J121" s="129"/>
      <c r="K121" s="129"/>
      <c r="L121" s="130"/>
      <c r="M121" s="130"/>
      <c r="N121" s="130"/>
      <c r="O121" s="192"/>
      <c r="P121" s="237"/>
      <c r="Q121" s="237"/>
      <c r="R121" s="237"/>
    </row>
    <row r="122" spans="1:23" x14ac:dyDescent="0.25">
      <c r="B122" s="321"/>
      <c r="C122" s="321"/>
      <c r="D122" s="322"/>
      <c r="E122" s="321"/>
      <c r="F122" s="98"/>
    </row>
    <row r="123" spans="1:23" x14ac:dyDescent="0.25">
      <c r="A123" s="119" t="s">
        <v>140</v>
      </c>
      <c r="B123" s="323" t="s">
        <v>96</v>
      </c>
      <c r="C123" s="324"/>
      <c r="D123" s="324"/>
      <c r="E123" s="324"/>
      <c r="F123" s="325"/>
      <c r="G123" s="326"/>
    </row>
    <row r="124" spans="1:23" x14ac:dyDescent="0.25">
      <c r="A124" s="119"/>
      <c r="B124" s="41" t="s">
        <v>143</v>
      </c>
      <c r="D124" s="49"/>
      <c r="F124" s="327"/>
      <c r="G124" s="326"/>
    </row>
    <row r="125" spans="1:23" x14ac:dyDescent="0.25">
      <c r="A125" s="119"/>
      <c r="B125" s="42" t="s">
        <v>144</v>
      </c>
      <c r="C125" s="328"/>
      <c r="D125" s="328"/>
      <c r="E125" s="328"/>
      <c r="F125" s="329"/>
      <c r="G125" s="326"/>
    </row>
    <row r="126" spans="1:23" x14ac:dyDescent="0.25">
      <c r="A126" s="119"/>
      <c r="B126" s="330"/>
      <c r="C126" s="328"/>
      <c r="D126" s="328"/>
      <c r="E126" s="328"/>
      <c r="F126" s="329"/>
      <c r="G126" s="326"/>
    </row>
    <row r="127" spans="1:23" x14ac:dyDescent="0.25">
      <c r="A127" s="97"/>
      <c r="B127" s="183"/>
      <c r="C127" s="331" t="s">
        <v>97</v>
      </c>
      <c r="D127" s="332" t="s">
        <v>98</v>
      </c>
      <c r="E127" s="331" t="s">
        <v>99</v>
      </c>
      <c r="F127" s="333" t="s">
        <v>17</v>
      </c>
      <c r="G127" s="326"/>
      <c r="I127" s="49"/>
      <c r="K127" s="100"/>
      <c r="L127" s="101"/>
      <c r="M127" s="102"/>
      <c r="N127" s="103"/>
      <c r="O127" s="102"/>
      <c r="Q127" s="104"/>
      <c r="S127" s="105"/>
      <c r="W127" s="49"/>
    </row>
    <row r="128" spans="1:23" x14ac:dyDescent="0.25">
      <c r="A128" s="97"/>
      <c r="B128" s="334" t="s">
        <v>101</v>
      </c>
      <c r="C128" s="242"/>
      <c r="D128" s="335"/>
      <c r="E128" s="335"/>
      <c r="F128" s="336"/>
      <c r="G128" s="326"/>
      <c r="I128" s="49"/>
      <c r="K128" s="100"/>
      <c r="L128" s="101"/>
      <c r="M128" s="102"/>
      <c r="N128" s="103"/>
      <c r="O128" s="102"/>
      <c r="Q128" s="104"/>
      <c r="S128" s="105"/>
      <c r="W128" s="49"/>
    </row>
    <row r="129" spans="1:23" x14ac:dyDescent="0.25">
      <c r="A129" s="97"/>
      <c r="B129" s="334" t="s">
        <v>102</v>
      </c>
      <c r="C129" s="242"/>
      <c r="D129" s="335"/>
      <c r="E129" s="335"/>
      <c r="F129" s="336"/>
      <c r="G129" s="326"/>
      <c r="I129" s="49"/>
      <c r="K129" s="100"/>
      <c r="L129" s="101"/>
      <c r="M129" s="102"/>
      <c r="N129" s="103"/>
      <c r="O129" s="102"/>
      <c r="Q129" s="104"/>
      <c r="S129" s="105"/>
      <c r="W129" s="49"/>
    </row>
    <row r="130" spans="1:23" x14ac:dyDescent="0.25">
      <c r="A130" s="97"/>
      <c r="B130" s="334" t="s">
        <v>103</v>
      </c>
      <c r="C130" s="242"/>
      <c r="D130" s="335"/>
      <c r="E130" s="335"/>
      <c r="F130" s="336"/>
      <c r="G130" s="326"/>
    </row>
    <row r="131" spans="1:23" x14ac:dyDescent="0.25">
      <c r="A131" s="97"/>
      <c r="B131" s="334" t="s">
        <v>104</v>
      </c>
      <c r="C131" s="242"/>
      <c r="D131" s="335"/>
      <c r="E131" s="335"/>
      <c r="F131" s="336"/>
      <c r="G131" s="326"/>
    </row>
    <row r="132" spans="1:23" x14ac:dyDescent="0.25">
      <c r="A132" s="97"/>
      <c r="B132" s="334" t="s">
        <v>105</v>
      </c>
      <c r="C132" s="242"/>
      <c r="D132" s="335"/>
      <c r="E132" s="335"/>
      <c r="F132" s="336"/>
      <c r="G132" s="326"/>
    </row>
    <row r="133" spans="1:23" x14ac:dyDescent="0.25">
      <c r="A133" s="97"/>
      <c r="B133" s="334" t="s">
        <v>106</v>
      </c>
      <c r="C133" s="242"/>
      <c r="D133" s="335"/>
      <c r="E133" s="335"/>
      <c r="F133" s="336"/>
      <c r="G133" s="326"/>
    </row>
    <row r="134" spans="1:23" x14ac:dyDescent="0.25">
      <c r="A134" s="97"/>
      <c r="B134" s="334" t="s">
        <v>107</v>
      </c>
      <c r="C134" s="242"/>
      <c r="D134" s="335"/>
      <c r="E134" s="335"/>
      <c r="F134" s="336"/>
      <c r="G134" s="326"/>
    </row>
    <row r="135" spans="1:23" x14ac:dyDescent="0.25">
      <c r="A135" s="97"/>
      <c r="B135" s="334" t="s">
        <v>108</v>
      </c>
      <c r="C135" s="242"/>
      <c r="D135" s="335"/>
      <c r="E135" s="335"/>
      <c r="F135" s="336"/>
      <c r="G135" s="326"/>
    </row>
    <row r="136" spans="1:23" x14ac:dyDescent="0.25">
      <c r="A136" s="97"/>
      <c r="B136" s="334" t="s">
        <v>109</v>
      </c>
      <c r="C136" s="242"/>
      <c r="D136" s="335"/>
      <c r="E136" s="335"/>
      <c r="F136" s="336"/>
      <c r="G136" s="326"/>
    </row>
    <row r="137" spans="1:23" x14ac:dyDescent="0.25">
      <c r="A137" s="97"/>
      <c r="B137" s="334" t="s">
        <v>110</v>
      </c>
      <c r="C137" s="242"/>
      <c r="D137" s="335"/>
      <c r="E137" s="335"/>
      <c r="F137" s="336"/>
      <c r="G137" s="326"/>
    </row>
    <row r="138" spans="1:23" x14ac:dyDescent="0.25">
      <c r="A138" s="97"/>
      <c r="B138" s="334" t="s">
        <v>111</v>
      </c>
      <c r="C138" s="242"/>
      <c r="D138" s="335"/>
      <c r="E138" s="335"/>
      <c r="F138" s="336"/>
      <c r="G138" s="326"/>
    </row>
    <row r="139" spans="1:23" x14ac:dyDescent="0.25">
      <c r="A139" s="97"/>
      <c r="B139" s="334" t="s">
        <v>112</v>
      </c>
      <c r="C139" s="242"/>
      <c r="D139" s="335"/>
      <c r="E139" s="335"/>
      <c r="F139" s="336"/>
      <c r="G139" s="326"/>
    </row>
    <row r="140" spans="1:23" x14ac:dyDescent="0.25">
      <c r="A140" s="97"/>
      <c r="B140" s="183"/>
      <c r="F140" s="327"/>
      <c r="G140" s="326"/>
    </row>
    <row r="141" spans="1:23" x14ac:dyDescent="0.25">
      <c r="A141" s="97"/>
      <c r="B141" s="183"/>
      <c r="E141" s="337" t="s">
        <v>141</v>
      </c>
      <c r="F141" s="338">
        <f>C120</f>
        <v>0</v>
      </c>
      <c r="G141" s="326"/>
    </row>
    <row r="142" spans="1:23" x14ac:dyDescent="0.25">
      <c r="A142" s="97"/>
      <c r="B142" s="183"/>
      <c r="E142" s="337" t="s">
        <v>142</v>
      </c>
      <c r="F142" s="339">
        <f>SUM(F128:F139)</f>
        <v>0</v>
      </c>
      <c r="G142" s="326"/>
    </row>
    <row r="143" spans="1:23" x14ac:dyDescent="0.25">
      <c r="A143" s="97"/>
      <c r="B143" s="340"/>
      <c r="C143" s="341"/>
      <c r="D143" s="342"/>
      <c r="E143" s="341"/>
      <c r="F143" s="343"/>
      <c r="G143" s="326"/>
    </row>
    <row r="144" spans="1:23" x14ac:dyDescent="0.25">
      <c r="B144" s="328"/>
      <c r="C144" s="328"/>
      <c r="D144" s="345"/>
      <c r="E144" s="328"/>
    </row>
  </sheetData>
  <sheetProtection algorithmName="SHA-512" hashValue="r9oPZ4h/kphqbeA0fw+nln3ousTWKwdDIzb/uZI8AXqW733ASIeBOoI1YiD4TeHQbHQRqEbcr6jBwavDjE7diQ==" saltValue="QLfOUAHksAtzanZfNQpL4g==" spinCount="100000" sheet="1" objects="1" scenarios="1"/>
  <mergeCells count="29">
    <mergeCell ref="D67:F67"/>
    <mergeCell ref="H77:K77"/>
    <mergeCell ref="F2:G2"/>
    <mergeCell ref="D61:F61"/>
    <mergeCell ref="D62:F62"/>
    <mergeCell ref="D63:F63"/>
    <mergeCell ref="D64:F64"/>
    <mergeCell ref="D65:F65"/>
    <mergeCell ref="D66:F66"/>
    <mergeCell ref="D55:F55"/>
    <mergeCell ref="D56:F56"/>
    <mergeCell ref="D57:F57"/>
    <mergeCell ref="D58:F58"/>
    <mergeCell ref="D59:F59"/>
    <mergeCell ref="D60:F60"/>
    <mergeCell ref="D44:F44"/>
    <mergeCell ref="D45:F45"/>
    <mergeCell ref="D46:F46"/>
    <mergeCell ref="D47:F47"/>
    <mergeCell ref="D53:F53"/>
    <mergeCell ref="D54:F54"/>
    <mergeCell ref="D43:F43"/>
    <mergeCell ref="C2:D2"/>
    <mergeCell ref="C3:G3"/>
    <mergeCell ref="B10:E10"/>
    <mergeCell ref="D39:F39"/>
    <mergeCell ref="D40:F40"/>
    <mergeCell ref="D41:F41"/>
    <mergeCell ref="D42:F42"/>
  </mergeCells>
  <conditionalFormatting sqref="B10">
    <cfRule type="cellIs" dxfId="9" priority="10" stopIfTrue="1" operator="equal">
      <formula>"Kies eerst uw systematiek voor de berekening van de loonkosten"</formula>
    </cfRule>
  </conditionalFormatting>
  <conditionalFormatting sqref="B118:D119">
    <cfRule type="expression" dxfId="8" priority="4">
      <formula>$C$118&gt;0</formula>
    </cfRule>
  </conditionalFormatting>
  <conditionalFormatting sqref="D12:D26">
    <cfRule type="expression" dxfId="7" priority="5">
      <formula>AND($C$8="Vast uurtarief (60 euro)",$D12&gt;60)</formula>
    </cfRule>
  </conditionalFormatting>
  <conditionalFormatting sqref="F12:F26">
    <cfRule type="expression" dxfId="6" priority="2">
      <formula>$F12=0.5</formula>
    </cfRule>
  </conditionalFormatting>
  <conditionalFormatting sqref="F27">
    <cfRule type="cellIs" dxfId="5" priority="11" stopIfTrue="1" operator="equal">
      <formula>"Opslag algemene kosten (50%)"</formula>
    </cfRule>
  </conditionalFormatting>
  <conditionalFormatting sqref="F142">
    <cfRule type="expression" dxfId="4" priority="1">
      <formula>$F$141=$F$142</formula>
    </cfRule>
  </conditionalFormatting>
  <conditionalFormatting sqref="H79:H107">
    <cfRule type="expression" dxfId="3" priority="6">
      <formula>$H79&gt;$N79</formula>
    </cfRule>
  </conditionalFormatting>
  <conditionalFormatting sqref="I79:I107">
    <cfRule type="expression" dxfId="2" priority="9">
      <formula>$I79&gt;$O79</formula>
    </cfRule>
  </conditionalFormatting>
  <conditionalFormatting sqref="J79:J107">
    <cfRule type="expression" dxfId="1" priority="8">
      <formula>$J79&gt;$P79</formula>
    </cfRule>
  </conditionalFormatting>
  <conditionalFormatting sqref="K79:K107">
    <cfRule type="expression" dxfId="0" priority="7">
      <formula>$K79&gt;$Q79</formula>
    </cfRule>
  </conditionalFormatting>
  <dataValidations count="3">
    <dataValidation type="list" allowBlank="1" showInputMessage="1" showErrorMessage="1" sqref="C8" xr:uid="{1B322D95-D905-4E7F-9F0C-1D67B941040A}">
      <formula1>Loonkostensystematiek</formula1>
    </dataValidation>
    <dataValidation type="list" allowBlank="1" showInputMessage="1" showErrorMessage="1" sqref="B12:B26 B54:B67" xr:uid="{E21A6DE7-0001-4580-9F70-F871C545A5FB}">
      <formula1>Activiteiten</formula1>
    </dataValidation>
    <dataValidation type="custom" errorStyle="warning" allowBlank="1" showErrorMessage="1" errorTitle="Maximum vergoeding" error="De opgegeven vergoeding is meer dan het maximum voor deze activiteit." sqref="H79:K109 C109" xr:uid="{D84D789F-2415-492F-A6F4-F38D89EFCD0C}">
      <formula1>C79&lt;=I79</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6FEF4-6294-4C78-BDFA-D26BFEA7384E}">
  <dimension ref="A1:S5"/>
  <sheetViews>
    <sheetView workbookViewId="0">
      <selection activeCell="A6" sqref="A6"/>
    </sheetView>
  </sheetViews>
  <sheetFormatPr defaultColWidth="14.140625" defaultRowHeight="15" x14ac:dyDescent="0.25"/>
  <cols>
    <col min="1" max="1" width="53.7109375" style="2" customWidth="1"/>
    <col min="2" max="2" width="40.5703125" style="2" customWidth="1"/>
    <col min="3" max="7" width="14.140625" style="2"/>
    <col min="8" max="8" width="14.140625" style="3"/>
    <col min="9" max="9" width="14.140625" style="4"/>
    <col min="10" max="10" width="14.140625" style="5"/>
    <col min="11" max="11" width="14.140625" style="6"/>
    <col min="12" max="13" width="14.140625" style="5"/>
    <col min="14" max="15" width="14.140625" style="7"/>
    <col min="16" max="19" width="14.140625" style="8"/>
    <col min="20" max="16384" width="14.140625" style="2"/>
  </cols>
  <sheetData>
    <row r="1" spans="1:2" x14ac:dyDescent="0.25">
      <c r="A1" s="1" t="s">
        <v>117</v>
      </c>
      <c r="B1" s="1" t="s">
        <v>118</v>
      </c>
    </row>
    <row r="2" spans="1:2" x14ac:dyDescent="0.25">
      <c r="A2" s="9" t="s">
        <v>2</v>
      </c>
      <c r="B2" s="9" t="s">
        <v>8</v>
      </c>
    </row>
    <row r="3" spans="1:2" x14ac:dyDescent="0.25">
      <c r="A3" s="9" t="s">
        <v>121</v>
      </c>
      <c r="B3" s="9" t="s">
        <v>10</v>
      </c>
    </row>
    <row r="4" spans="1:2" x14ac:dyDescent="0.25">
      <c r="A4" s="9" t="s">
        <v>122</v>
      </c>
      <c r="B4" s="9" t="s">
        <v>11</v>
      </c>
    </row>
    <row r="5" spans="1:2" x14ac:dyDescent="0.25">
      <c r="A5" s="9" t="s">
        <v>127</v>
      </c>
      <c r="B5"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6EFE-B4C6-4539-9C43-371DB394C27D}">
  <dimension ref="A1:P65"/>
  <sheetViews>
    <sheetView zoomScaleNormal="100" workbookViewId="0">
      <selection activeCell="H15" sqref="H15"/>
    </sheetView>
  </sheetViews>
  <sheetFormatPr defaultColWidth="0" defaultRowHeight="11.25" zeroHeight="1" x14ac:dyDescent="0.15"/>
  <cols>
    <col min="1" max="1" width="4.7109375" style="43" customWidth="1"/>
    <col min="2" max="2" width="7.28515625" style="73" customWidth="1"/>
    <col min="3" max="3" width="38.28515625" style="43" customWidth="1"/>
    <col min="4" max="8" width="14.140625" style="43" customWidth="1"/>
    <col min="9" max="9" width="15.42578125" style="43" customWidth="1"/>
    <col min="10" max="10" width="12.7109375" style="43" bestFit="1" customWidth="1"/>
    <col min="11" max="11" width="14.85546875" style="43" bestFit="1" customWidth="1"/>
    <col min="12" max="12" width="18.140625" style="43" bestFit="1" customWidth="1"/>
    <col min="13" max="13" width="3.5703125" style="43" customWidth="1"/>
    <col min="14" max="16" width="0" style="43" hidden="1" customWidth="1"/>
    <col min="17" max="16384" width="9.140625" style="43" hidden="1"/>
  </cols>
  <sheetData>
    <row r="1" spans="1:16" ht="27" x14ac:dyDescent="0.25">
      <c r="B1" s="75" t="s">
        <v>208</v>
      </c>
      <c r="C1" s="74"/>
    </row>
    <row r="2" spans="1:16" x14ac:dyDescent="0.15"/>
    <row r="3" spans="1:16" s="49" customFormat="1" x14ac:dyDescent="0.15">
      <c r="A3" s="44"/>
      <c r="B3" s="45" t="s">
        <v>114</v>
      </c>
      <c r="C3" s="46"/>
      <c r="D3" s="46"/>
      <c r="E3" s="46"/>
      <c r="F3" s="46"/>
      <c r="G3" s="46"/>
      <c r="H3" s="46"/>
      <c r="I3" s="46"/>
      <c r="J3" s="46"/>
      <c r="K3" s="46"/>
      <c r="L3" s="46"/>
      <c r="M3" s="47"/>
      <c r="N3" s="48"/>
      <c r="O3" s="48"/>
      <c r="P3" s="48"/>
    </row>
    <row r="4" spans="1:16" s="53" customFormat="1" x14ac:dyDescent="0.15">
      <c r="A4" s="50"/>
      <c r="B4" s="51" t="s">
        <v>210</v>
      </c>
      <c r="C4" s="51"/>
      <c r="D4" s="51"/>
      <c r="E4" s="51"/>
      <c r="F4" s="51"/>
      <c r="G4" s="51"/>
      <c r="H4" s="51"/>
      <c r="I4" s="51"/>
      <c r="J4" s="51"/>
      <c r="K4" s="51"/>
      <c r="L4" s="51"/>
      <c r="M4" s="52"/>
    </row>
    <row r="5" spans="1:16" s="49" customFormat="1" x14ac:dyDescent="0.15">
      <c r="A5" s="44"/>
      <c r="B5" s="51" t="s">
        <v>202</v>
      </c>
      <c r="C5" s="54"/>
      <c r="D5" s="55"/>
      <c r="E5" s="55"/>
      <c r="F5" s="54"/>
      <c r="G5" s="54"/>
      <c r="H5" s="54"/>
      <c r="I5" s="54"/>
      <c r="J5" s="54"/>
      <c r="K5" s="54"/>
      <c r="L5" s="54"/>
      <c r="M5" s="47"/>
      <c r="N5" s="48"/>
      <c r="O5" s="48"/>
      <c r="P5" s="48"/>
    </row>
    <row r="6" spans="1:16" s="49" customFormat="1" x14ac:dyDescent="0.15">
      <c r="A6" s="44"/>
      <c r="B6" s="51" t="s">
        <v>203</v>
      </c>
      <c r="C6" s="54"/>
      <c r="D6" s="55"/>
      <c r="E6" s="55"/>
      <c r="F6" s="54"/>
      <c r="G6" s="54"/>
      <c r="H6" s="54"/>
      <c r="I6" s="54"/>
      <c r="J6" s="54"/>
      <c r="K6" s="54"/>
      <c r="L6" s="54"/>
      <c r="M6" s="47"/>
      <c r="N6" s="48"/>
      <c r="O6" s="48"/>
      <c r="P6" s="48"/>
    </row>
    <row r="7" spans="1:16" s="49" customFormat="1" x14ac:dyDescent="0.15">
      <c r="A7" s="44"/>
      <c r="B7" s="51" t="s">
        <v>204</v>
      </c>
      <c r="C7" s="54"/>
      <c r="D7" s="55"/>
      <c r="E7" s="55"/>
      <c r="F7" s="54"/>
      <c r="G7" s="54"/>
      <c r="H7" s="54"/>
      <c r="I7" s="54"/>
      <c r="J7" s="54"/>
      <c r="K7" s="54"/>
      <c r="L7" s="54"/>
      <c r="M7" s="47"/>
      <c r="N7" s="48"/>
      <c r="O7" s="48"/>
      <c r="P7" s="48"/>
    </row>
    <row r="8" spans="1:16" s="49" customFormat="1" x14ac:dyDescent="0.15">
      <c r="A8" s="44"/>
      <c r="B8" s="51" t="s">
        <v>115</v>
      </c>
      <c r="C8" s="54"/>
      <c r="D8" s="55"/>
      <c r="E8" s="55"/>
      <c r="F8" s="54"/>
      <c r="G8" s="54"/>
      <c r="H8" s="54"/>
      <c r="I8" s="54"/>
      <c r="J8" s="54"/>
      <c r="K8" s="54"/>
      <c r="L8" s="54"/>
      <c r="M8" s="47"/>
      <c r="N8" s="48"/>
      <c r="O8" s="48"/>
      <c r="P8" s="48"/>
    </row>
    <row r="9" spans="1:16" s="49" customFormat="1" x14ac:dyDescent="0.15">
      <c r="A9" s="44"/>
      <c r="B9" s="51" t="s">
        <v>205</v>
      </c>
      <c r="C9" s="54"/>
      <c r="D9" s="55"/>
      <c r="E9" s="55"/>
      <c r="F9" s="54"/>
      <c r="G9" s="54"/>
      <c r="H9" s="54"/>
      <c r="I9" s="54"/>
      <c r="J9" s="54"/>
      <c r="K9" s="54"/>
      <c r="L9" s="54"/>
      <c r="M9" s="47"/>
      <c r="N9" s="48"/>
      <c r="O9" s="48"/>
      <c r="P9" s="48"/>
    </row>
    <row r="10" spans="1:16" s="49" customFormat="1" x14ac:dyDescent="0.15">
      <c r="A10" s="44"/>
      <c r="B10" s="51" t="s">
        <v>206</v>
      </c>
      <c r="C10" s="54"/>
      <c r="D10" s="55"/>
      <c r="E10" s="55"/>
      <c r="F10" s="54"/>
      <c r="G10" s="54"/>
      <c r="H10" s="54"/>
      <c r="I10" s="54"/>
      <c r="J10" s="54"/>
      <c r="K10" s="54"/>
      <c r="L10" s="54"/>
      <c r="M10" s="47"/>
      <c r="N10" s="48"/>
      <c r="O10" s="48"/>
      <c r="P10" s="48"/>
    </row>
    <row r="11" spans="1:16" s="56" customFormat="1" ht="15" customHeight="1" x14ac:dyDescent="0.15">
      <c r="B11" s="57"/>
      <c r="C11" s="58"/>
      <c r="D11" s="58"/>
      <c r="E11" s="58"/>
      <c r="F11" s="58"/>
      <c r="G11" s="58"/>
      <c r="H11" s="58"/>
      <c r="I11" s="58"/>
      <c r="J11" s="58"/>
      <c r="K11" s="58"/>
      <c r="L11" s="58"/>
    </row>
    <row r="12" spans="1:16" ht="15" customHeight="1" x14ac:dyDescent="0.15">
      <c r="A12" s="59"/>
      <c r="B12" s="60" t="s">
        <v>123</v>
      </c>
      <c r="C12" s="60"/>
      <c r="D12" s="61"/>
      <c r="E12" s="61"/>
      <c r="F12" s="61"/>
      <c r="G12" s="61"/>
      <c r="H12" s="61"/>
      <c r="I12" s="61"/>
      <c r="J12" s="61"/>
      <c r="K12" s="61"/>
      <c r="L12" s="61"/>
      <c r="M12" s="62"/>
    </row>
    <row r="13" spans="1:16" ht="15" customHeight="1" x14ac:dyDescent="0.15">
      <c r="A13" s="59"/>
      <c r="B13" s="60"/>
      <c r="C13" s="60"/>
      <c r="D13" s="61"/>
      <c r="E13" s="61"/>
      <c r="F13" s="61"/>
      <c r="G13" s="61"/>
      <c r="H13" s="61"/>
      <c r="I13" s="61"/>
      <c r="J13" s="61"/>
      <c r="K13" s="61"/>
      <c r="L13" s="61"/>
      <c r="M13" s="62"/>
    </row>
    <row r="14" spans="1:16" ht="67.5" x14ac:dyDescent="0.15">
      <c r="A14" s="59"/>
      <c r="B14" s="63"/>
      <c r="C14" s="63" t="s">
        <v>119</v>
      </c>
      <c r="D14" s="63" t="s">
        <v>134</v>
      </c>
      <c r="E14" s="63" t="s">
        <v>135</v>
      </c>
      <c r="F14" s="63" t="s">
        <v>136</v>
      </c>
      <c r="G14" s="63" t="s">
        <v>137</v>
      </c>
      <c r="H14" s="63" t="s">
        <v>132</v>
      </c>
      <c r="I14" s="63" t="s">
        <v>138</v>
      </c>
      <c r="J14" s="63" t="s">
        <v>139</v>
      </c>
      <c r="K14" s="63" t="s">
        <v>124</v>
      </c>
      <c r="L14" s="63" t="s">
        <v>120</v>
      </c>
      <c r="M14" s="62"/>
    </row>
    <row r="15" spans="1:16" x14ac:dyDescent="0.15">
      <c r="A15" s="59"/>
      <c r="B15" s="64">
        <v>1</v>
      </c>
      <c r="C15" s="65"/>
      <c r="D15" s="66"/>
      <c r="E15" s="66"/>
      <c r="F15" s="66"/>
      <c r="G15" s="66"/>
      <c r="H15" s="67" t="str">
        <f>IFERROR(IF(D15=0,"",D15*12+E15+F15+G15),"")</f>
        <v/>
      </c>
      <c r="I15" s="68"/>
      <c r="J15" s="69"/>
      <c r="K15" s="70" t="str">
        <f>IFERROR(IF(OR(D15=0,I15=0,J15=0),"",I15*J15),"")</f>
        <v/>
      </c>
      <c r="L15" s="71">
        <f>IFERROR(ROUND(H15/K15,2),0)</f>
        <v>0</v>
      </c>
      <c r="M15" s="62"/>
    </row>
    <row r="16" spans="1:16" x14ac:dyDescent="0.15">
      <c r="A16" s="59"/>
      <c r="B16" s="64">
        <v>2</v>
      </c>
      <c r="C16" s="65"/>
      <c r="D16" s="66"/>
      <c r="E16" s="66"/>
      <c r="F16" s="66"/>
      <c r="G16" s="66"/>
      <c r="H16" s="67" t="str">
        <f t="shared" ref="H16:H64" si="0">IFERROR(IF(D16=0,"",D16*12+E16+F16+G16),"")</f>
        <v/>
      </c>
      <c r="I16" s="68"/>
      <c r="J16" s="69"/>
      <c r="K16" s="70" t="str">
        <f t="shared" ref="K16:K64" si="1">IFERROR(IF(D16&lt;&gt;0,I16*J16,""),"")</f>
        <v/>
      </c>
      <c r="L16" s="71">
        <f t="shared" ref="L16:L64" si="2">IFERROR(ROUND(H16/K16,2),0)</f>
        <v>0</v>
      </c>
      <c r="M16" s="62"/>
    </row>
    <row r="17" spans="1:13" x14ac:dyDescent="0.15">
      <c r="A17" s="59"/>
      <c r="B17" s="64">
        <v>3</v>
      </c>
      <c r="C17" s="65"/>
      <c r="D17" s="66"/>
      <c r="E17" s="66"/>
      <c r="F17" s="66"/>
      <c r="G17" s="66"/>
      <c r="H17" s="67" t="str">
        <f t="shared" si="0"/>
        <v/>
      </c>
      <c r="I17" s="68"/>
      <c r="J17" s="69"/>
      <c r="K17" s="70" t="str">
        <f t="shared" si="1"/>
        <v/>
      </c>
      <c r="L17" s="71">
        <f t="shared" si="2"/>
        <v>0</v>
      </c>
      <c r="M17" s="62"/>
    </row>
    <row r="18" spans="1:13" x14ac:dyDescent="0.15">
      <c r="A18" s="59"/>
      <c r="B18" s="64">
        <v>4</v>
      </c>
      <c r="C18" s="65"/>
      <c r="D18" s="66"/>
      <c r="E18" s="66"/>
      <c r="F18" s="66"/>
      <c r="G18" s="66"/>
      <c r="H18" s="67" t="str">
        <f t="shared" si="0"/>
        <v/>
      </c>
      <c r="I18" s="68"/>
      <c r="J18" s="69"/>
      <c r="K18" s="70" t="str">
        <f t="shared" si="1"/>
        <v/>
      </c>
      <c r="L18" s="71">
        <f t="shared" si="2"/>
        <v>0</v>
      </c>
      <c r="M18" s="62"/>
    </row>
    <row r="19" spans="1:13" x14ac:dyDescent="0.15">
      <c r="A19" s="59"/>
      <c r="B19" s="64">
        <v>5</v>
      </c>
      <c r="C19" s="65"/>
      <c r="D19" s="66"/>
      <c r="E19" s="66"/>
      <c r="F19" s="66"/>
      <c r="G19" s="66"/>
      <c r="H19" s="67" t="str">
        <f t="shared" si="0"/>
        <v/>
      </c>
      <c r="I19" s="68"/>
      <c r="J19" s="69"/>
      <c r="K19" s="70" t="str">
        <f t="shared" si="1"/>
        <v/>
      </c>
      <c r="L19" s="71">
        <f t="shared" si="2"/>
        <v>0</v>
      </c>
      <c r="M19" s="62"/>
    </row>
    <row r="20" spans="1:13" x14ac:dyDescent="0.15">
      <c r="A20" s="59"/>
      <c r="B20" s="64">
        <v>6</v>
      </c>
      <c r="C20" s="65"/>
      <c r="D20" s="66"/>
      <c r="E20" s="66"/>
      <c r="F20" s="66"/>
      <c r="G20" s="66"/>
      <c r="H20" s="67" t="str">
        <f t="shared" si="0"/>
        <v/>
      </c>
      <c r="I20" s="68"/>
      <c r="J20" s="69"/>
      <c r="K20" s="70" t="str">
        <f t="shared" si="1"/>
        <v/>
      </c>
      <c r="L20" s="71">
        <f t="shared" si="2"/>
        <v>0</v>
      </c>
      <c r="M20" s="62"/>
    </row>
    <row r="21" spans="1:13" x14ac:dyDescent="0.15">
      <c r="A21" s="59"/>
      <c r="B21" s="64">
        <v>7</v>
      </c>
      <c r="C21" s="65"/>
      <c r="D21" s="66"/>
      <c r="E21" s="66"/>
      <c r="F21" s="66"/>
      <c r="G21" s="66"/>
      <c r="H21" s="67" t="str">
        <f t="shared" si="0"/>
        <v/>
      </c>
      <c r="I21" s="68"/>
      <c r="J21" s="69"/>
      <c r="K21" s="70" t="str">
        <f t="shared" si="1"/>
        <v/>
      </c>
      <c r="L21" s="71">
        <f t="shared" si="2"/>
        <v>0</v>
      </c>
      <c r="M21" s="62"/>
    </row>
    <row r="22" spans="1:13" x14ac:dyDescent="0.15">
      <c r="A22" s="59"/>
      <c r="B22" s="64">
        <v>8</v>
      </c>
      <c r="C22" s="65"/>
      <c r="D22" s="66"/>
      <c r="E22" s="66"/>
      <c r="F22" s="66"/>
      <c r="G22" s="66"/>
      <c r="H22" s="67" t="str">
        <f t="shared" si="0"/>
        <v/>
      </c>
      <c r="I22" s="68"/>
      <c r="J22" s="69"/>
      <c r="K22" s="70" t="str">
        <f t="shared" si="1"/>
        <v/>
      </c>
      <c r="L22" s="71">
        <f t="shared" si="2"/>
        <v>0</v>
      </c>
      <c r="M22" s="62"/>
    </row>
    <row r="23" spans="1:13" x14ac:dyDescent="0.15">
      <c r="A23" s="59"/>
      <c r="B23" s="64">
        <v>9</v>
      </c>
      <c r="C23" s="65"/>
      <c r="D23" s="66"/>
      <c r="E23" s="66"/>
      <c r="F23" s="66"/>
      <c r="G23" s="66"/>
      <c r="H23" s="67" t="str">
        <f t="shared" si="0"/>
        <v/>
      </c>
      <c r="I23" s="68"/>
      <c r="J23" s="69"/>
      <c r="K23" s="70" t="str">
        <f t="shared" si="1"/>
        <v/>
      </c>
      <c r="L23" s="71">
        <f t="shared" si="2"/>
        <v>0</v>
      </c>
      <c r="M23" s="62"/>
    </row>
    <row r="24" spans="1:13" x14ac:dyDescent="0.15">
      <c r="A24" s="59"/>
      <c r="B24" s="64">
        <v>10</v>
      </c>
      <c r="C24" s="65"/>
      <c r="D24" s="66"/>
      <c r="E24" s="66"/>
      <c r="F24" s="66"/>
      <c r="G24" s="66"/>
      <c r="H24" s="67" t="str">
        <f t="shared" si="0"/>
        <v/>
      </c>
      <c r="I24" s="68"/>
      <c r="J24" s="69"/>
      <c r="K24" s="70" t="str">
        <f t="shared" si="1"/>
        <v/>
      </c>
      <c r="L24" s="71">
        <f t="shared" si="2"/>
        <v>0</v>
      </c>
      <c r="M24" s="62"/>
    </row>
    <row r="25" spans="1:13" x14ac:dyDescent="0.15">
      <c r="A25" s="59"/>
      <c r="B25" s="64">
        <v>11</v>
      </c>
      <c r="C25" s="65"/>
      <c r="D25" s="66"/>
      <c r="E25" s="66"/>
      <c r="F25" s="66"/>
      <c r="G25" s="66"/>
      <c r="H25" s="67" t="str">
        <f t="shared" si="0"/>
        <v/>
      </c>
      <c r="I25" s="68"/>
      <c r="J25" s="69"/>
      <c r="K25" s="70" t="str">
        <f t="shared" si="1"/>
        <v/>
      </c>
      <c r="L25" s="71">
        <f t="shared" si="2"/>
        <v>0</v>
      </c>
      <c r="M25" s="62"/>
    </row>
    <row r="26" spans="1:13" x14ac:dyDescent="0.15">
      <c r="A26" s="59"/>
      <c r="B26" s="64">
        <v>12</v>
      </c>
      <c r="C26" s="65"/>
      <c r="D26" s="66"/>
      <c r="E26" s="66"/>
      <c r="F26" s="66"/>
      <c r="G26" s="66"/>
      <c r="H26" s="67" t="str">
        <f t="shared" si="0"/>
        <v/>
      </c>
      <c r="I26" s="68"/>
      <c r="J26" s="69"/>
      <c r="K26" s="70" t="str">
        <f t="shared" si="1"/>
        <v/>
      </c>
      <c r="L26" s="71">
        <f t="shared" si="2"/>
        <v>0</v>
      </c>
      <c r="M26" s="62"/>
    </row>
    <row r="27" spans="1:13" x14ac:dyDescent="0.15">
      <c r="A27" s="59"/>
      <c r="B27" s="64">
        <v>13</v>
      </c>
      <c r="C27" s="65"/>
      <c r="D27" s="66"/>
      <c r="E27" s="66"/>
      <c r="F27" s="66"/>
      <c r="G27" s="66"/>
      <c r="H27" s="67" t="str">
        <f t="shared" si="0"/>
        <v/>
      </c>
      <c r="I27" s="68"/>
      <c r="J27" s="69"/>
      <c r="K27" s="70" t="str">
        <f t="shared" si="1"/>
        <v/>
      </c>
      <c r="L27" s="71">
        <f t="shared" si="2"/>
        <v>0</v>
      </c>
      <c r="M27" s="62"/>
    </row>
    <row r="28" spans="1:13" x14ac:dyDescent="0.15">
      <c r="A28" s="59"/>
      <c r="B28" s="64">
        <v>14</v>
      </c>
      <c r="C28" s="65"/>
      <c r="D28" s="66"/>
      <c r="E28" s="66"/>
      <c r="F28" s="66"/>
      <c r="G28" s="66"/>
      <c r="H28" s="67" t="str">
        <f t="shared" si="0"/>
        <v/>
      </c>
      <c r="I28" s="68"/>
      <c r="J28" s="69"/>
      <c r="K28" s="70" t="str">
        <f t="shared" si="1"/>
        <v/>
      </c>
      <c r="L28" s="71">
        <f t="shared" si="2"/>
        <v>0</v>
      </c>
      <c r="M28" s="62"/>
    </row>
    <row r="29" spans="1:13" x14ac:dyDescent="0.15">
      <c r="A29" s="59"/>
      <c r="B29" s="64">
        <v>15</v>
      </c>
      <c r="C29" s="65"/>
      <c r="D29" s="66"/>
      <c r="E29" s="66"/>
      <c r="F29" s="66"/>
      <c r="G29" s="66"/>
      <c r="H29" s="67" t="str">
        <f t="shared" si="0"/>
        <v/>
      </c>
      <c r="I29" s="68"/>
      <c r="J29" s="69"/>
      <c r="K29" s="70" t="str">
        <f t="shared" si="1"/>
        <v/>
      </c>
      <c r="L29" s="71">
        <f t="shared" si="2"/>
        <v>0</v>
      </c>
      <c r="M29" s="62"/>
    </row>
    <row r="30" spans="1:13" x14ac:dyDescent="0.15">
      <c r="A30" s="59"/>
      <c r="B30" s="64">
        <v>16</v>
      </c>
      <c r="C30" s="65"/>
      <c r="D30" s="66"/>
      <c r="E30" s="66"/>
      <c r="F30" s="66"/>
      <c r="G30" s="66"/>
      <c r="H30" s="67" t="str">
        <f t="shared" si="0"/>
        <v/>
      </c>
      <c r="I30" s="68"/>
      <c r="J30" s="69"/>
      <c r="K30" s="70" t="str">
        <f t="shared" si="1"/>
        <v/>
      </c>
      <c r="L30" s="71">
        <f t="shared" si="2"/>
        <v>0</v>
      </c>
      <c r="M30" s="62"/>
    </row>
    <row r="31" spans="1:13" x14ac:dyDescent="0.15">
      <c r="A31" s="59"/>
      <c r="B31" s="64">
        <v>17</v>
      </c>
      <c r="C31" s="65"/>
      <c r="D31" s="66"/>
      <c r="E31" s="66"/>
      <c r="F31" s="66"/>
      <c r="G31" s="66"/>
      <c r="H31" s="67" t="str">
        <f t="shared" si="0"/>
        <v/>
      </c>
      <c r="I31" s="68"/>
      <c r="J31" s="69"/>
      <c r="K31" s="70" t="str">
        <f t="shared" si="1"/>
        <v/>
      </c>
      <c r="L31" s="71">
        <f t="shared" si="2"/>
        <v>0</v>
      </c>
      <c r="M31" s="62"/>
    </row>
    <row r="32" spans="1:13" x14ac:dyDescent="0.15">
      <c r="A32" s="59"/>
      <c r="B32" s="64">
        <v>18</v>
      </c>
      <c r="C32" s="65"/>
      <c r="D32" s="66"/>
      <c r="E32" s="66"/>
      <c r="F32" s="66"/>
      <c r="G32" s="66"/>
      <c r="H32" s="67" t="str">
        <f t="shared" si="0"/>
        <v/>
      </c>
      <c r="I32" s="68"/>
      <c r="J32" s="69"/>
      <c r="K32" s="70" t="str">
        <f t="shared" si="1"/>
        <v/>
      </c>
      <c r="L32" s="71">
        <f t="shared" si="2"/>
        <v>0</v>
      </c>
      <c r="M32" s="62"/>
    </row>
    <row r="33" spans="1:13" x14ac:dyDescent="0.15">
      <c r="A33" s="59"/>
      <c r="B33" s="64">
        <v>19</v>
      </c>
      <c r="C33" s="65"/>
      <c r="D33" s="66"/>
      <c r="E33" s="66"/>
      <c r="F33" s="66"/>
      <c r="G33" s="66"/>
      <c r="H33" s="67" t="str">
        <f t="shared" si="0"/>
        <v/>
      </c>
      <c r="I33" s="68"/>
      <c r="J33" s="69"/>
      <c r="K33" s="70" t="str">
        <f t="shared" si="1"/>
        <v/>
      </c>
      <c r="L33" s="71">
        <f t="shared" si="2"/>
        <v>0</v>
      </c>
      <c r="M33" s="62"/>
    </row>
    <row r="34" spans="1:13" x14ac:dyDescent="0.15">
      <c r="A34" s="59"/>
      <c r="B34" s="64">
        <v>20</v>
      </c>
      <c r="C34" s="65"/>
      <c r="D34" s="66"/>
      <c r="E34" s="66"/>
      <c r="F34" s="66"/>
      <c r="G34" s="66"/>
      <c r="H34" s="67" t="str">
        <f t="shared" si="0"/>
        <v/>
      </c>
      <c r="I34" s="68"/>
      <c r="J34" s="69"/>
      <c r="K34" s="70" t="str">
        <f t="shared" si="1"/>
        <v/>
      </c>
      <c r="L34" s="71">
        <f t="shared" si="2"/>
        <v>0</v>
      </c>
      <c r="M34" s="62"/>
    </row>
    <row r="35" spans="1:13" x14ac:dyDescent="0.15">
      <c r="A35" s="59"/>
      <c r="B35" s="64">
        <v>21</v>
      </c>
      <c r="C35" s="65"/>
      <c r="D35" s="66"/>
      <c r="E35" s="66"/>
      <c r="F35" s="66"/>
      <c r="G35" s="66"/>
      <c r="H35" s="67" t="str">
        <f t="shared" si="0"/>
        <v/>
      </c>
      <c r="I35" s="68"/>
      <c r="J35" s="69"/>
      <c r="K35" s="70" t="str">
        <f t="shared" si="1"/>
        <v/>
      </c>
      <c r="L35" s="71">
        <f t="shared" si="2"/>
        <v>0</v>
      </c>
      <c r="M35" s="62"/>
    </row>
    <row r="36" spans="1:13" x14ac:dyDescent="0.15">
      <c r="A36" s="59"/>
      <c r="B36" s="64">
        <v>22</v>
      </c>
      <c r="C36" s="65"/>
      <c r="D36" s="66"/>
      <c r="E36" s="66"/>
      <c r="F36" s="66"/>
      <c r="G36" s="66"/>
      <c r="H36" s="67" t="str">
        <f t="shared" si="0"/>
        <v/>
      </c>
      <c r="I36" s="68"/>
      <c r="J36" s="69"/>
      <c r="K36" s="70" t="str">
        <f t="shared" si="1"/>
        <v/>
      </c>
      <c r="L36" s="71">
        <f t="shared" si="2"/>
        <v>0</v>
      </c>
      <c r="M36" s="62"/>
    </row>
    <row r="37" spans="1:13" x14ac:dyDescent="0.15">
      <c r="A37" s="59"/>
      <c r="B37" s="64">
        <v>23</v>
      </c>
      <c r="C37" s="65"/>
      <c r="D37" s="66"/>
      <c r="E37" s="66"/>
      <c r="F37" s="66"/>
      <c r="G37" s="66"/>
      <c r="H37" s="67" t="str">
        <f t="shared" si="0"/>
        <v/>
      </c>
      <c r="I37" s="68"/>
      <c r="J37" s="69"/>
      <c r="K37" s="70" t="str">
        <f t="shared" si="1"/>
        <v/>
      </c>
      <c r="L37" s="71">
        <f t="shared" si="2"/>
        <v>0</v>
      </c>
      <c r="M37" s="62"/>
    </row>
    <row r="38" spans="1:13" x14ac:dyDescent="0.15">
      <c r="A38" s="59"/>
      <c r="B38" s="64">
        <v>24</v>
      </c>
      <c r="C38" s="65"/>
      <c r="D38" s="66"/>
      <c r="E38" s="66"/>
      <c r="F38" s="66"/>
      <c r="G38" s="66"/>
      <c r="H38" s="67" t="str">
        <f t="shared" si="0"/>
        <v/>
      </c>
      <c r="I38" s="68"/>
      <c r="J38" s="69"/>
      <c r="K38" s="70" t="str">
        <f t="shared" si="1"/>
        <v/>
      </c>
      <c r="L38" s="71">
        <f t="shared" si="2"/>
        <v>0</v>
      </c>
      <c r="M38" s="62"/>
    </row>
    <row r="39" spans="1:13" x14ac:dyDescent="0.15">
      <c r="A39" s="59"/>
      <c r="B39" s="64">
        <v>25</v>
      </c>
      <c r="C39" s="65"/>
      <c r="D39" s="66"/>
      <c r="E39" s="66"/>
      <c r="F39" s="66"/>
      <c r="G39" s="66"/>
      <c r="H39" s="67" t="str">
        <f t="shared" si="0"/>
        <v/>
      </c>
      <c r="I39" s="68"/>
      <c r="J39" s="69"/>
      <c r="K39" s="70" t="str">
        <f t="shared" si="1"/>
        <v/>
      </c>
      <c r="L39" s="71">
        <f t="shared" si="2"/>
        <v>0</v>
      </c>
      <c r="M39" s="62"/>
    </row>
    <row r="40" spans="1:13" x14ac:dyDescent="0.15">
      <c r="A40" s="59"/>
      <c r="B40" s="64">
        <v>26</v>
      </c>
      <c r="C40" s="65"/>
      <c r="D40" s="66"/>
      <c r="E40" s="66"/>
      <c r="F40" s="66"/>
      <c r="G40" s="66"/>
      <c r="H40" s="67" t="str">
        <f t="shared" si="0"/>
        <v/>
      </c>
      <c r="I40" s="68"/>
      <c r="J40" s="69"/>
      <c r="K40" s="70" t="str">
        <f t="shared" si="1"/>
        <v/>
      </c>
      <c r="L40" s="71">
        <f t="shared" si="2"/>
        <v>0</v>
      </c>
      <c r="M40" s="62"/>
    </row>
    <row r="41" spans="1:13" x14ac:dyDescent="0.15">
      <c r="A41" s="59"/>
      <c r="B41" s="64">
        <v>27</v>
      </c>
      <c r="C41" s="65"/>
      <c r="D41" s="66"/>
      <c r="E41" s="66"/>
      <c r="F41" s="66"/>
      <c r="G41" s="66"/>
      <c r="H41" s="67" t="str">
        <f t="shared" si="0"/>
        <v/>
      </c>
      <c r="I41" s="68"/>
      <c r="J41" s="69"/>
      <c r="K41" s="70" t="str">
        <f t="shared" si="1"/>
        <v/>
      </c>
      <c r="L41" s="71">
        <f t="shared" si="2"/>
        <v>0</v>
      </c>
      <c r="M41" s="62"/>
    </row>
    <row r="42" spans="1:13" x14ac:dyDescent="0.15">
      <c r="A42" s="59"/>
      <c r="B42" s="64">
        <v>28</v>
      </c>
      <c r="C42" s="65"/>
      <c r="D42" s="66"/>
      <c r="E42" s="66"/>
      <c r="F42" s="66"/>
      <c r="G42" s="66"/>
      <c r="H42" s="67" t="str">
        <f t="shared" si="0"/>
        <v/>
      </c>
      <c r="I42" s="68"/>
      <c r="J42" s="69"/>
      <c r="K42" s="70" t="str">
        <f t="shared" si="1"/>
        <v/>
      </c>
      <c r="L42" s="71">
        <f t="shared" si="2"/>
        <v>0</v>
      </c>
      <c r="M42" s="62"/>
    </row>
    <row r="43" spans="1:13" x14ac:dyDescent="0.15">
      <c r="A43" s="59"/>
      <c r="B43" s="64">
        <v>29</v>
      </c>
      <c r="C43" s="65"/>
      <c r="D43" s="66"/>
      <c r="E43" s="66"/>
      <c r="F43" s="66"/>
      <c r="G43" s="66"/>
      <c r="H43" s="67" t="str">
        <f t="shared" si="0"/>
        <v/>
      </c>
      <c r="I43" s="68"/>
      <c r="J43" s="69"/>
      <c r="K43" s="70" t="str">
        <f t="shared" si="1"/>
        <v/>
      </c>
      <c r="L43" s="71">
        <f t="shared" si="2"/>
        <v>0</v>
      </c>
      <c r="M43" s="62"/>
    </row>
    <row r="44" spans="1:13" x14ac:dyDescent="0.15">
      <c r="A44" s="59"/>
      <c r="B44" s="64">
        <v>30</v>
      </c>
      <c r="C44" s="65"/>
      <c r="D44" s="66"/>
      <c r="E44" s="66"/>
      <c r="F44" s="66"/>
      <c r="G44" s="66"/>
      <c r="H44" s="67" t="str">
        <f t="shared" si="0"/>
        <v/>
      </c>
      <c r="I44" s="68"/>
      <c r="J44" s="69"/>
      <c r="K44" s="70" t="str">
        <f t="shared" si="1"/>
        <v/>
      </c>
      <c r="L44" s="71">
        <f t="shared" si="2"/>
        <v>0</v>
      </c>
      <c r="M44" s="62"/>
    </row>
    <row r="45" spans="1:13" x14ac:dyDescent="0.15">
      <c r="A45" s="59"/>
      <c r="B45" s="64">
        <v>31</v>
      </c>
      <c r="C45" s="65"/>
      <c r="D45" s="66"/>
      <c r="E45" s="66"/>
      <c r="F45" s="66"/>
      <c r="G45" s="66"/>
      <c r="H45" s="67" t="str">
        <f t="shared" si="0"/>
        <v/>
      </c>
      <c r="I45" s="68"/>
      <c r="J45" s="69"/>
      <c r="K45" s="70" t="str">
        <f t="shared" si="1"/>
        <v/>
      </c>
      <c r="L45" s="71">
        <f t="shared" si="2"/>
        <v>0</v>
      </c>
      <c r="M45" s="62"/>
    </row>
    <row r="46" spans="1:13" x14ac:dyDescent="0.15">
      <c r="A46" s="59"/>
      <c r="B46" s="64">
        <v>32</v>
      </c>
      <c r="C46" s="65"/>
      <c r="D46" s="66"/>
      <c r="E46" s="66"/>
      <c r="F46" s="66"/>
      <c r="G46" s="66"/>
      <c r="H46" s="67" t="str">
        <f t="shared" si="0"/>
        <v/>
      </c>
      <c r="I46" s="68"/>
      <c r="J46" s="69"/>
      <c r="K46" s="70" t="str">
        <f t="shared" si="1"/>
        <v/>
      </c>
      <c r="L46" s="71">
        <f t="shared" si="2"/>
        <v>0</v>
      </c>
      <c r="M46" s="62"/>
    </row>
    <row r="47" spans="1:13" x14ac:dyDescent="0.15">
      <c r="A47" s="59"/>
      <c r="B47" s="64">
        <v>33</v>
      </c>
      <c r="C47" s="65"/>
      <c r="D47" s="66"/>
      <c r="E47" s="66"/>
      <c r="F47" s="66"/>
      <c r="G47" s="66"/>
      <c r="H47" s="67" t="str">
        <f t="shared" si="0"/>
        <v/>
      </c>
      <c r="I47" s="68"/>
      <c r="J47" s="69"/>
      <c r="K47" s="70" t="str">
        <f t="shared" si="1"/>
        <v/>
      </c>
      <c r="L47" s="71">
        <f t="shared" si="2"/>
        <v>0</v>
      </c>
      <c r="M47" s="62"/>
    </row>
    <row r="48" spans="1:13" x14ac:dyDescent="0.15">
      <c r="A48" s="59"/>
      <c r="B48" s="64">
        <v>34</v>
      </c>
      <c r="C48" s="65"/>
      <c r="D48" s="66"/>
      <c r="E48" s="66"/>
      <c r="F48" s="66"/>
      <c r="G48" s="66"/>
      <c r="H48" s="67" t="str">
        <f t="shared" si="0"/>
        <v/>
      </c>
      <c r="I48" s="68"/>
      <c r="J48" s="69"/>
      <c r="K48" s="70" t="str">
        <f t="shared" si="1"/>
        <v/>
      </c>
      <c r="L48" s="71">
        <f t="shared" si="2"/>
        <v>0</v>
      </c>
      <c r="M48" s="62"/>
    </row>
    <row r="49" spans="1:13" x14ac:dyDescent="0.15">
      <c r="A49" s="59"/>
      <c r="B49" s="64">
        <v>35</v>
      </c>
      <c r="C49" s="65"/>
      <c r="D49" s="66"/>
      <c r="E49" s="66"/>
      <c r="F49" s="66"/>
      <c r="G49" s="66"/>
      <c r="H49" s="67" t="str">
        <f t="shared" si="0"/>
        <v/>
      </c>
      <c r="I49" s="68"/>
      <c r="J49" s="69"/>
      <c r="K49" s="70" t="str">
        <f t="shared" si="1"/>
        <v/>
      </c>
      <c r="L49" s="71">
        <f t="shared" si="2"/>
        <v>0</v>
      </c>
      <c r="M49" s="62"/>
    </row>
    <row r="50" spans="1:13" x14ac:dyDescent="0.15">
      <c r="A50" s="59"/>
      <c r="B50" s="64">
        <v>36</v>
      </c>
      <c r="C50" s="65"/>
      <c r="D50" s="66"/>
      <c r="E50" s="66"/>
      <c r="F50" s="66"/>
      <c r="G50" s="66"/>
      <c r="H50" s="67" t="str">
        <f t="shared" si="0"/>
        <v/>
      </c>
      <c r="I50" s="68"/>
      <c r="J50" s="69"/>
      <c r="K50" s="70" t="str">
        <f t="shared" si="1"/>
        <v/>
      </c>
      <c r="L50" s="71">
        <f t="shared" si="2"/>
        <v>0</v>
      </c>
      <c r="M50" s="62"/>
    </row>
    <row r="51" spans="1:13" x14ac:dyDescent="0.15">
      <c r="A51" s="59"/>
      <c r="B51" s="64">
        <v>37</v>
      </c>
      <c r="C51" s="65"/>
      <c r="D51" s="66"/>
      <c r="E51" s="66"/>
      <c r="F51" s="66"/>
      <c r="G51" s="66"/>
      <c r="H51" s="67" t="str">
        <f t="shared" si="0"/>
        <v/>
      </c>
      <c r="I51" s="68"/>
      <c r="J51" s="69"/>
      <c r="K51" s="70" t="str">
        <f t="shared" si="1"/>
        <v/>
      </c>
      <c r="L51" s="71">
        <f t="shared" si="2"/>
        <v>0</v>
      </c>
      <c r="M51" s="62"/>
    </row>
    <row r="52" spans="1:13" x14ac:dyDescent="0.15">
      <c r="A52" s="59"/>
      <c r="B52" s="64">
        <v>38</v>
      </c>
      <c r="C52" s="65"/>
      <c r="D52" s="66"/>
      <c r="E52" s="66"/>
      <c r="F52" s="66"/>
      <c r="G52" s="66"/>
      <c r="H52" s="67" t="str">
        <f t="shared" si="0"/>
        <v/>
      </c>
      <c r="I52" s="68"/>
      <c r="J52" s="69"/>
      <c r="K52" s="70" t="str">
        <f t="shared" si="1"/>
        <v/>
      </c>
      <c r="L52" s="71">
        <f t="shared" si="2"/>
        <v>0</v>
      </c>
      <c r="M52" s="62"/>
    </row>
    <row r="53" spans="1:13" x14ac:dyDescent="0.15">
      <c r="A53" s="59"/>
      <c r="B53" s="64">
        <v>39</v>
      </c>
      <c r="C53" s="65"/>
      <c r="D53" s="66"/>
      <c r="E53" s="66"/>
      <c r="F53" s="66"/>
      <c r="G53" s="66"/>
      <c r="H53" s="67" t="str">
        <f t="shared" si="0"/>
        <v/>
      </c>
      <c r="I53" s="68"/>
      <c r="J53" s="69"/>
      <c r="K53" s="70" t="str">
        <f t="shared" si="1"/>
        <v/>
      </c>
      <c r="L53" s="71">
        <f t="shared" si="2"/>
        <v>0</v>
      </c>
      <c r="M53" s="62"/>
    </row>
    <row r="54" spans="1:13" x14ac:dyDescent="0.15">
      <c r="A54" s="59"/>
      <c r="B54" s="64">
        <v>40</v>
      </c>
      <c r="C54" s="65"/>
      <c r="D54" s="66"/>
      <c r="E54" s="66"/>
      <c r="F54" s="66"/>
      <c r="G54" s="66"/>
      <c r="H54" s="67" t="str">
        <f t="shared" si="0"/>
        <v/>
      </c>
      <c r="I54" s="68"/>
      <c r="J54" s="69"/>
      <c r="K54" s="70" t="str">
        <f t="shared" si="1"/>
        <v/>
      </c>
      <c r="L54" s="71">
        <f t="shared" si="2"/>
        <v>0</v>
      </c>
      <c r="M54" s="62"/>
    </row>
    <row r="55" spans="1:13" x14ac:dyDescent="0.15">
      <c r="A55" s="59"/>
      <c r="B55" s="64">
        <v>41</v>
      </c>
      <c r="C55" s="65"/>
      <c r="D55" s="66"/>
      <c r="E55" s="66"/>
      <c r="F55" s="66"/>
      <c r="G55" s="66"/>
      <c r="H55" s="67" t="str">
        <f t="shared" si="0"/>
        <v/>
      </c>
      <c r="I55" s="68"/>
      <c r="J55" s="69"/>
      <c r="K55" s="70" t="str">
        <f t="shared" si="1"/>
        <v/>
      </c>
      <c r="L55" s="71">
        <f t="shared" si="2"/>
        <v>0</v>
      </c>
      <c r="M55" s="62"/>
    </row>
    <row r="56" spans="1:13" x14ac:dyDescent="0.15">
      <c r="A56" s="59"/>
      <c r="B56" s="64">
        <v>42</v>
      </c>
      <c r="C56" s="65"/>
      <c r="D56" s="66"/>
      <c r="E56" s="66"/>
      <c r="F56" s="66"/>
      <c r="G56" s="66"/>
      <c r="H56" s="67" t="str">
        <f t="shared" si="0"/>
        <v/>
      </c>
      <c r="I56" s="68"/>
      <c r="J56" s="69"/>
      <c r="K56" s="70" t="str">
        <f t="shared" si="1"/>
        <v/>
      </c>
      <c r="L56" s="71">
        <f t="shared" si="2"/>
        <v>0</v>
      </c>
      <c r="M56" s="62"/>
    </row>
    <row r="57" spans="1:13" x14ac:dyDescent="0.15">
      <c r="A57" s="59"/>
      <c r="B57" s="64">
        <v>43</v>
      </c>
      <c r="C57" s="65"/>
      <c r="D57" s="66"/>
      <c r="E57" s="66"/>
      <c r="F57" s="66"/>
      <c r="G57" s="66"/>
      <c r="H57" s="67" t="str">
        <f t="shared" si="0"/>
        <v/>
      </c>
      <c r="I57" s="68"/>
      <c r="J57" s="69"/>
      <c r="K57" s="70" t="str">
        <f t="shared" si="1"/>
        <v/>
      </c>
      <c r="L57" s="71">
        <f t="shared" si="2"/>
        <v>0</v>
      </c>
      <c r="M57" s="62"/>
    </row>
    <row r="58" spans="1:13" x14ac:dyDescent="0.15">
      <c r="A58" s="59"/>
      <c r="B58" s="64">
        <v>44</v>
      </c>
      <c r="C58" s="65"/>
      <c r="D58" s="66"/>
      <c r="E58" s="66"/>
      <c r="F58" s="66"/>
      <c r="G58" s="66"/>
      <c r="H58" s="67" t="str">
        <f t="shared" si="0"/>
        <v/>
      </c>
      <c r="I58" s="68"/>
      <c r="J58" s="69"/>
      <c r="K58" s="70" t="str">
        <f t="shared" si="1"/>
        <v/>
      </c>
      <c r="L58" s="71">
        <f t="shared" si="2"/>
        <v>0</v>
      </c>
      <c r="M58" s="62"/>
    </row>
    <row r="59" spans="1:13" x14ac:dyDescent="0.15">
      <c r="A59" s="59"/>
      <c r="B59" s="64">
        <v>45</v>
      </c>
      <c r="C59" s="65"/>
      <c r="D59" s="66"/>
      <c r="E59" s="66"/>
      <c r="F59" s="66"/>
      <c r="G59" s="66"/>
      <c r="H59" s="67" t="str">
        <f t="shared" si="0"/>
        <v/>
      </c>
      <c r="I59" s="68"/>
      <c r="J59" s="69"/>
      <c r="K59" s="70" t="str">
        <f t="shared" si="1"/>
        <v/>
      </c>
      <c r="L59" s="71">
        <f t="shared" si="2"/>
        <v>0</v>
      </c>
      <c r="M59" s="62"/>
    </row>
    <row r="60" spans="1:13" x14ac:dyDescent="0.15">
      <c r="A60" s="59"/>
      <c r="B60" s="64">
        <v>46</v>
      </c>
      <c r="C60" s="65"/>
      <c r="D60" s="66"/>
      <c r="E60" s="66"/>
      <c r="F60" s="66"/>
      <c r="G60" s="66"/>
      <c r="H60" s="67" t="str">
        <f t="shared" si="0"/>
        <v/>
      </c>
      <c r="I60" s="68"/>
      <c r="J60" s="69"/>
      <c r="K60" s="70" t="str">
        <f t="shared" si="1"/>
        <v/>
      </c>
      <c r="L60" s="71">
        <f t="shared" si="2"/>
        <v>0</v>
      </c>
      <c r="M60" s="62"/>
    </row>
    <row r="61" spans="1:13" x14ac:dyDescent="0.15">
      <c r="A61" s="59"/>
      <c r="B61" s="64">
        <v>47</v>
      </c>
      <c r="C61" s="65"/>
      <c r="D61" s="66"/>
      <c r="E61" s="66"/>
      <c r="F61" s="66"/>
      <c r="G61" s="66"/>
      <c r="H61" s="67" t="str">
        <f t="shared" si="0"/>
        <v/>
      </c>
      <c r="I61" s="68"/>
      <c r="J61" s="69"/>
      <c r="K61" s="70" t="str">
        <f t="shared" si="1"/>
        <v/>
      </c>
      <c r="L61" s="71">
        <f t="shared" si="2"/>
        <v>0</v>
      </c>
      <c r="M61" s="62"/>
    </row>
    <row r="62" spans="1:13" x14ac:dyDescent="0.15">
      <c r="A62" s="59"/>
      <c r="B62" s="64">
        <v>48</v>
      </c>
      <c r="C62" s="65"/>
      <c r="D62" s="66"/>
      <c r="E62" s="66"/>
      <c r="F62" s="66"/>
      <c r="G62" s="66"/>
      <c r="H62" s="67" t="str">
        <f t="shared" si="0"/>
        <v/>
      </c>
      <c r="I62" s="68"/>
      <c r="J62" s="69"/>
      <c r="K62" s="70" t="str">
        <f t="shared" si="1"/>
        <v/>
      </c>
      <c r="L62" s="71">
        <f t="shared" si="2"/>
        <v>0</v>
      </c>
      <c r="M62" s="62"/>
    </row>
    <row r="63" spans="1:13" x14ac:dyDescent="0.15">
      <c r="A63" s="59"/>
      <c r="B63" s="64">
        <v>49</v>
      </c>
      <c r="C63" s="65"/>
      <c r="D63" s="66"/>
      <c r="E63" s="66"/>
      <c r="F63" s="66"/>
      <c r="G63" s="66"/>
      <c r="H63" s="67" t="str">
        <f t="shared" si="0"/>
        <v/>
      </c>
      <c r="I63" s="68"/>
      <c r="J63" s="69"/>
      <c r="K63" s="70" t="str">
        <f t="shared" si="1"/>
        <v/>
      </c>
      <c r="L63" s="71">
        <f t="shared" si="2"/>
        <v>0</v>
      </c>
      <c r="M63" s="62"/>
    </row>
    <row r="64" spans="1:13" x14ac:dyDescent="0.15">
      <c r="A64" s="59"/>
      <c r="B64" s="64">
        <v>50</v>
      </c>
      <c r="C64" s="65"/>
      <c r="D64" s="66"/>
      <c r="E64" s="66"/>
      <c r="F64" s="66"/>
      <c r="G64" s="66"/>
      <c r="H64" s="67" t="str">
        <f t="shared" si="0"/>
        <v/>
      </c>
      <c r="I64" s="68"/>
      <c r="J64" s="69"/>
      <c r="K64" s="70" t="str">
        <f t="shared" si="1"/>
        <v/>
      </c>
      <c r="L64" s="71">
        <f t="shared" si="2"/>
        <v>0</v>
      </c>
      <c r="M64" s="62"/>
    </row>
    <row r="65" spans="2:12" x14ac:dyDescent="0.15">
      <c r="B65" s="72"/>
      <c r="C65" s="56"/>
      <c r="D65" s="56"/>
      <c r="E65" s="56"/>
      <c r="F65" s="56"/>
      <c r="G65" s="56"/>
      <c r="H65" s="56"/>
      <c r="I65" s="56"/>
      <c r="J65" s="56"/>
      <c r="K65" s="56"/>
      <c r="L65" s="56"/>
    </row>
  </sheetData>
  <sheetProtection algorithmName="SHA-512" hashValue="UZRdgWp6xyY3qn8/3wMGf7ga5uoxrRbpzPuM6gq3hS3id0du5vb8Or4+itVldD4cvabtZtorA5e2IJtVh+3RPQ==" saltValue="nervGWlaUxRY/Y+IAWn6xg==" spinCount="100000" sheet="1" objects="1" scenarios="1"/>
  <conditionalFormatting sqref="L15:L64">
    <cfRule type="expression" dxfId="100" priority="1">
      <formula>#REF!&lt;&gt;"Ja"</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80160-9B1A-48AB-9D1E-400CD69107A4}">
  <dimension ref="A1:L57"/>
  <sheetViews>
    <sheetView workbookViewId="0">
      <selection activeCell="C6" sqref="C6"/>
    </sheetView>
  </sheetViews>
  <sheetFormatPr defaultColWidth="0" defaultRowHeight="11.25" zeroHeight="1" x14ac:dyDescent="0.15"/>
  <cols>
    <col min="1" max="1" width="5.5703125" style="19" customWidth="1"/>
    <col min="2" max="2" width="47.42578125" style="19" customWidth="1"/>
    <col min="3" max="7" width="16.28515625" style="19" customWidth="1"/>
    <col min="8" max="8" width="5.7109375" style="19" customWidth="1"/>
    <col min="9" max="11" width="16.28515625" style="19" customWidth="1"/>
    <col min="12" max="12" width="3.5703125" style="19" customWidth="1"/>
    <col min="13" max="16384" width="9.140625" style="19" hidden="1"/>
  </cols>
  <sheetData>
    <row r="1" spans="1:11" ht="27" x14ac:dyDescent="0.15">
      <c r="B1" s="75" t="s">
        <v>207</v>
      </c>
    </row>
    <row r="2" spans="1:11" x14ac:dyDescent="0.15">
      <c r="B2" s="76"/>
      <c r="C2" s="77"/>
      <c r="D2" s="77"/>
      <c r="E2" s="77"/>
      <c r="F2" s="77"/>
      <c r="G2" s="77"/>
      <c r="I2" s="77"/>
      <c r="J2" s="77"/>
    </row>
    <row r="3" spans="1:11" x14ac:dyDescent="0.15">
      <c r="A3" s="78"/>
      <c r="B3" s="79" t="s">
        <v>158</v>
      </c>
      <c r="C3" s="361" t="str">
        <f>IF('Penvoerder (deelnemer 1)'!C3="","",'Penvoerder (deelnemer 1)'!C3)</f>
        <v/>
      </c>
      <c r="D3" s="362"/>
      <c r="E3" s="362"/>
      <c r="F3" s="362"/>
      <c r="G3" s="363"/>
      <c r="H3" s="80"/>
    </row>
    <row r="4" spans="1:11" x14ac:dyDescent="0.15">
      <c r="B4" s="81"/>
      <c r="C4" s="82"/>
      <c r="D4" s="82"/>
      <c r="E4" s="82"/>
      <c r="F4" s="82"/>
      <c r="G4" s="82"/>
      <c r="I4" s="82"/>
      <c r="J4" s="82"/>
    </row>
    <row r="5" spans="1:11" x14ac:dyDescent="0.15">
      <c r="A5" s="78"/>
      <c r="B5" s="83" t="s">
        <v>153</v>
      </c>
      <c r="C5" s="84">
        <f>'Penvoerder (deelnemer 1)'!G28+'Deelnemer 2'!G28+'Deelnemer 3'!G28+'Deelnemer 4'!G28+'Deelnemer 5'!G28+'Deelnemer 6'!G28+'Deelnemer 7'!G28+'Deelnemer 8'!G28+'Deelnemer 9'!G28+'Deelnemer 10'!G28</f>
        <v>0</v>
      </c>
      <c r="D5" s="80"/>
      <c r="I5" s="80"/>
    </row>
    <row r="6" spans="1:11" x14ac:dyDescent="0.15">
      <c r="A6" s="78"/>
      <c r="B6" s="83" t="s">
        <v>154</v>
      </c>
      <c r="C6" s="84">
        <f>'Penvoerder (deelnemer 1)'!G49+'Deelnemer 2'!G49+'Deelnemer 3'!G49+'Deelnemer 4'!G49+'Deelnemer 5'!G49+'Deelnemer 6'!G49+'Deelnemer 7'!G49+'Deelnemer 8'!G49+'Deelnemer 9'!G49+'Deelnemer 10'!G49</f>
        <v>0</v>
      </c>
      <c r="D6" s="80"/>
      <c r="I6" s="80"/>
    </row>
    <row r="7" spans="1:11" x14ac:dyDescent="0.15">
      <c r="A7" s="78"/>
      <c r="B7" s="83" t="s">
        <v>155</v>
      </c>
      <c r="C7" s="84">
        <f>'Penvoerder (deelnemer 1)'!G69+'Deelnemer 2'!G69+'Deelnemer 3'!G69+'Deelnemer 4'!G69+'Deelnemer 5'!G69+'Deelnemer 6'!G69+'Deelnemer 7'!G69+'Deelnemer 8'!G69+'Deelnemer 9'!G69+'Deelnemer 10'!G69</f>
        <v>0</v>
      </c>
      <c r="D7" s="80"/>
      <c r="I7" s="80"/>
    </row>
    <row r="8" spans="1:11" x14ac:dyDescent="0.15">
      <c r="A8" s="78"/>
      <c r="B8" s="83" t="s">
        <v>156</v>
      </c>
      <c r="C8" s="84">
        <f>'Penvoerder (deelnemer 1)'!L109+'Deelnemer 2'!L109+'Deelnemer 3'!L109+'Deelnemer 4'!L109+'Deelnemer 5'!L109+'Deelnemer 6'!L109+'Deelnemer 7'!L109+'Deelnemer 8'!L109+'Deelnemer 9'!L109+'Deelnemer 10'!L109</f>
        <v>0</v>
      </c>
      <c r="D8" s="80"/>
      <c r="I8" s="80"/>
    </row>
    <row r="9" spans="1:11" x14ac:dyDescent="0.15">
      <c r="A9" s="78"/>
      <c r="B9" s="83" t="s">
        <v>94</v>
      </c>
      <c r="C9" s="85">
        <f>'Penvoerder (deelnemer 1)'!C120+'Deelnemer 2'!C120+'Deelnemer 3'!C120+'Deelnemer 4'!C120+'Deelnemer 5'!C120+'Deelnemer 6'!C120+'Deelnemer 7'!C120+'Deelnemer 8'!C120+'Deelnemer 9'!C120+'Deelnemer 10'!C120</f>
        <v>0</v>
      </c>
      <c r="D9" s="80"/>
      <c r="I9" s="80"/>
    </row>
    <row r="10" spans="1:11" x14ac:dyDescent="0.15">
      <c r="B10" s="21"/>
      <c r="I10" s="364" t="s">
        <v>188</v>
      </c>
      <c r="J10" s="365"/>
    </row>
    <row r="11" spans="1:11" ht="33.75" x14ac:dyDescent="0.15">
      <c r="B11" s="86" t="s">
        <v>157</v>
      </c>
      <c r="C11" s="87" t="s">
        <v>126</v>
      </c>
      <c r="D11" s="88" t="s">
        <v>161</v>
      </c>
      <c r="E11" s="88" t="s">
        <v>160</v>
      </c>
      <c r="F11" s="88" t="s">
        <v>220</v>
      </c>
      <c r="G11" s="87" t="s">
        <v>113</v>
      </c>
      <c r="I11" s="88" t="s">
        <v>161</v>
      </c>
      <c r="J11" s="88" t="s">
        <v>187</v>
      </c>
      <c r="K11" s="87" t="s">
        <v>113</v>
      </c>
    </row>
    <row r="12" spans="1:11" x14ac:dyDescent="0.15">
      <c r="A12" s="78">
        <v>1</v>
      </c>
      <c r="B12" s="83" t="str">
        <f>IF('Penvoerder (deelnemer 1)'!C$2="","",'Penvoerder (deelnemer 1)'!C$2)</f>
        <v/>
      </c>
      <c r="C12" s="84">
        <f>'Penvoerder (deelnemer 1)'!$G$28</f>
        <v>0</v>
      </c>
      <c r="D12" s="84">
        <f>'Penvoerder (deelnemer 1)'!$G$49</f>
        <v>0</v>
      </c>
      <c r="E12" s="84">
        <f>'Penvoerder (deelnemer 1)'!$G$69</f>
        <v>0</v>
      </c>
      <c r="F12" s="84">
        <f>'Penvoerder (deelnemer 1)'!$L$109</f>
        <v>0</v>
      </c>
      <c r="G12" s="89">
        <f>SUM(C12:F12)</f>
        <v>0</v>
      </c>
      <c r="H12" s="80"/>
      <c r="I12" s="84">
        <f>'Penvoerder (deelnemer 1)'!$G$49</f>
        <v>0</v>
      </c>
      <c r="J12" s="84">
        <f>C12+E12+F12</f>
        <v>0</v>
      </c>
      <c r="K12" s="89">
        <f>SUM(I12:J12)</f>
        <v>0</v>
      </c>
    </row>
    <row r="13" spans="1:11" x14ac:dyDescent="0.15">
      <c r="A13" s="78">
        <v>2</v>
      </c>
      <c r="B13" s="83" t="str">
        <f>IF('Deelnemer 2'!C$2="","",'Deelnemer 2'!C$2)</f>
        <v/>
      </c>
      <c r="C13" s="84">
        <f>'Deelnemer 2'!$G$28</f>
        <v>0</v>
      </c>
      <c r="D13" s="84">
        <f>'Deelnemer 2'!$G$49</f>
        <v>0</v>
      </c>
      <c r="E13" s="84">
        <f>'Deelnemer 2'!$G$69</f>
        <v>0</v>
      </c>
      <c r="F13" s="84">
        <f>'Deelnemer 2'!$L$109</f>
        <v>0</v>
      </c>
      <c r="G13" s="89">
        <f t="shared" ref="G13:G21" si="0">SUM(C13:F13)</f>
        <v>0</v>
      </c>
      <c r="H13" s="80"/>
      <c r="I13" s="84">
        <f>'Deelnemer 2'!$G$49</f>
        <v>0</v>
      </c>
      <c r="J13" s="84">
        <f t="shared" ref="J13:J21" si="1">C13+E13+F13</f>
        <v>0</v>
      </c>
      <c r="K13" s="89">
        <f t="shared" ref="K13:K21" si="2">SUM(I13:J13)</f>
        <v>0</v>
      </c>
    </row>
    <row r="14" spans="1:11" x14ac:dyDescent="0.15">
      <c r="A14" s="78">
        <v>3</v>
      </c>
      <c r="B14" s="83" t="str">
        <f>IF('Deelnemer 3'!C$2="","",'Deelnemer 3'!C$2)</f>
        <v/>
      </c>
      <c r="C14" s="84">
        <f>'Deelnemer 3'!$G$28</f>
        <v>0</v>
      </c>
      <c r="D14" s="84">
        <f>'Deelnemer 3'!$G$49</f>
        <v>0</v>
      </c>
      <c r="E14" s="84">
        <f>'Deelnemer 3'!$G$69</f>
        <v>0</v>
      </c>
      <c r="F14" s="84">
        <f>'Deelnemer 3'!$L$109</f>
        <v>0</v>
      </c>
      <c r="G14" s="89">
        <f t="shared" si="0"/>
        <v>0</v>
      </c>
      <c r="H14" s="80"/>
      <c r="I14" s="84">
        <f>'Deelnemer 3'!$G$49</f>
        <v>0</v>
      </c>
      <c r="J14" s="84">
        <f t="shared" si="1"/>
        <v>0</v>
      </c>
      <c r="K14" s="89">
        <f t="shared" si="2"/>
        <v>0</v>
      </c>
    </row>
    <row r="15" spans="1:11" x14ac:dyDescent="0.15">
      <c r="A15" s="78">
        <v>4</v>
      </c>
      <c r="B15" s="83" t="str">
        <f>IF('Deelnemer 4'!C$2="","",'Deelnemer 4'!C$2)</f>
        <v/>
      </c>
      <c r="C15" s="84">
        <f>'Deelnemer 4'!$G$28</f>
        <v>0</v>
      </c>
      <c r="D15" s="84">
        <f>'Deelnemer 4'!$G$49</f>
        <v>0</v>
      </c>
      <c r="E15" s="84">
        <f>'Deelnemer 4'!$G$69</f>
        <v>0</v>
      </c>
      <c r="F15" s="84">
        <f>'Deelnemer 4'!$L$109</f>
        <v>0</v>
      </c>
      <c r="G15" s="89">
        <f t="shared" si="0"/>
        <v>0</v>
      </c>
      <c r="H15" s="80"/>
      <c r="I15" s="84">
        <f>'Deelnemer 4'!$G$49</f>
        <v>0</v>
      </c>
      <c r="J15" s="84">
        <f t="shared" si="1"/>
        <v>0</v>
      </c>
      <c r="K15" s="89">
        <f t="shared" si="2"/>
        <v>0</v>
      </c>
    </row>
    <row r="16" spans="1:11" x14ac:dyDescent="0.15">
      <c r="A16" s="78">
        <v>5</v>
      </c>
      <c r="B16" s="83" t="str">
        <f>IF('Deelnemer 5'!C$2="","",'Deelnemer 5'!C$2)</f>
        <v/>
      </c>
      <c r="C16" s="84">
        <f>'Deelnemer 5'!$G$28</f>
        <v>0</v>
      </c>
      <c r="D16" s="84">
        <f>'Deelnemer 5'!$G$49</f>
        <v>0</v>
      </c>
      <c r="E16" s="84">
        <f>'Deelnemer 5'!$G$69</f>
        <v>0</v>
      </c>
      <c r="F16" s="84">
        <f>'Deelnemer 5'!$L$109</f>
        <v>0</v>
      </c>
      <c r="G16" s="89">
        <f t="shared" si="0"/>
        <v>0</v>
      </c>
      <c r="H16" s="80"/>
      <c r="I16" s="84">
        <f>'Deelnemer 5'!$G$49</f>
        <v>0</v>
      </c>
      <c r="J16" s="84">
        <f t="shared" si="1"/>
        <v>0</v>
      </c>
      <c r="K16" s="89">
        <f t="shared" si="2"/>
        <v>0</v>
      </c>
    </row>
    <row r="17" spans="1:11" x14ac:dyDescent="0.15">
      <c r="A17" s="78">
        <v>6</v>
      </c>
      <c r="B17" s="83" t="str">
        <f>IF('Deelnemer 6'!C$2="","",'Deelnemer 6'!C$2)</f>
        <v/>
      </c>
      <c r="C17" s="84">
        <f>'Deelnemer 6'!$G$28</f>
        <v>0</v>
      </c>
      <c r="D17" s="84">
        <f>'Deelnemer 6'!$G$49</f>
        <v>0</v>
      </c>
      <c r="E17" s="84">
        <f>'Deelnemer 6'!$G$69</f>
        <v>0</v>
      </c>
      <c r="F17" s="84">
        <f>'Deelnemer 6'!$L$109</f>
        <v>0</v>
      </c>
      <c r="G17" s="89">
        <f t="shared" si="0"/>
        <v>0</v>
      </c>
      <c r="H17" s="80"/>
      <c r="I17" s="84">
        <f>'Deelnemer 6'!$G$49</f>
        <v>0</v>
      </c>
      <c r="J17" s="84">
        <f t="shared" si="1"/>
        <v>0</v>
      </c>
      <c r="K17" s="89">
        <f t="shared" si="2"/>
        <v>0</v>
      </c>
    </row>
    <row r="18" spans="1:11" x14ac:dyDescent="0.15">
      <c r="A18" s="78">
        <v>7</v>
      </c>
      <c r="B18" s="83" t="str">
        <f>IF('Deelnemer 7'!C$2="","",'Deelnemer 7'!C$2)</f>
        <v/>
      </c>
      <c r="C18" s="84">
        <f>'Deelnemer 7'!$G$28</f>
        <v>0</v>
      </c>
      <c r="D18" s="84">
        <f>'Deelnemer 7'!$G$49</f>
        <v>0</v>
      </c>
      <c r="E18" s="84">
        <f>'Deelnemer 7'!$G$69</f>
        <v>0</v>
      </c>
      <c r="F18" s="84">
        <f>'Deelnemer 7'!$L$109</f>
        <v>0</v>
      </c>
      <c r="G18" s="89">
        <f t="shared" si="0"/>
        <v>0</v>
      </c>
      <c r="H18" s="80"/>
      <c r="I18" s="84">
        <f>'Deelnemer 7'!$G$49</f>
        <v>0</v>
      </c>
      <c r="J18" s="84">
        <f t="shared" si="1"/>
        <v>0</v>
      </c>
      <c r="K18" s="89">
        <f t="shared" si="2"/>
        <v>0</v>
      </c>
    </row>
    <row r="19" spans="1:11" x14ac:dyDescent="0.15">
      <c r="A19" s="78">
        <v>8</v>
      </c>
      <c r="B19" s="83" t="str">
        <f>IF('Deelnemer 8'!C$2="","",'Deelnemer 8'!C$2)</f>
        <v/>
      </c>
      <c r="C19" s="84">
        <f>'Deelnemer 8'!$G$28</f>
        <v>0</v>
      </c>
      <c r="D19" s="84">
        <f>'Deelnemer 8'!$G$49</f>
        <v>0</v>
      </c>
      <c r="E19" s="84">
        <f>'Deelnemer 8'!$G$69</f>
        <v>0</v>
      </c>
      <c r="F19" s="84">
        <f>'Deelnemer 8'!$L$109</f>
        <v>0</v>
      </c>
      <c r="G19" s="89">
        <f t="shared" si="0"/>
        <v>0</v>
      </c>
      <c r="H19" s="80"/>
      <c r="I19" s="84">
        <f>'Deelnemer 8'!$G$49</f>
        <v>0</v>
      </c>
      <c r="J19" s="84">
        <f t="shared" si="1"/>
        <v>0</v>
      </c>
      <c r="K19" s="89">
        <f t="shared" si="2"/>
        <v>0</v>
      </c>
    </row>
    <row r="20" spans="1:11" x14ac:dyDescent="0.15">
      <c r="A20" s="78">
        <v>9</v>
      </c>
      <c r="B20" s="83" t="str">
        <f>IF('Deelnemer 9'!C$2="","",'Deelnemer 9'!C$2)</f>
        <v/>
      </c>
      <c r="C20" s="84">
        <f>'Deelnemer 9'!$G$28</f>
        <v>0</v>
      </c>
      <c r="D20" s="84">
        <f>'Deelnemer 9'!$G$49</f>
        <v>0</v>
      </c>
      <c r="E20" s="84">
        <f>'Deelnemer 9'!$G$69</f>
        <v>0</v>
      </c>
      <c r="F20" s="84">
        <f>'Deelnemer 9'!$L$109</f>
        <v>0</v>
      </c>
      <c r="G20" s="89">
        <f t="shared" si="0"/>
        <v>0</v>
      </c>
      <c r="H20" s="80"/>
      <c r="I20" s="84">
        <f>'Deelnemer 9'!$G$49</f>
        <v>0</v>
      </c>
      <c r="J20" s="84">
        <f t="shared" si="1"/>
        <v>0</v>
      </c>
      <c r="K20" s="89">
        <f t="shared" si="2"/>
        <v>0</v>
      </c>
    </row>
    <row r="21" spans="1:11" x14ac:dyDescent="0.15">
      <c r="A21" s="78">
        <v>10</v>
      </c>
      <c r="B21" s="83" t="str">
        <f>IF('Deelnemer 10'!C$2="","",'Deelnemer 10'!C$2)</f>
        <v/>
      </c>
      <c r="C21" s="84">
        <f>'Deelnemer 10'!$G$28</f>
        <v>0</v>
      </c>
      <c r="D21" s="84">
        <f>'Deelnemer 10'!$G$49</f>
        <v>0</v>
      </c>
      <c r="E21" s="84">
        <f>'Deelnemer 10'!$G$69</f>
        <v>0</v>
      </c>
      <c r="F21" s="84">
        <f>'Deelnemer 10'!$L$109</f>
        <v>0</v>
      </c>
      <c r="G21" s="89">
        <f t="shared" si="0"/>
        <v>0</v>
      </c>
      <c r="H21" s="80"/>
      <c r="I21" s="84">
        <f>'Deelnemer 10'!$G$49</f>
        <v>0</v>
      </c>
      <c r="J21" s="84">
        <f t="shared" si="1"/>
        <v>0</v>
      </c>
      <c r="K21" s="89">
        <f t="shared" si="2"/>
        <v>0</v>
      </c>
    </row>
    <row r="22" spans="1:11" x14ac:dyDescent="0.15">
      <c r="A22" s="78"/>
      <c r="B22" s="90" t="s">
        <v>9</v>
      </c>
      <c r="C22" s="91">
        <f>SUM(C12:C21)</f>
        <v>0</v>
      </c>
      <c r="D22" s="91">
        <f t="shared" ref="D22:G22" si="3">SUM(D12:D21)</f>
        <v>0</v>
      </c>
      <c r="E22" s="91">
        <f t="shared" si="3"/>
        <v>0</v>
      </c>
      <c r="F22" s="91">
        <f t="shared" si="3"/>
        <v>0</v>
      </c>
      <c r="G22" s="85">
        <f t="shared" si="3"/>
        <v>0</v>
      </c>
      <c r="H22" s="80"/>
    </row>
    <row r="23" spans="1:11" x14ac:dyDescent="0.15">
      <c r="B23" s="82"/>
      <c r="C23" s="82"/>
      <c r="D23" s="82"/>
      <c r="E23" s="82"/>
      <c r="F23" s="82"/>
      <c r="G23" s="82"/>
      <c r="I23" s="82"/>
      <c r="J23" s="82"/>
    </row>
    <row r="24" spans="1:11" s="33" customFormat="1" x14ac:dyDescent="0.15">
      <c r="A24" s="92"/>
      <c r="B24" s="93" t="s">
        <v>162</v>
      </c>
      <c r="C24" s="94"/>
      <c r="D24" s="95"/>
      <c r="I24" s="95"/>
    </row>
    <row r="25" spans="1:11" s="33" customFormat="1" x14ac:dyDescent="0.15">
      <c r="A25" s="92"/>
      <c r="B25" s="93" t="s">
        <v>163</v>
      </c>
      <c r="C25" s="94"/>
      <c r="D25" s="95"/>
      <c r="I25" s="95"/>
    </row>
    <row r="26" spans="1:11" x14ac:dyDescent="0.15">
      <c r="B26" s="81" t="s">
        <v>164</v>
      </c>
      <c r="C26" s="82"/>
    </row>
    <row r="27" spans="1:11" hidden="1" x14ac:dyDescent="0.15">
      <c r="C27" s="96"/>
    </row>
    <row r="29" spans="1:11" hidden="1" x14ac:dyDescent="0.15">
      <c r="C29" s="96"/>
    </row>
    <row r="31" spans="1:11" hidden="1" x14ac:dyDescent="0.15">
      <c r="C31" s="96"/>
    </row>
    <row r="35" spans="3:12" hidden="1" x14ac:dyDescent="0.15">
      <c r="C35" s="96"/>
    </row>
    <row r="47" spans="3:12" hidden="1" x14ac:dyDescent="0.15">
      <c r="L47" s="96"/>
    </row>
    <row r="49" spans="1:12" hidden="1" x14ac:dyDescent="0.15">
      <c r="L49" s="96"/>
    </row>
    <row r="54" spans="1:12" hidden="1" x14ac:dyDescent="0.15">
      <c r="L54" s="96"/>
    </row>
    <row r="57" spans="1:12" hidden="1" x14ac:dyDescent="0.15">
      <c r="A57" s="96"/>
    </row>
  </sheetData>
  <sheetProtection algorithmName="SHA-512" hashValue="1bfaJjhBdRsiWjt9kGGqJ0QjvPq+fT2zpaZ7UUmsuclXoNkAjF9WK2oP1KbZ8Wcbt1ITVxBJ17KBcRRxHiUEow==" saltValue="CtD+mNZrBQ+AtY7MJGYaUQ==" spinCount="100000" sheet="1" objects="1" scenarios="1"/>
  <mergeCells count="2">
    <mergeCell ref="C3:G3"/>
    <mergeCell ref="I10:J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4AA9C-8C21-414D-9C0A-C1DB07773BB0}">
  <dimension ref="A1:W143"/>
  <sheetViews>
    <sheetView topLeftCell="D1" zoomScaleNormal="100" workbookViewId="0">
      <selection activeCell="F2" sqref="F2:G2"/>
    </sheetView>
  </sheetViews>
  <sheetFormatPr defaultColWidth="0" defaultRowHeight="11.25" zeroHeight="1" outlineLevelRow="1" x14ac:dyDescent="0.25"/>
  <cols>
    <col min="1" max="1" width="4.5703125" style="44" customWidth="1"/>
    <col min="2" max="2" width="63.5703125" style="49" customWidth="1"/>
    <col min="3" max="3" width="58.85546875" style="49" customWidth="1"/>
    <col min="4" max="4" width="16.140625" style="100" customWidth="1"/>
    <col min="5" max="7" width="16.140625" style="49" customWidth="1"/>
    <col min="8" max="9" width="16.140625" style="53" customWidth="1"/>
    <col min="10" max="11" width="16.140625" style="49" customWidth="1"/>
    <col min="12" max="12" width="17.7109375" style="100" customWidth="1"/>
    <col min="13" max="13" width="3.85546875" style="101" customWidth="1"/>
    <col min="14" max="14" width="17.85546875" style="102" hidden="1" customWidth="1"/>
    <col min="15" max="15" width="11.42578125" style="103" hidden="1" customWidth="1"/>
    <col min="16" max="16" width="16.42578125" style="102" hidden="1" customWidth="1"/>
    <col min="17" max="17" width="20" style="102" hidden="1" customWidth="1"/>
    <col min="18" max="18" width="12.42578125" style="104" hidden="1" customWidth="1"/>
    <col min="19" max="19" width="16.42578125" style="104" hidden="1" customWidth="1"/>
    <col min="20" max="20" width="17" style="105" hidden="1" customWidth="1"/>
    <col min="21" max="21" width="12" style="105" hidden="1" customWidth="1"/>
    <col min="22" max="23" width="56" style="105" hidden="1" customWidth="1"/>
    <col min="24" max="16384" width="14.140625" style="49" hidden="1"/>
  </cols>
  <sheetData>
    <row r="1" spans="1:23" x14ac:dyDescent="0.25">
      <c r="A1" s="97"/>
      <c r="B1" s="98"/>
      <c r="C1" s="98"/>
      <c r="D1" s="99"/>
      <c r="E1" s="98"/>
      <c r="F1" s="98"/>
      <c r="G1" s="98"/>
    </row>
    <row r="2" spans="1:23" s="118" customFormat="1" x14ac:dyDescent="0.25">
      <c r="A2" s="106"/>
      <c r="B2" s="107" t="s">
        <v>0</v>
      </c>
      <c r="C2" s="367"/>
      <c r="D2" s="368"/>
      <c r="E2" s="109" t="s">
        <v>159</v>
      </c>
      <c r="F2" s="372"/>
      <c r="G2" s="373"/>
      <c r="H2" s="110"/>
      <c r="I2" s="111"/>
      <c r="J2" s="112"/>
      <c r="K2" s="112"/>
      <c r="L2" s="113"/>
      <c r="M2" s="114"/>
      <c r="N2" s="115"/>
      <c r="O2" s="116"/>
      <c r="P2" s="115"/>
      <c r="Q2" s="115"/>
      <c r="R2" s="117"/>
      <c r="S2" s="117"/>
      <c r="T2" s="112"/>
      <c r="U2" s="112"/>
      <c r="V2" s="112"/>
      <c r="W2" s="112"/>
    </row>
    <row r="3" spans="1:23" s="131" customFormat="1" x14ac:dyDescent="0.25">
      <c r="A3" s="119"/>
      <c r="B3" s="120" t="s">
        <v>158</v>
      </c>
      <c r="C3" s="121"/>
      <c r="D3" s="122"/>
      <c r="E3" s="122"/>
      <c r="F3" s="122"/>
      <c r="G3" s="108"/>
      <c r="H3" s="123"/>
      <c r="I3" s="52"/>
      <c r="J3" s="124"/>
      <c r="K3" s="124"/>
      <c r="L3" s="125"/>
      <c r="M3" s="126"/>
      <c r="N3" s="127"/>
      <c r="O3" s="128"/>
      <c r="P3" s="127"/>
      <c r="Q3" s="127"/>
      <c r="R3" s="129"/>
      <c r="S3" s="129"/>
      <c r="T3" s="130"/>
      <c r="U3" s="130"/>
      <c r="V3" s="130"/>
      <c r="W3" s="130"/>
    </row>
    <row r="4" spans="1:23" s="140" customFormat="1" x14ac:dyDescent="0.25">
      <c r="A4" s="132"/>
      <c r="B4" s="133"/>
      <c r="C4" s="134"/>
      <c r="D4" s="135"/>
      <c r="E4" s="135"/>
      <c r="F4" s="135"/>
      <c r="G4" s="135"/>
      <c r="H4" s="136"/>
      <c r="I4" s="46"/>
      <c r="J4" s="137"/>
      <c r="K4" s="137"/>
      <c r="L4" s="138"/>
      <c r="M4" s="139"/>
      <c r="N4" s="127"/>
      <c r="O4" s="128"/>
      <c r="P4" s="127"/>
      <c r="Q4" s="127"/>
      <c r="R4" s="129"/>
      <c r="S4" s="129"/>
    </row>
    <row r="5" spans="1:23" x14ac:dyDescent="0.15">
      <c r="A5" s="97"/>
      <c r="B5" s="141" t="s">
        <v>211</v>
      </c>
      <c r="C5" s="44"/>
      <c r="D5" s="142"/>
      <c r="E5" s="105"/>
      <c r="F5" s="105"/>
      <c r="G5" s="105"/>
      <c r="H5" s="52"/>
      <c r="I5" s="52"/>
      <c r="J5" s="105"/>
      <c r="K5" s="105"/>
      <c r="L5" s="142"/>
      <c r="M5" s="126"/>
    </row>
    <row r="6" spans="1:23" s="131" customFormat="1" x14ac:dyDescent="0.25">
      <c r="A6" s="119"/>
      <c r="B6" s="143"/>
      <c r="C6" s="143"/>
      <c r="D6" s="144"/>
      <c r="E6" s="145"/>
      <c r="F6" s="145"/>
      <c r="G6" s="145"/>
      <c r="H6" s="52"/>
      <c r="I6" s="52"/>
      <c r="J6" s="124"/>
      <c r="K6" s="124"/>
      <c r="L6" s="125"/>
      <c r="M6" s="126"/>
      <c r="N6" s="127"/>
      <c r="O6" s="128"/>
      <c r="P6" s="127"/>
      <c r="Q6" s="127"/>
      <c r="R6" s="129"/>
      <c r="S6" s="129"/>
      <c r="T6" s="130"/>
      <c r="U6" s="130"/>
      <c r="V6" s="130"/>
      <c r="W6" s="130"/>
    </row>
    <row r="7" spans="1:23" s="131" customFormat="1" x14ac:dyDescent="0.25">
      <c r="A7" s="119" t="s">
        <v>3</v>
      </c>
      <c r="B7" s="146" t="s">
        <v>116</v>
      </c>
      <c r="C7" s="147"/>
      <c r="D7" s="148"/>
      <c r="E7" s="149"/>
      <c r="F7" s="149"/>
      <c r="G7" s="150"/>
      <c r="H7" s="123"/>
      <c r="I7" s="52"/>
      <c r="J7" s="124"/>
      <c r="K7" s="124"/>
      <c r="L7" s="125"/>
      <c r="M7" s="126"/>
      <c r="N7" s="127"/>
      <c r="O7" s="128"/>
      <c r="P7" s="127"/>
      <c r="Q7" s="127"/>
      <c r="R7" s="129"/>
      <c r="S7" s="129"/>
      <c r="T7" s="130"/>
      <c r="U7" s="130"/>
      <c r="V7" s="130"/>
      <c r="W7" s="130"/>
    </row>
    <row r="8" spans="1:23" s="131" customFormat="1" ht="51" customHeight="1" x14ac:dyDescent="0.25">
      <c r="A8" s="151"/>
      <c r="B8" s="152" t="s">
        <v>1</v>
      </c>
      <c r="C8" s="153" t="s">
        <v>2</v>
      </c>
      <c r="D8" s="154"/>
      <c r="G8" s="155"/>
      <c r="H8" s="156"/>
      <c r="I8" s="37"/>
      <c r="J8" s="157"/>
      <c r="M8" s="129"/>
      <c r="N8" s="128"/>
      <c r="O8" s="102"/>
      <c r="P8" s="127"/>
      <c r="Q8" s="127"/>
      <c r="R8" s="129"/>
      <c r="S8" s="130"/>
      <c r="T8" s="130"/>
      <c r="U8" s="130"/>
      <c r="V8" s="130"/>
    </row>
    <row r="9" spans="1:23" x14ac:dyDescent="0.15">
      <c r="A9" s="97"/>
      <c r="B9" s="158"/>
      <c r="C9" s="159"/>
      <c r="D9" s="160"/>
      <c r="E9" s="161"/>
      <c r="F9" s="161"/>
      <c r="G9" s="162"/>
      <c r="H9" s="123"/>
      <c r="I9" s="52"/>
      <c r="J9" s="105"/>
      <c r="K9" s="105"/>
      <c r="L9" s="142"/>
      <c r="M9" s="126"/>
    </row>
    <row r="10" spans="1:23" x14ac:dyDescent="0.25">
      <c r="A10" s="97"/>
      <c r="B10" s="369" t="str">
        <f>IF(OR(C8="Maak uw keuze",C8=""),"Kies eerst uw systematiek voor de berekening van de loonkosten",C8)</f>
        <v>Kies eerst uw systematiek voor de berekening van de loonkosten</v>
      </c>
      <c r="C10" s="370"/>
      <c r="D10" s="370"/>
      <c r="E10" s="370"/>
      <c r="F10" s="163"/>
      <c r="G10" s="164"/>
      <c r="H10" s="165"/>
      <c r="I10" s="46"/>
      <c r="J10" s="166"/>
      <c r="K10" s="104"/>
      <c r="L10" s="104"/>
      <c r="M10" s="104"/>
      <c r="N10" s="47"/>
      <c r="O10" s="47"/>
      <c r="P10" s="47"/>
      <c r="Q10" s="47"/>
      <c r="R10" s="105"/>
      <c r="S10" s="49"/>
      <c r="T10" s="49"/>
      <c r="U10" s="49"/>
      <c r="V10" s="49"/>
      <c r="W10" s="49"/>
    </row>
    <row r="11" spans="1:23" s="176" customFormat="1" ht="22.5" outlineLevel="1" x14ac:dyDescent="0.25">
      <c r="A11" s="119"/>
      <c r="B11" s="167" t="s">
        <v>4</v>
      </c>
      <c r="C11" s="168" t="s">
        <v>5</v>
      </c>
      <c r="D11" s="169" t="s">
        <v>6</v>
      </c>
      <c r="E11" s="168" t="s">
        <v>7</v>
      </c>
      <c r="F11" s="168" t="s">
        <v>125</v>
      </c>
      <c r="G11" s="170" t="s">
        <v>128</v>
      </c>
      <c r="H11" s="346" t="s">
        <v>126</v>
      </c>
      <c r="I11" s="347" t="s">
        <v>125</v>
      </c>
      <c r="J11" s="171"/>
      <c r="K11" s="172"/>
      <c r="L11" s="173"/>
      <c r="M11" s="173"/>
      <c r="N11" s="174"/>
      <c r="O11" s="174"/>
      <c r="P11" s="174"/>
      <c r="Q11" s="174"/>
      <c r="R11" s="175"/>
    </row>
    <row r="12" spans="1:23" outlineLevel="1" x14ac:dyDescent="0.25">
      <c r="A12" s="97"/>
      <c r="B12" s="177"/>
      <c r="C12" s="177"/>
      <c r="D12" s="178"/>
      <c r="E12" s="179"/>
      <c r="F12" s="180">
        <f>IF(AND(C$8="Directe loonkosten + vaste opslag 50%",D12&gt;0),0.5,0)</f>
        <v>0</v>
      </c>
      <c r="G12" s="181">
        <f>IFERROR($D12*E12+$D12*E12*F12,0)</f>
        <v>0</v>
      </c>
      <c r="H12" s="350">
        <f>D12*E12</f>
        <v>0</v>
      </c>
      <c r="I12" s="350">
        <f>H12*F12</f>
        <v>0</v>
      </c>
      <c r="J12" s="166"/>
      <c r="K12" s="182"/>
      <c r="L12" s="104"/>
      <c r="M12" s="104"/>
      <c r="N12" s="47"/>
      <c r="O12" s="47"/>
      <c r="P12" s="47"/>
      <c r="Q12" s="47"/>
      <c r="R12" s="105"/>
      <c r="S12" s="49"/>
      <c r="T12" s="49"/>
      <c r="U12" s="49"/>
      <c r="V12" s="49"/>
      <c r="W12" s="49"/>
    </row>
    <row r="13" spans="1:23" outlineLevel="1" x14ac:dyDescent="0.25">
      <c r="A13" s="97"/>
      <c r="B13" s="177"/>
      <c r="C13" s="177"/>
      <c r="D13" s="178"/>
      <c r="E13" s="179"/>
      <c r="F13" s="180">
        <f t="shared" ref="F13:F26" si="0">IF(AND(C$8="Directe loonkosten + vaste opslag 50%",D13&gt;0),0.5,0)</f>
        <v>0</v>
      </c>
      <c r="G13" s="181">
        <f t="shared" ref="G13:G26" si="1">IFERROR($D13*E13+$D13*E13*F13,0)</f>
        <v>0</v>
      </c>
      <c r="H13" s="350">
        <f t="shared" ref="H13:H26" si="2">D13*E13</f>
        <v>0</v>
      </c>
      <c r="I13" s="350">
        <f t="shared" ref="I13:I26" si="3">H13*F13</f>
        <v>0</v>
      </c>
      <c r="J13" s="166"/>
      <c r="K13" s="182"/>
      <c r="L13" s="104"/>
      <c r="M13" s="104"/>
      <c r="N13" s="47"/>
      <c r="O13" s="47"/>
      <c r="P13" s="47"/>
      <c r="Q13" s="47"/>
      <c r="R13" s="105"/>
      <c r="S13" s="49"/>
      <c r="T13" s="49"/>
      <c r="U13" s="49"/>
      <c r="V13" s="49"/>
      <c r="W13" s="49"/>
    </row>
    <row r="14" spans="1:23" outlineLevel="1" x14ac:dyDescent="0.25">
      <c r="A14" s="97"/>
      <c r="B14" s="177"/>
      <c r="C14" s="177"/>
      <c r="D14" s="178"/>
      <c r="E14" s="179"/>
      <c r="F14" s="180">
        <f t="shared" si="0"/>
        <v>0</v>
      </c>
      <c r="G14" s="181">
        <f t="shared" si="1"/>
        <v>0</v>
      </c>
      <c r="H14" s="350">
        <f t="shared" si="2"/>
        <v>0</v>
      </c>
      <c r="I14" s="350">
        <f t="shared" si="3"/>
        <v>0</v>
      </c>
      <c r="J14" s="166"/>
      <c r="K14" s="182"/>
      <c r="L14" s="104"/>
      <c r="M14" s="104"/>
      <c r="N14" s="47"/>
      <c r="O14" s="47"/>
      <c r="P14" s="47"/>
      <c r="Q14" s="47"/>
      <c r="R14" s="105"/>
      <c r="S14" s="49"/>
      <c r="T14" s="49"/>
      <c r="U14" s="49"/>
      <c r="V14" s="49"/>
      <c r="W14" s="49"/>
    </row>
    <row r="15" spans="1:23" outlineLevel="1" x14ac:dyDescent="0.25">
      <c r="A15" s="97"/>
      <c r="B15" s="177"/>
      <c r="C15" s="177"/>
      <c r="D15" s="178"/>
      <c r="E15" s="179"/>
      <c r="F15" s="180">
        <f t="shared" si="0"/>
        <v>0</v>
      </c>
      <c r="G15" s="181">
        <f t="shared" si="1"/>
        <v>0</v>
      </c>
      <c r="H15" s="350">
        <f t="shared" si="2"/>
        <v>0</v>
      </c>
      <c r="I15" s="350">
        <f t="shared" si="3"/>
        <v>0</v>
      </c>
      <c r="J15" s="166"/>
      <c r="K15" s="182"/>
      <c r="L15" s="104"/>
      <c r="M15" s="104"/>
      <c r="N15" s="47"/>
      <c r="O15" s="47"/>
      <c r="P15" s="47"/>
      <c r="Q15" s="47"/>
      <c r="R15" s="105"/>
      <c r="S15" s="49"/>
      <c r="T15" s="49"/>
      <c r="U15" s="49"/>
      <c r="V15" s="49"/>
      <c r="W15" s="49"/>
    </row>
    <row r="16" spans="1:23" outlineLevel="1" x14ac:dyDescent="0.25">
      <c r="A16" s="97"/>
      <c r="B16" s="177"/>
      <c r="C16" s="177"/>
      <c r="D16" s="178"/>
      <c r="E16" s="179"/>
      <c r="F16" s="180">
        <f t="shared" si="0"/>
        <v>0</v>
      </c>
      <c r="G16" s="181">
        <f t="shared" si="1"/>
        <v>0</v>
      </c>
      <c r="H16" s="350">
        <f t="shared" si="2"/>
        <v>0</v>
      </c>
      <c r="I16" s="350">
        <f t="shared" si="3"/>
        <v>0</v>
      </c>
      <c r="J16" s="166"/>
      <c r="K16" s="104"/>
      <c r="L16" s="104"/>
      <c r="M16" s="104"/>
      <c r="N16" s="47"/>
      <c r="O16" s="47"/>
      <c r="P16" s="47"/>
      <c r="Q16" s="47"/>
      <c r="R16" s="105"/>
      <c r="S16" s="49"/>
      <c r="T16" s="49"/>
      <c r="U16" s="49"/>
      <c r="V16" s="49"/>
      <c r="W16" s="49"/>
    </row>
    <row r="17" spans="1:23" outlineLevel="1" x14ac:dyDescent="0.25">
      <c r="A17" s="97"/>
      <c r="B17" s="177"/>
      <c r="C17" s="177"/>
      <c r="D17" s="178"/>
      <c r="E17" s="179"/>
      <c r="F17" s="180">
        <f t="shared" si="0"/>
        <v>0</v>
      </c>
      <c r="G17" s="181">
        <f t="shared" si="1"/>
        <v>0</v>
      </c>
      <c r="H17" s="350">
        <f t="shared" si="2"/>
        <v>0</v>
      </c>
      <c r="I17" s="350">
        <f t="shared" si="3"/>
        <v>0</v>
      </c>
      <c r="J17" s="166"/>
      <c r="K17" s="104"/>
      <c r="L17" s="104"/>
      <c r="M17" s="104"/>
      <c r="N17" s="47"/>
      <c r="O17" s="47"/>
      <c r="P17" s="47"/>
      <c r="Q17" s="47"/>
      <c r="R17" s="105"/>
      <c r="S17" s="49"/>
      <c r="T17" s="49"/>
      <c r="U17" s="49"/>
      <c r="V17" s="49"/>
      <c r="W17" s="49"/>
    </row>
    <row r="18" spans="1:23" outlineLevel="1" x14ac:dyDescent="0.25">
      <c r="A18" s="97"/>
      <c r="B18" s="177"/>
      <c r="C18" s="177"/>
      <c r="D18" s="178"/>
      <c r="E18" s="179"/>
      <c r="F18" s="180">
        <f t="shared" si="0"/>
        <v>0</v>
      </c>
      <c r="G18" s="181">
        <f t="shared" si="1"/>
        <v>0</v>
      </c>
      <c r="H18" s="350">
        <f t="shared" si="2"/>
        <v>0</v>
      </c>
      <c r="I18" s="350">
        <f t="shared" si="3"/>
        <v>0</v>
      </c>
      <c r="J18" s="166"/>
      <c r="K18" s="104"/>
      <c r="L18" s="104"/>
      <c r="M18" s="104"/>
      <c r="N18" s="47"/>
      <c r="O18" s="47"/>
      <c r="P18" s="47"/>
      <c r="Q18" s="47"/>
      <c r="R18" s="105"/>
      <c r="S18" s="49"/>
      <c r="T18" s="49"/>
      <c r="U18" s="49"/>
      <c r="V18" s="49"/>
      <c r="W18" s="49"/>
    </row>
    <row r="19" spans="1:23" outlineLevel="1" x14ac:dyDescent="0.25">
      <c r="A19" s="97"/>
      <c r="B19" s="177"/>
      <c r="C19" s="177"/>
      <c r="D19" s="178"/>
      <c r="E19" s="179"/>
      <c r="F19" s="180">
        <f t="shared" si="0"/>
        <v>0</v>
      </c>
      <c r="G19" s="181">
        <f t="shared" si="1"/>
        <v>0</v>
      </c>
      <c r="H19" s="350">
        <f t="shared" si="2"/>
        <v>0</v>
      </c>
      <c r="I19" s="350">
        <f t="shared" si="3"/>
        <v>0</v>
      </c>
      <c r="J19" s="166"/>
      <c r="K19" s="104"/>
      <c r="L19" s="104"/>
      <c r="M19" s="104"/>
      <c r="N19" s="47"/>
      <c r="O19" s="47"/>
      <c r="P19" s="47"/>
      <c r="Q19" s="47"/>
      <c r="R19" s="105"/>
      <c r="S19" s="49"/>
      <c r="T19" s="49"/>
      <c r="U19" s="49"/>
      <c r="V19" s="49"/>
      <c r="W19" s="49"/>
    </row>
    <row r="20" spans="1:23" outlineLevel="1" x14ac:dyDescent="0.25">
      <c r="A20" s="97"/>
      <c r="B20" s="177"/>
      <c r="C20" s="177"/>
      <c r="D20" s="178"/>
      <c r="E20" s="179"/>
      <c r="F20" s="180">
        <f t="shared" si="0"/>
        <v>0</v>
      </c>
      <c r="G20" s="181">
        <f t="shared" si="1"/>
        <v>0</v>
      </c>
      <c r="H20" s="350">
        <f t="shared" si="2"/>
        <v>0</v>
      </c>
      <c r="I20" s="350">
        <f t="shared" si="3"/>
        <v>0</v>
      </c>
      <c r="J20" s="166"/>
      <c r="K20" s="104"/>
      <c r="L20" s="104"/>
      <c r="M20" s="104"/>
      <c r="N20" s="47"/>
      <c r="O20" s="47"/>
      <c r="P20" s="47"/>
      <c r="Q20" s="47"/>
      <c r="R20" s="105"/>
      <c r="S20" s="49"/>
      <c r="T20" s="49"/>
      <c r="U20" s="49"/>
      <c r="V20" s="49"/>
      <c r="W20" s="49"/>
    </row>
    <row r="21" spans="1:23" outlineLevel="1" x14ac:dyDescent="0.25">
      <c r="A21" s="97"/>
      <c r="B21" s="177"/>
      <c r="C21" s="177"/>
      <c r="D21" s="178"/>
      <c r="E21" s="179"/>
      <c r="F21" s="180">
        <f t="shared" si="0"/>
        <v>0</v>
      </c>
      <c r="G21" s="181">
        <f t="shared" si="1"/>
        <v>0</v>
      </c>
      <c r="H21" s="350">
        <f t="shared" si="2"/>
        <v>0</v>
      </c>
      <c r="I21" s="350">
        <f t="shared" si="3"/>
        <v>0</v>
      </c>
      <c r="J21" s="166"/>
      <c r="K21" s="104"/>
      <c r="L21" s="104"/>
      <c r="M21" s="104"/>
      <c r="N21" s="47"/>
      <c r="O21" s="47"/>
      <c r="P21" s="47"/>
      <c r="Q21" s="47"/>
      <c r="R21" s="105"/>
      <c r="S21" s="49"/>
      <c r="T21" s="49"/>
      <c r="U21" s="49"/>
      <c r="V21" s="49"/>
      <c r="W21" s="49"/>
    </row>
    <row r="22" spans="1:23" outlineLevel="1" x14ac:dyDescent="0.25">
      <c r="A22" s="97"/>
      <c r="B22" s="177"/>
      <c r="C22" s="177"/>
      <c r="D22" s="178"/>
      <c r="E22" s="179"/>
      <c r="F22" s="180">
        <f t="shared" si="0"/>
        <v>0</v>
      </c>
      <c r="G22" s="181">
        <f t="shared" si="1"/>
        <v>0</v>
      </c>
      <c r="H22" s="350">
        <f t="shared" si="2"/>
        <v>0</v>
      </c>
      <c r="I22" s="350">
        <f t="shared" si="3"/>
        <v>0</v>
      </c>
      <c r="J22" s="166"/>
      <c r="K22" s="104"/>
      <c r="L22" s="104"/>
      <c r="M22" s="104"/>
      <c r="N22" s="47"/>
      <c r="O22" s="47"/>
      <c r="P22" s="47"/>
      <c r="Q22" s="47"/>
      <c r="R22" s="105"/>
      <c r="S22" s="49"/>
      <c r="T22" s="49"/>
      <c r="U22" s="49"/>
      <c r="V22" s="49"/>
      <c r="W22" s="49"/>
    </row>
    <row r="23" spans="1:23" outlineLevel="1" x14ac:dyDescent="0.25">
      <c r="A23" s="97"/>
      <c r="B23" s="177"/>
      <c r="C23" s="177"/>
      <c r="D23" s="178"/>
      <c r="E23" s="179"/>
      <c r="F23" s="180">
        <f t="shared" si="0"/>
        <v>0</v>
      </c>
      <c r="G23" s="181">
        <f t="shared" si="1"/>
        <v>0</v>
      </c>
      <c r="H23" s="350">
        <f t="shared" si="2"/>
        <v>0</v>
      </c>
      <c r="I23" s="350">
        <f t="shared" si="3"/>
        <v>0</v>
      </c>
      <c r="J23" s="166"/>
      <c r="K23" s="104"/>
      <c r="L23" s="104"/>
      <c r="M23" s="104"/>
      <c r="N23" s="47"/>
      <c r="O23" s="47"/>
      <c r="P23" s="47"/>
      <c r="Q23" s="47"/>
      <c r="R23" s="105"/>
      <c r="S23" s="49"/>
      <c r="T23" s="49"/>
      <c r="U23" s="49"/>
      <c r="V23" s="49"/>
      <c r="W23" s="49"/>
    </row>
    <row r="24" spans="1:23" outlineLevel="1" x14ac:dyDescent="0.25">
      <c r="A24" s="97"/>
      <c r="B24" s="177"/>
      <c r="C24" s="177"/>
      <c r="D24" s="178"/>
      <c r="E24" s="179"/>
      <c r="F24" s="180">
        <f t="shared" si="0"/>
        <v>0</v>
      </c>
      <c r="G24" s="181">
        <f t="shared" si="1"/>
        <v>0</v>
      </c>
      <c r="H24" s="350">
        <f t="shared" si="2"/>
        <v>0</v>
      </c>
      <c r="I24" s="350">
        <f t="shared" si="3"/>
        <v>0</v>
      </c>
      <c r="J24" s="166"/>
      <c r="K24" s="104"/>
      <c r="L24" s="104"/>
      <c r="M24" s="104"/>
      <c r="N24" s="47"/>
      <c r="O24" s="47"/>
      <c r="P24" s="47"/>
      <c r="Q24" s="47"/>
      <c r="R24" s="105"/>
      <c r="S24" s="49"/>
      <c r="T24" s="49"/>
      <c r="U24" s="49"/>
      <c r="V24" s="49"/>
      <c r="W24" s="49"/>
    </row>
    <row r="25" spans="1:23" outlineLevel="1" x14ac:dyDescent="0.25">
      <c r="A25" s="97"/>
      <c r="B25" s="177"/>
      <c r="C25" s="177"/>
      <c r="D25" s="178"/>
      <c r="E25" s="179"/>
      <c r="F25" s="180">
        <f t="shared" si="0"/>
        <v>0</v>
      </c>
      <c r="G25" s="181">
        <f t="shared" si="1"/>
        <v>0</v>
      </c>
      <c r="H25" s="350">
        <f t="shared" si="2"/>
        <v>0</v>
      </c>
      <c r="I25" s="350">
        <f t="shared" si="3"/>
        <v>0</v>
      </c>
      <c r="J25" s="166"/>
      <c r="K25" s="104"/>
      <c r="L25" s="104"/>
      <c r="M25" s="104"/>
      <c r="N25" s="47"/>
      <c r="O25" s="47"/>
      <c r="P25" s="47"/>
      <c r="Q25" s="47"/>
      <c r="R25" s="105"/>
      <c r="S25" s="49"/>
      <c r="T25" s="49"/>
      <c r="U25" s="49"/>
      <c r="V25" s="49"/>
      <c r="W25" s="49"/>
    </row>
    <row r="26" spans="1:23" outlineLevel="1" x14ac:dyDescent="0.25">
      <c r="A26" s="97"/>
      <c r="B26" s="177"/>
      <c r="C26" s="177"/>
      <c r="D26" s="178"/>
      <c r="E26" s="179"/>
      <c r="F26" s="180">
        <f t="shared" si="0"/>
        <v>0</v>
      </c>
      <c r="G26" s="181">
        <f t="shared" si="1"/>
        <v>0</v>
      </c>
      <c r="H26" s="350">
        <f t="shared" si="2"/>
        <v>0</v>
      </c>
      <c r="I26" s="350">
        <f t="shared" si="3"/>
        <v>0</v>
      </c>
      <c r="J26" s="166"/>
      <c r="K26" s="104"/>
      <c r="L26" s="104"/>
      <c r="M26" s="104"/>
      <c r="N26" s="47"/>
      <c r="O26" s="47"/>
      <c r="P26" s="47"/>
      <c r="Q26" s="47"/>
      <c r="R26" s="105"/>
      <c r="S26" s="49"/>
      <c r="T26" s="49"/>
      <c r="U26" s="49"/>
      <c r="V26" s="49"/>
      <c r="W26" s="49"/>
    </row>
    <row r="27" spans="1:23" outlineLevel="1" x14ac:dyDescent="0.25">
      <c r="A27" s="97"/>
      <c r="B27" s="183"/>
      <c r="C27" s="130"/>
      <c r="D27" s="130"/>
      <c r="E27" s="105"/>
      <c r="F27" s="184"/>
      <c r="G27" s="185"/>
      <c r="H27" s="186"/>
      <c r="I27" s="46"/>
      <c r="J27" s="166"/>
      <c r="K27" s="104"/>
      <c r="L27" s="104"/>
      <c r="M27" s="104"/>
      <c r="N27" s="47"/>
      <c r="O27" s="47"/>
      <c r="P27" s="47"/>
      <c r="Q27" s="47"/>
      <c r="R27" s="105"/>
      <c r="S27" s="49"/>
      <c r="T27" s="49"/>
      <c r="U27" s="49"/>
      <c r="V27" s="49"/>
      <c r="W27" s="49"/>
    </row>
    <row r="28" spans="1:23" s="131" customFormat="1" x14ac:dyDescent="0.25">
      <c r="A28" s="119"/>
      <c r="B28" s="187"/>
      <c r="C28" s="130"/>
      <c r="D28" s="130"/>
      <c r="E28" s="188"/>
      <c r="F28" s="189" t="s">
        <v>129</v>
      </c>
      <c r="G28" s="190">
        <f>SUM(G12:G26)</f>
        <v>0</v>
      </c>
      <c r="H28" s="348">
        <f t="shared" ref="H28:I28" si="4">SUM(H12:H26)</f>
        <v>0</v>
      </c>
      <c r="I28" s="349">
        <f t="shared" si="4"/>
        <v>0</v>
      </c>
      <c r="J28" s="191"/>
      <c r="K28" s="129"/>
      <c r="L28" s="129"/>
      <c r="M28" s="129"/>
      <c r="N28" s="192"/>
      <c r="O28" s="192"/>
      <c r="P28" s="192"/>
      <c r="Q28" s="192"/>
      <c r="R28" s="130"/>
    </row>
    <row r="29" spans="1:23" s="131" customFormat="1" x14ac:dyDescent="0.25">
      <c r="A29" s="119"/>
      <c r="B29" s="187"/>
      <c r="C29" s="130"/>
      <c r="D29" s="130"/>
      <c r="E29" s="188"/>
      <c r="F29" s="189" t="s">
        <v>131</v>
      </c>
      <c r="G29" s="193">
        <f>SUM(H12:H26)</f>
        <v>0</v>
      </c>
      <c r="H29" s="194"/>
      <c r="I29" s="46"/>
      <c r="J29" s="129"/>
      <c r="K29" s="129"/>
      <c r="L29" s="129"/>
      <c r="M29" s="129"/>
      <c r="N29" s="192"/>
      <c r="O29" s="192"/>
      <c r="P29" s="192"/>
      <c r="Q29" s="192"/>
      <c r="R29" s="130"/>
    </row>
    <row r="30" spans="1:23" s="131" customFormat="1" x14ac:dyDescent="0.25">
      <c r="A30" s="119"/>
      <c r="B30" s="187"/>
      <c r="C30" s="130"/>
      <c r="D30" s="130"/>
      <c r="E30" s="188"/>
      <c r="F30" s="189" t="s">
        <v>130</v>
      </c>
      <c r="G30" s="193">
        <f>SUM(I12:I26)</f>
        <v>0</v>
      </c>
      <c r="H30" s="194"/>
      <c r="I30" s="46"/>
      <c r="J30" s="129"/>
      <c r="K30" s="129"/>
      <c r="L30" s="129"/>
      <c r="M30" s="129"/>
      <c r="N30" s="192"/>
      <c r="O30" s="192"/>
      <c r="P30" s="192"/>
      <c r="Q30" s="192"/>
      <c r="R30" s="130"/>
    </row>
    <row r="31" spans="1:23" s="131" customFormat="1" x14ac:dyDescent="0.25">
      <c r="A31" s="119"/>
      <c r="B31" s="187"/>
      <c r="C31" s="130"/>
      <c r="D31" s="130"/>
      <c r="E31" s="188"/>
      <c r="F31" s="189"/>
      <c r="G31" s="195"/>
      <c r="H31" s="194"/>
      <c r="I31" s="46"/>
      <c r="J31" s="129"/>
      <c r="K31" s="129"/>
      <c r="L31" s="129"/>
      <c r="M31" s="129"/>
      <c r="N31" s="192"/>
      <c r="O31" s="192"/>
      <c r="P31" s="192"/>
      <c r="Q31" s="192"/>
      <c r="R31" s="130"/>
    </row>
    <row r="32" spans="1:23" s="131" customFormat="1" x14ac:dyDescent="0.15">
      <c r="A32" s="119"/>
      <c r="B32" s="187"/>
      <c r="E32" s="196"/>
      <c r="F32" s="197" t="str">
        <f>Lijsten!$B$2</f>
        <v>(Coördinatie) samenwerkingsverband</v>
      </c>
      <c r="G32" s="198">
        <f>SUMIF($B$12:$B$26,F32,$G$12:$G$26)</f>
        <v>0</v>
      </c>
      <c r="H32" s="199"/>
      <c r="I32" s="46"/>
      <c r="J32" s="200"/>
      <c r="K32" s="129"/>
      <c r="L32" s="129"/>
      <c r="M32" s="129"/>
      <c r="N32" s="192"/>
      <c r="O32" s="192"/>
      <c r="P32" s="192"/>
      <c r="Q32" s="192"/>
      <c r="R32" s="130"/>
    </row>
    <row r="33" spans="1:23" s="131" customFormat="1" x14ac:dyDescent="0.15">
      <c r="A33" s="119"/>
      <c r="B33" s="187"/>
      <c r="D33" s="201"/>
      <c r="F33" s="202" t="str">
        <f>Lijsten!$B$3</f>
        <v>Proefproject uitvoering &amp; monitoring</v>
      </c>
      <c r="G33" s="198">
        <f>SUMIF($B$12:$B$26,F33,$G$12:$G$26)</f>
        <v>0</v>
      </c>
      <c r="H33" s="203"/>
      <c r="I33" s="46"/>
      <c r="J33" s="200"/>
      <c r="K33" s="129"/>
      <c r="L33" s="129"/>
      <c r="M33" s="129"/>
      <c r="N33" s="192"/>
      <c r="O33" s="192"/>
      <c r="P33" s="192"/>
      <c r="Q33" s="192"/>
      <c r="R33" s="130"/>
    </row>
    <row r="34" spans="1:23" s="131" customFormat="1" x14ac:dyDescent="0.15">
      <c r="A34" s="119"/>
      <c r="B34" s="187"/>
      <c r="D34" s="201"/>
      <c r="F34" s="202" t="str">
        <f>Lijsten!$B$4</f>
        <v>Kennisdeling activiteiten</v>
      </c>
      <c r="G34" s="198">
        <f>SUMIF($B$12:$B$26,F34,$G$12:$G$26)</f>
        <v>0</v>
      </c>
      <c r="H34" s="203"/>
      <c r="I34" s="46"/>
      <c r="J34" s="200"/>
      <c r="K34" s="129"/>
      <c r="L34" s="129"/>
      <c r="M34" s="129"/>
      <c r="N34" s="192"/>
      <c r="O34" s="192"/>
      <c r="P34" s="192"/>
      <c r="Q34" s="192"/>
      <c r="R34" s="130"/>
    </row>
    <row r="35" spans="1:23" s="131" customFormat="1" x14ac:dyDescent="0.25">
      <c r="A35" s="119"/>
      <c r="B35" s="204"/>
      <c r="C35" s="205"/>
      <c r="D35" s="205"/>
      <c r="E35" s="206"/>
      <c r="F35" s="206"/>
      <c r="G35" s="207"/>
      <c r="H35" s="165"/>
      <c r="I35" s="46"/>
      <c r="J35" s="200"/>
      <c r="K35" s="129"/>
      <c r="L35" s="129"/>
      <c r="M35" s="129"/>
      <c r="N35" s="192"/>
      <c r="O35" s="192"/>
      <c r="P35" s="192"/>
      <c r="Q35" s="192"/>
      <c r="R35" s="130"/>
    </row>
    <row r="36" spans="1:23" s="130" customFormat="1" x14ac:dyDescent="0.25">
      <c r="A36" s="208"/>
      <c r="B36" s="143"/>
      <c r="C36" s="143"/>
      <c r="D36" s="143"/>
      <c r="E36" s="143"/>
      <c r="F36" s="143"/>
      <c r="G36" s="143"/>
      <c r="H36" s="52"/>
      <c r="I36" s="52"/>
      <c r="N36" s="127"/>
      <c r="O36" s="127"/>
      <c r="P36" s="127"/>
      <c r="Q36" s="127"/>
      <c r="R36" s="129"/>
      <c r="S36" s="129"/>
    </row>
    <row r="37" spans="1:23" x14ac:dyDescent="0.25">
      <c r="A37" s="119" t="s">
        <v>12</v>
      </c>
      <c r="B37" s="209" t="s">
        <v>13</v>
      </c>
      <c r="C37" s="210"/>
      <c r="D37" s="211"/>
      <c r="E37" s="212"/>
      <c r="F37" s="212"/>
      <c r="G37" s="213"/>
      <c r="H37" s="165"/>
      <c r="I37" s="46"/>
      <c r="J37" s="166"/>
      <c r="K37" s="104"/>
      <c r="L37" s="104"/>
      <c r="M37" s="104"/>
      <c r="N37" s="47"/>
      <c r="O37" s="47"/>
      <c r="P37" s="47"/>
      <c r="Q37" s="47"/>
      <c r="R37" s="105"/>
      <c r="S37" s="49"/>
      <c r="T37" s="49"/>
      <c r="U37" s="49"/>
      <c r="V37" s="49"/>
      <c r="W37" s="49"/>
    </row>
    <row r="38" spans="1:23" outlineLevel="1" x14ac:dyDescent="0.25">
      <c r="A38" s="119"/>
      <c r="B38" s="214"/>
      <c r="C38" s="105"/>
      <c r="D38" s="188"/>
      <c r="E38" s="105"/>
      <c r="F38" s="105"/>
      <c r="G38" s="215"/>
      <c r="H38" s="165"/>
      <c r="I38" s="46"/>
      <c r="J38" s="166"/>
      <c r="K38" s="104"/>
      <c r="L38" s="104"/>
      <c r="M38" s="104"/>
      <c r="N38" s="47"/>
      <c r="O38" s="47"/>
      <c r="P38" s="47"/>
      <c r="Q38" s="47"/>
      <c r="R38" s="105"/>
      <c r="S38" s="49"/>
      <c r="T38" s="49"/>
      <c r="U38" s="49"/>
      <c r="V38" s="49"/>
      <c r="W38" s="49"/>
    </row>
    <row r="39" spans="1:23" s="176" customFormat="1" outlineLevel="1" x14ac:dyDescent="0.25">
      <c r="A39" s="119"/>
      <c r="B39" s="216" t="s">
        <v>14</v>
      </c>
      <c r="C39" s="217" t="s">
        <v>15</v>
      </c>
      <c r="D39" s="371" t="s">
        <v>16</v>
      </c>
      <c r="E39" s="371"/>
      <c r="F39" s="371"/>
      <c r="G39" s="218" t="s">
        <v>17</v>
      </c>
      <c r="H39" s="165"/>
      <c r="I39" s="219"/>
      <c r="J39" s="171"/>
      <c r="K39" s="173"/>
      <c r="L39" s="173"/>
      <c r="M39" s="173"/>
      <c r="N39" s="174"/>
      <c r="O39" s="174"/>
      <c r="P39" s="174"/>
      <c r="Q39" s="174"/>
      <c r="R39" s="175"/>
    </row>
    <row r="40" spans="1:23" s="118" customFormat="1" ht="33.75" outlineLevel="1" x14ac:dyDescent="0.25">
      <c r="A40" s="220"/>
      <c r="B40" s="221" t="s">
        <v>212</v>
      </c>
      <c r="C40" s="177"/>
      <c r="D40" s="366"/>
      <c r="E40" s="366"/>
      <c r="F40" s="366"/>
      <c r="G40" s="222"/>
      <c r="H40" s="223"/>
      <c r="I40" s="224"/>
      <c r="J40" s="225"/>
      <c r="K40" s="117"/>
      <c r="L40" s="117"/>
      <c r="M40" s="117"/>
      <c r="N40" s="226"/>
      <c r="O40" s="226"/>
      <c r="P40" s="226"/>
      <c r="Q40" s="226"/>
      <c r="R40" s="112"/>
    </row>
    <row r="41" spans="1:23" s="118" customFormat="1" ht="33.75" outlineLevel="1" x14ac:dyDescent="0.25">
      <c r="A41" s="220"/>
      <c r="B41" s="221" t="s">
        <v>213</v>
      </c>
      <c r="C41" s="177"/>
      <c r="D41" s="366"/>
      <c r="E41" s="366"/>
      <c r="F41" s="366"/>
      <c r="G41" s="222"/>
      <c r="H41" s="223"/>
      <c r="I41" s="224"/>
      <c r="J41" s="225"/>
      <c r="K41" s="117"/>
      <c r="L41" s="117"/>
      <c r="M41" s="117"/>
      <c r="N41" s="226"/>
      <c r="O41" s="226"/>
      <c r="P41" s="226"/>
      <c r="Q41" s="226"/>
      <c r="R41" s="112"/>
    </row>
    <row r="42" spans="1:23" s="118" customFormat="1" ht="33.75" outlineLevel="1" x14ac:dyDescent="0.25">
      <c r="A42" s="220"/>
      <c r="B42" s="221" t="s">
        <v>214</v>
      </c>
      <c r="C42" s="177"/>
      <c r="D42" s="366"/>
      <c r="E42" s="366"/>
      <c r="F42" s="366"/>
      <c r="G42" s="222"/>
      <c r="H42" s="223"/>
      <c r="I42" s="224"/>
      <c r="J42" s="225"/>
      <c r="K42" s="117"/>
      <c r="L42" s="117"/>
      <c r="M42" s="117"/>
      <c r="N42" s="226"/>
      <c r="O42" s="226"/>
      <c r="P42" s="226"/>
      <c r="Q42" s="226"/>
      <c r="R42" s="112"/>
    </row>
    <row r="43" spans="1:23" s="118" customFormat="1" ht="22.5" outlineLevel="1" x14ac:dyDescent="0.25">
      <c r="A43" s="220"/>
      <c r="B43" s="221" t="s">
        <v>215</v>
      </c>
      <c r="C43" s="177"/>
      <c r="D43" s="366"/>
      <c r="E43" s="366"/>
      <c r="F43" s="366"/>
      <c r="G43" s="222"/>
      <c r="H43" s="223"/>
      <c r="I43" s="224"/>
      <c r="J43" s="225"/>
      <c r="K43" s="117"/>
      <c r="L43" s="117"/>
      <c r="M43" s="117"/>
      <c r="N43" s="226"/>
      <c r="O43" s="226"/>
      <c r="P43" s="226"/>
      <c r="Q43" s="226"/>
      <c r="R43" s="112"/>
    </row>
    <row r="44" spans="1:23" s="118" customFormat="1" ht="22.5" outlineLevel="1" x14ac:dyDescent="0.25">
      <c r="A44" s="220"/>
      <c r="B44" s="221" t="s">
        <v>216</v>
      </c>
      <c r="C44" s="177"/>
      <c r="D44" s="366"/>
      <c r="E44" s="366"/>
      <c r="F44" s="366"/>
      <c r="G44" s="222"/>
      <c r="H44" s="223"/>
      <c r="I44" s="224"/>
      <c r="J44" s="225"/>
      <c r="K44" s="117"/>
      <c r="L44" s="117"/>
      <c r="M44" s="117"/>
      <c r="N44" s="226"/>
      <c r="O44" s="226"/>
      <c r="P44" s="226"/>
      <c r="Q44" s="226"/>
      <c r="R44" s="112"/>
    </row>
    <row r="45" spans="1:23" s="118" customFormat="1" ht="33.75" outlineLevel="1" x14ac:dyDescent="0.25">
      <c r="A45" s="220"/>
      <c r="B45" s="221" t="s">
        <v>217</v>
      </c>
      <c r="C45" s="177"/>
      <c r="D45" s="366"/>
      <c r="E45" s="366"/>
      <c r="F45" s="366"/>
      <c r="G45" s="222"/>
      <c r="H45" s="223"/>
      <c r="I45" s="224"/>
      <c r="J45" s="225"/>
      <c r="K45" s="117"/>
      <c r="L45" s="117"/>
      <c r="M45" s="117"/>
      <c r="N45" s="226"/>
      <c r="O45" s="226"/>
      <c r="P45" s="226"/>
      <c r="Q45" s="226"/>
      <c r="R45" s="112"/>
    </row>
    <row r="46" spans="1:23" s="118" customFormat="1" ht="45" outlineLevel="1" x14ac:dyDescent="0.25">
      <c r="A46" s="220"/>
      <c r="B46" s="221" t="s">
        <v>218</v>
      </c>
      <c r="C46" s="177"/>
      <c r="D46" s="366"/>
      <c r="E46" s="366"/>
      <c r="F46" s="366"/>
      <c r="G46" s="222"/>
      <c r="H46" s="223"/>
      <c r="I46" s="224"/>
      <c r="J46" s="225"/>
      <c r="K46" s="117"/>
      <c r="L46" s="117"/>
      <c r="M46" s="117"/>
      <c r="N46" s="226"/>
      <c r="O46" s="226"/>
      <c r="P46" s="226"/>
      <c r="Q46" s="226"/>
      <c r="R46" s="112"/>
    </row>
    <row r="47" spans="1:23" s="118" customFormat="1" ht="22.5" outlineLevel="1" x14ac:dyDescent="0.25">
      <c r="A47" s="106"/>
      <c r="B47" s="221" t="s">
        <v>219</v>
      </c>
      <c r="C47" s="177"/>
      <c r="D47" s="366"/>
      <c r="E47" s="366"/>
      <c r="F47" s="366"/>
      <c r="G47" s="222"/>
      <c r="H47" s="223"/>
      <c r="I47" s="224"/>
      <c r="J47" s="225"/>
      <c r="K47" s="117"/>
      <c r="L47" s="117"/>
      <c r="M47" s="117"/>
      <c r="N47" s="226"/>
      <c r="O47" s="226"/>
      <c r="P47" s="226"/>
      <c r="Q47" s="226"/>
      <c r="R47" s="112"/>
    </row>
    <row r="48" spans="1:23" outlineLevel="1" x14ac:dyDescent="0.25">
      <c r="A48" s="97"/>
      <c r="B48" s="227"/>
      <c r="C48" s="228"/>
      <c r="D48" s="229"/>
      <c r="E48" s="228"/>
      <c r="F48" s="228"/>
      <c r="G48" s="230"/>
      <c r="H48" s="231"/>
      <c r="I48" s="46"/>
      <c r="J48" s="166"/>
      <c r="K48" s="104"/>
      <c r="L48" s="104"/>
      <c r="M48" s="104"/>
      <c r="N48" s="47"/>
      <c r="O48" s="47"/>
      <c r="P48" s="47"/>
      <c r="Q48" s="47"/>
      <c r="R48" s="105"/>
      <c r="S48" s="49"/>
      <c r="T48" s="49"/>
      <c r="U48" s="49"/>
      <c r="V48" s="49"/>
      <c r="W48" s="49"/>
    </row>
    <row r="49" spans="1:23" x14ac:dyDescent="0.25">
      <c r="A49" s="97"/>
      <c r="B49" s="232"/>
      <c r="C49" s="105"/>
      <c r="D49" s="142"/>
      <c r="E49" s="105"/>
      <c r="F49" s="105" t="s">
        <v>9</v>
      </c>
      <c r="G49" s="190">
        <f>SUM(G40:G47)</f>
        <v>0</v>
      </c>
      <c r="H49" s="231"/>
      <c r="I49" s="46"/>
      <c r="J49" s="166"/>
      <c r="K49" s="104"/>
      <c r="L49" s="104"/>
      <c r="M49" s="104"/>
      <c r="N49" s="47"/>
      <c r="O49" s="47"/>
      <c r="P49" s="47"/>
      <c r="Q49" s="47"/>
      <c r="R49" s="105"/>
      <c r="S49" s="49"/>
      <c r="T49" s="49"/>
      <c r="U49" s="49"/>
      <c r="V49" s="49"/>
      <c r="W49" s="49"/>
    </row>
    <row r="50" spans="1:23" s="131" customFormat="1" x14ac:dyDescent="0.25">
      <c r="A50" s="119"/>
      <c r="B50" s="233"/>
      <c r="C50" s="205"/>
      <c r="D50" s="234"/>
      <c r="E50" s="235"/>
      <c r="F50" s="235"/>
      <c r="G50" s="236"/>
      <c r="H50" s="231"/>
      <c r="I50" s="53"/>
      <c r="N50" s="237"/>
      <c r="O50" s="237"/>
      <c r="P50" s="237"/>
      <c r="Q50" s="237"/>
    </row>
    <row r="51" spans="1:23" s="131" customFormat="1" x14ac:dyDescent="0.25">
      <c r="A51" s="208"/>
      <c r="B51" s="143"/>
      <c r="C51" s="143"/>
      <c r="D51" s="238"/>
      <c r="E51" s="239"/>
      <c r="F51" s="239"/>
      <c r="G51" s="239"/>
      <c r="H51" s="240"/>
      <c r="I51" s="46"/>
      <c r="J51" s="200"/>
      <c r="K51" s="129"/>
      <c r="L51" s="129"/>
      <c r="M51" s="129"/>
      <c r="N51" s="192"/>
      <c r="O51" s="192"/>
      <c r="P51" s="192"/>
      <c r="Q51" s="192"/>
      <c r="R51" s="130"/>
    </row>
    <row r="52" spans="1:23" s="131" customFormat="1" x14ac:dyDescent="0.25">
      <c r="A52" s="119" t="s">
        <v>18</v>
      </c>
      <c r="B52" s="209" t="s">
        <v>19</v>
      </c>
      <c r="C52" s="210"/>
      <c r="D52" s="211"/>
      <c r="E52" s="212"/>
      <c r="F52" s="212"/>
      <c r="G52" s="213"/>
      <c r="H52" s="165"/>
      <c r="I52" s="52"/>
      <c r="J52" s="130"/>
      <c r="K52" s="130"/>
      <c r="L52" s="130"/>
      <c r="N52" s="237"/>
      <c r="O52" s="237"/>
      <c r="P52" s="237"/>
      <c r="Q52" s="237"/>
    </row>
    <row r="53" spans="1:23" s="131" customFormat="1" outlineLevel="1" x14ac:dyDescent="0.25">
      <c r="A53" s="119"/>
      <c r="B53" s="241" t="s">
        <v>4</v>
      </c>
      <c r="C53" s="217" t="s">
        <v>15</v>
      </c>
      <c r="D53" s="371" t="s">
        <v>16</v>
      </c>
      <c r="E53" s="371"/>
      <c r="F53" s="371"/>
      <c r="G53" s="218" t="s">
        <v>17</v>
      </c>
      <c r="H53" s="165"/>
      <c r="I53" s="46"/>
      <c r="J53" s="200"/>
      <c r="K53" s="129"/>
      <c r="L53" s="129"/>
      <c r="M53" s="129"/>
      <c r="N53" s="192"/>
      <c r="O53" s="192"/>
      <c r="P53" s="192"/>
      <c r="Q53" s="192"/>
      <c r="R53" s="130"/>
    </row>
    <row r="54" spans="1:23" s="131" customFormat="1" outlineLevel="1" x14ac:dyDescent="0.25">
      <c r="A54" s="119"/>
      <c r="B54" s="242"/>
      <c r="C54" s="177"/>
      <c r="D54" s="366"/>
      <c r="E54" s="366"/>
      <c r="F54" s="366"/>
      <c r="G54" s="178"/>
      <c r="H54" s="231"/>
      <c r="I54" s="46"/>
      <c r="J54" s="200"/>
      <c r="K54" s="129"/>
      <c r="L54" s="129"/>
      <c r="M54" s="129"/>
      <c r="N54" s="192"/>
      <c r="O54" s="192"/>
      <c r="P54" s="192"/>
      <c r="Q54" s="192"/>
      <c r="R54" s="130"/>
    </row>
    <row r="55" spans="1:23" s="131" customFormat="1" outlineLevel="1" x14ac:dyDescent="0.25">
      <c r="A55" s="119"/>
      <c r="B55" s="242"/>
      <c r="C55" s="177"/>
      <c r="D55" s="366"/>
      <c r="E55" s="366"/>
      <c r="F55" s="366"/>
      <c r="G55" s="178"/>
      <c r="H55" s="231"/>
      <c r="I55" s="46"/>
      <c r="J55" s="200"/>
      <c r="K55" s="129"/>
      <c r="L55" s="129"/>
      <c r="M55" s="129"/>
      <c r="N55" s="192"/>
      <c r="O55" s="192"/>
      <c r="P55" s="192"/>
      <c r="Q55" s="192"/>
      <c r="R55" s="130"/>
    </row>
    <row r="56" spans="1:23" s="131" customFormat="1" outlineLevel="1" x14ac:dyDescent="0.25">
      <c r="A56" s="119"/>
      <c r="B56" s="242"/>
      <c r="C56" s="177"/>
      <c r="D56" s="366"/>
      <c r="E56" s="366"/>
      <c r="F56" s="366"/>
      <c r="G56" s="178"/>
      <c r="H56" s="231"/>
      <c r="I56" s="46"/>
      <c r="J56" s="200"/>
      <c r="K56" s="129"/>
      <c r="L56" s="129"/>
      <c r="M56" s="129"/>
      <c r="N56" s="192"/>
      <c r="O56" s="192"/>
      <c r="P56" s="192"/>
      <c r="Q56" s="192"/>
      <c r="R56" s="130"/>
    </row>
    <row r="57" spans="1:23" s="131" customFormat="1" outlineLevel="1" x14ac:dyDescent="0.25">
      <c r="A57" s="119"/>
      <c r="B57" s="242"/>
      <c r="C57" s="177"/>
      <c r="D57" s="366"/>
      <c r="E57" s="366"/>
      <c r="F57" s="366"/>
      <c r="G57" s="178"/>
      <c r="H57" s="231"/>
      <c r="I57" s="46"/>
      <c r="J57" s="200"/>
      <c r="K57" s="129"/>
      <c r="L57" s="129"/>
      <c r="M57" s="129"/>
      <c r="N57" s="192"/>
      <c r="O57" s="192"/>
      <c r="P57" s="192"/>
      <c r="Q57" s="192"/>
      <c r="R57" s="130"/>
    </row>
    <row r="58" spans="1:23" s="131" customFormat="1" outlineLevel="1" x14ac:dyDescent="0.25">
      <c r="A58" s="119"/>
      <c r="B58" s="242"/>
      <c r="C58" s="177"/>
      <c r="D58" s="366"/>
      <c r="E58" s="366"/>
      <c r="F58" s="366"/>
      <c r="G58" s="178"/>
      <c r="H58" s="231"/>
      <c r="I58" s="46"/>
      <c r="J58" s="200"/>
      <c r="K58" s="129"/>
      <c r="L58" s="129"/>
      <c r="M58" s="129"/>
      <c r="N58" s="192"/>
      <c r="O58" s="192"/>
      <c r="P58" s="192"/>
      <c r="Q58" s="192"/>
      <c r="R58" s="130"/>
    </row>
    <row r="59" spans="1:23" s="131" customFormat="1" outlineLevel="1" x14ac:dyDescent="0.25">
      <c r="A59" s="119"/>
      <c r="B59" s="242"/>
      <c r="C59" s="177"/>
      <c r="D59" s="366"/>
      <c r="E59" s="366"/>
      <c r="F59" s="366"/>
      <c r="G59" s="178"/>
      <c r="H59" s="231"/>
      <c r="I59" s="46"/>
      <c r="J59" s="200"/>
      <c r="K59" s="129"/>
      <c r="L59" s="129"/>
      <c r="M59" s="129"/>
      <c r="N59" s="192"/>
      <c r="O59" s="192"/>
      <c r="P59" s="192"/>
      <c r="Q59" s="192"/>
      <c r="R59" s="130"/>
    </row>
    <row r="60" spans="1:23" s="131" customFormat="1" outlineLevel="1" x14ac:dyDescent="0.25">
      <c r="A60" s="119"/>
      <c r="B60" s="242"/>
      <c r="C60" s="177"/>
      <c r="D60" s="366"/>
      <c r="E60" s="366"/>
      <c r="F60" s="366"/>
      <c r="G60" s="178"/>
      <c r="H60" s="231"/>
      <c r="I60" s="46"/>
      <c r="J60" s="200"/>
      <c r="K60" s="129"/>
      <c r="L60" s="129"/>
      <c r="M60" s="129"/>
      <c r="N60" s="192"/>
      <c r="O60" s="192"/>
      <c r="P60" s="192"/>
      <c r="Q60" s="192"/>
      <c r="R60" s="130"/>
    </row>
    <row r="61" spans="1:23" s="131" customFormat="1" outlineLevel="1" x14ac:dyDescent="0.25">
      <c r="A61" s="119"/>
      <c r="B61" s="242"/>
      <c r="C61" s="177"/>
      <c r="D61" s="366"/>
      <c r="E61" s="366"/>
      <c r="F61" s="366"/>
      <c r="G61" s="178"/>
      <c r="H61" s="231"/>
      <c r="I61" s="46"/>
      <c r="J61" s="200"/>
      <c r="K61" s="129"/>
      <c r="L61" s="129"/>
      <c r="M61" s="129"/>
      <c r="N61" s="192"/>
      <c r="O61" s="192"/>
      <c r="P61" s="192"/>
      <c r="Q61" s="192"/>
      <c r="R61" s="130"/>
    </row>
    <row r="62" spans="1:23" s="131" customFormat="1" outlineLevel="1" x14ac:dyDescent="0.25">
      <c r="A62" s="119"/>
      <c r="B62" s="242"/>
      <c r="C62" s="177"/>
      <c r="D62" s="366"/>
      <c r="E62" s="366"/>
      <c r="F62" s="366"/>
      <c r="G62" s="178"/>
      <c r="H62" s="231"/>
      <c r="I62" s="46"/>
      <c r="J62" s="200"/>
      <c r="K62" s="129"/>
      <c r="L62" s="129"/>
      <c r="M62" s="129"/>
      <c r="N62" s="192"/>
      <c r="O62" s="192"/>
      <c r="P62" s="192"/>
      <c r="Q62" s="192"/>
      <c r="R62" s="130"/>
    </row>
    <row r="63" spans="1:23" s="131" customFormat="1" outlineLevel="1" x14ac:dyDescent="0.25">
      <c r="A63" s="119"/>
      <c r="B63" s="242"/>
      <c r="C63" s="177"/>
      <c r="D63" s="366"/>
      <c r="E63" s="366"/>
      <c r="F63" s="366"/>
      <c r="G63" s="178"/>
      <c r="H63" s="231"/>
      <c r="I63" s="46"/>
      <c r="J63" s="200"/>
      <c r="K63" s="129"/>
      <c r="L63" s="129"/>
      <c r="M63" s="129"/>
      <c r="N63" s="192"/>
      <c r="O63" s="192"/>
      <c r="P63" s="192"/>
      <c r="Q63" s="192"/>
      <c r="R63" s="130"/>
    </row>
    <row r="64" spans="1:23" s="131" customFormat="1" outlineLevel="1" x14ac:dyDescent="0.25">
      <c r="A64" s="119"/>
      <c r="B64" s="242"/>
      <c r="C64" s="177"/>
      <c r="D64" s="366"/>
      <c r="E64" s="366"/>
      <c r="F64" s="366"/>
      <c r="G64" s="178"/>
      <c r="H64" s="231"/>
      <c r="I64" s="46"/>
      <c r="J64" s="200"/>
      <c r="K64" s="129"/>
      <c r="L64" s="129"/>
      <c r="M64" s="129"/>
      <c r="N64" s="192"/>
      <c r="O64" s="192"/>
      <c r="P64" s="192"/>
      <c r="Q64" s="192"/>
      <c r="R64" s="130"/>
    </row>
    <row r="65" spans="1:23" s="131" customFormat="1" outlineLevel="1" x14ac:dyDescent="0.25">
      <c r="A65" s="119"/>
      <c r="B65" s="242"/>
      <c r="C65" s="177"/>
      <c r="D65" s="366"/>
      <c r="E65" s="366"/>
      <c r="F65" s="366"/>
      <c r="G65" s="178"/>
      <c r="H65" s="231"/>
      <c r="I65" s="46"/>
      <c r="J65" s="200"/>
      <c r="K65" s="129"/>
      <c r="L65" s="129"/>
      <c r="M65" s="129"/>
      <c r="N65" s="192"/>
      <c r="O65" s="192"/>
      <c r="P65" s="192"/>
      <c r="Q65" s="192"/>
      <c r="R65" s="130"/>
    </row>
    <row r="66" spans="1:23" s="131" customFormat="1" outlineLevel="1" x14ac:dyDescent="0.25">
      <c r="A66" s="119"/>
      <c r="B66" s="242"/>
      <c r="C66" s="177"/>
      <c r="D66" s="366"/>
      <c r="E66" s="366"/>
      <c r="F66" s="366"/>
      <c r="G66" s="178"/>
      <c r="H66" s="231"/>
      <c r="I66" s="46"/>
      <c r="J66" s="200"/>
      <c r="K66" s="129"/>
      <c r="L66" s="129"/>
      <c r="M66" s="129"/>
      <c r="N66" s="192"/>
      <c r="O66" s="192"/>
      <c r="P66" s="192"/>
      <c r="Q66" s="192"/>
      <c r="R66" s="130"/>
    </row>
    <row r="67" spans="1:23" s="131" customFormat="1" outlineLevel="1" x14ac:dyDescent="0.25">
      <c r="A67" s="97"/>
      <c r="B67" s="242"/>
      <c r="C67" s="177"/>
      <c r="D67" s="366"/>
      <c r="E67" s="366"/>
      <c r="F67" s="366"/>
      <c r="G67" s="178"/>
      <c r="H67" s="231"/>
      <c r="I67" s="46"/>
      <c r="J67" s="200"/>
      <c r="K67" s="129"/>
      <c r="L67" s="129"/>
      <c r="M67" s="129"/>
      <c r="N67" s="192"/>
      <c r="O67" s="192"/>
      <c r="P67" s="192"/>
      <c r="Q67" s="192"/>
      <c r="R67" s="130"/>
    </row>
    <row r="68" spans="1:23" s="131" customFormat="1" outlineLevel="1" x14ac:dyDescent="0.25">
      <c r="A68" s="97"/>
      <c r="B68" s="227"/>
      <c r="C68" s="228"/>
      <c r="D68" s="229"/>
      <c r="E68" s="228"/>
      <c r="F68" s="228"/>
      <c r="G68" s="230"/>
      <c r="H68" s="231"/>
      <c r="I68" s="46"/>
      <c r="J68" s="200"/>
      <c r="K68" s="129"/>
      <c r="L68" s="129"/>
      <c r="M68" s="129"/>
      <c r="N68" s="192"/>
      <c r="O68" s="192"/>
      <c r="P68" s="192"/>
      <c r="Q68" s="192"/>
      <c r="R68" s="130"/>
    </row>
    <row r="69" spans="1:23" s="131" customFormat="1" x14ac:dyDescent="0.25">
      <c r="A69" s="119"/>
      <c r="B69" s="214"/>
      <c r="C69" s="130"/>
      <c r="D69" s="188"/>
      <c r="E69" s="189"/>
      <c r="F69" s="189" t="s">
        <v>9</v>
      </c>
      <c r="G69" s="190">
        <f>SUM(G54:G67)</f>
        <v>0</v>
      </c>
      <c r="H69" s="231"/>
      <c r="I69" s="46"/>
      <c r="J69" s="200"/>
      <c r="K69" s="129"/>
      <c r="L69" s="129"/>
      <c r="M69" s="129"/>
      <c r="N69" s="192"/>
      <c r="O69" s="192"/>
      <c r="P69" s="192"/>
      <c r="Q69" s="192"/>
      <c r="R69" s="130"/>
    </row>
    <row r="70" spans="1:23" s="140" customFormat="1" x14ac:dyDescent="0.25">
      <c r="A70" s="132"/>
      <c r="B70" s="243"/>
      <c r="D70" s="244"/>
      <c r="E70" s="245"/>
      <c r="F70" s="245"/>
      <c r="G70" s="195"/>
      <c r="H70" s="246"/>
      <c r="I70" s="46"/>
      <c r="J70" s="200"/>
      <c r="K70" s="129"/>
      <c r="L70" s="129"/>
      <c r="M70" s="129"/>
      <c r="N70" s="127"/>
      <c r="O70" s="127"/>
      <c r="P70" s="127"/>
      <c r="Q70" s="127"/>
    </row>
    <row r="71" spans="1:23" s="131" customFormat="1" x14ac:dyDescent="0.25">
      <c r="A71" s="97"/>
      <c r="B71" s="232"/>
      <c r="C71" s="105"/>
      <c r="E71" s="247"/>
      <c r="F71" s="197" t="str">
        <f>Lijsten!$B$2</f>
        <v>(Coördinatie) samenwerkingsverband</v>
      </c>
      <c r="G71" s="248">
        <f>SUMIF($B$54:$B$67, F71, $G$54:$G$67)</f>
        <v>0</v>
      </c>
      <c r="H71" s="231"/>
      <c r="I71" s="46"/>
      <c r="J71" s="200"/>
      <c r="K71" s="129"/>
      <c r="L71" s="129"/>
      <c r="M71" s="129"/>
      <c r="N71" s="192"/>
      <c r="O71" s="192"/>
      <c r="P71" s="192"/>
      <c r="Q71" s="192"/>
      <c r="R71" s="130"/>
    </row>
    <row r="72" spans="1:23" s="131" customFormat="1" x14ac:dyDescent="0.25">
      <c r="A72" s="97"/>
      <c r="B72" s="232"/>
      <c r="C72" s="105"/>
      <c r="E72" s="247"/>
      <c r="F72" s="202" t="str">
        <f>Lijsten!$B$3</f>
        <v>Proefproject uitvoering &amp; monitoring</v>
      </c>
      <c r="G72" s="248">
        <f>SUMIF($B$54:$B$67, F72, $G$54:$G$67)</f>
        <v>0</v>
      </c>
      <c r="H72" s="231"/>
      <c r="I72" s="46"/>
      <c r="J72" s="200"/>
      <c r="K72" s="129"/>
      <c r="L72" s="129"/>
      <c r="M72" s="129"/>
      <c r="N72" s="192"/>
      <c r="O72" s="192"/>
      <c r="P72" s="192"/>
      <c r="Q72" s="192"/>
      <c r="R72" s="130"/>
    </row>
    <row r="73" spans="1:23" s="131" customFormat="1" x14ac:dyDescent="0.25">
      <c r="A73" s="97"/>
      <c r="B73" s="232"/>
      <c r="C73" s="105"/>
      <c r="E73" s="247"/>
      <c r="F73" s="202" t="str">
        <f>Lijsten!$B$4</f>
        <v>Kennisdeling activiteiten</v>
      </c>
      <c r="G73" s="248">
        <f>SUMIF($B$54:$B$67, F73, $G$54:$G$67)</f>
        <v>0</v>
      </c>
      <c r="H73" s="231"/>
      <c r="I73" s="46"/>
      <c r="J73" s="200"/>
      <c r="K73" s="129"/>
      <c r="L73" s="129"/>
      <c r="M73" s="129"/>
      <c r="N73" s="192"/>
      <c r="O73" s="192"/>
      <c r="P73" s="192"/>
      <c r="Q73" s="192"/>
      <c r="R73" s="130"/>
    </row>
    <row r="74" spans="1:23" s="131" customFormat="1" x14ac:dyDescent="0.25">
      <c r="A74" s="97"/>
      <c r="B74" s="249"/>
      <c r="C74" s="250"/>
      <c r="D74" s="251"/>
      <c r="E74" s="250"/>
      <c r="F74" s="250"/>
      <c r="G74" s="252"/>
      <c r="H74" s="231"/>
      <c r="I74" s="46"/>
      <c r="J74" s="200"/>
      <c r="K74" s="129"/>
      <c r="L74" s="129"/>
      <c r="M74" s="129"/>
      <c r="N74" s="192"/>
      <c r="O74" s="192"/>
      <c r="P74" s="192"/>
      <c r="Q74" s="192"/>
      <c r="R74" s="130"/>
    </row>
    <row r="75" spans="1:23" s="131" customFormat="1" x14ac:dyDescent="0.25">
      <c r="A75" s="208"/>
      <c r="B75" s="143"/>
      <c r="C75" s="143"/>
      <c r="D75" s="238"/>
      <c r="E75" s="239"/>
      <c r="F75" s="239"/>
      <c r="G75" s="239"/>
      <c r="H75" s="253"/>
      <c r="I75" s="253"/>
      <c r="J75" s="254"/>
      <c r="K75" s="254"/>
      <c r="L75" s="255"/>
      <c r="M75" s="256"/>
      <c r="N75" s="127"/>
      <c r="O75" s="128"/>
      <c r="P75" s="127"/>
      <c r="Q75" s="127"/>
      <c r="R75" s="129"/>
      <c r="S75" s="129"/>
      <c r="T75" s="130"/>
      <c r="U75" s="130"/>
      <c r="V75" s="130"/>
      <c r="W75" s="130"/>
    </row>
    <row r="76" spans="1:23" s="131" customFormat="1" x14ac:dyDescent="0.25">
      <c r="A76" s="119" t="s">
        <v>20</v>
      </c>
      <c r="B76" s="209" t="s">
        <v>21</v>
      </c>
      <c r="C76" s="210"/>
      <c r="D76" s="211"/>
      <c r="E76" s="212"/>
      <c r="F76" s="212"/>
      <c r="G76" s="212"/>
      <c r="H76" s="257"/>
      <c r="I76" s="257"/>
      <c r="J76" s="212"/>
      <c r="K76" s="212"/>
      <c r="L76" s="213"/>
      <c r="M76" s="258"/>
      <c r="N76" s="127"/>
      <c r="O76" s="128"/>
      <c r="P76" s="128"/>
      <c r="Q76" s="127"/>
      <c r="R76" s="129"/>
      <c r="S76" s="129"/>
      <c r="T76" s="130"/>
      <c r="U76" s="130"/>
      <c r="V76" s="130"/>
      <c r="W76" s="130"/>
    </row>
    <row r="77" spans="1:23" s="131" customFormat="1" ht="16.5" customHeight="1" outlineLevel="1" x14ac:dyDescent="0.25">
      <c r="A77" s="119"/>
      <c r="B77" s="214"/>
      <c r="C77" s="105"/>
      <c r="D77" s="188"/>
      <c r="E77" s="130"/>
      <c r="F77" s="130"/>
      <c r="G77" s="130"/>
      <c r="H77" s="374" t="s">
        <v>22</v>
      </c>
      <c r="I77" s="374"/>
      <c r="J77" s="374"/>
      <c r="K77" s="374"/>
      <c r="L77" s="259"/>
      <c r="M77" s="258"/>
      <c r="N77" s="127"/>
      <c r="O77" s="128"/>
      <c r="P77" s="128"/>
      <c r="Q77" s="127"/>
      <c r="R77" s="129"/>
      <c r="S77" s="129"/>
      <c r="T77" s="130"/>
      <c r="U77" s="130"/>
      <c r="V77" s="130"/>
      <c r="W77" s="130"/>
    </row>
    <row r="78" spans="1:23" s="131" customFormat="1" ht="45" outlineLevel="1" x14ac:dyDescent="0.15">
      <c r="A78" s="119"/>
      <c r="B78" s="260" t="s">
        <v>4</v>
      </c>
      <c r="C78" s="261" t="s">
        <v>23</v>
      </c>
      <c r="D78" s="262" t="s">
        <v>24</v>
      </c>
      <c r="E78" s="262" t="s">
        <v>25</v>
      </c>
      <c r="F78" s="262" t="s">
        <v>26</v>
      </c>
      <c r="G78" s="262" t="s">
        <v>27</v>
      </c>
      <c r="H78" s="263" t="s">
        <v>28</v>
      </c>
      <c r="I78" s="263" t="s">
        <v>29</v>
      </c>
      <c r="J78" s="262" t="s">
        <v>30</v>
      </c>
      <c r="K78" s="262" t="s">
        <v>31</v>
      </c>
      <c r="L78" s="264" t="s">
        <v>221</v>
      </c>
      <c r="M78" s="258"/>
      <c r="N78" s="265" t="s">
        <v>32</v>
      </c>
      <c r="O78" s="265" t="s">
        <v>33</v>
      </c>
      <c r="P78" s="265" t="s">
        <v>34</v>
      </c>
      <c r="Q78" s="265" t="s">
        <v>35</v>
      </c>
      <c r="R78" s="266"/>
      <c r="S78" s="43"/>
      <c r="T78" s="130"/>
      <c r="U78" s="130"/>
      <c r="V78" s="130"/>
      <c r="W78" s="130"/>
    </row>
    <row r="79" spans="1:23" s="131" customFormat="1" ht="22.5" outlineLevel="1" x14ac:dyDescent="0.25">
      <c r="A79" s="119"/>
      <c r="B79" s="267" t="s">
        <v>36</v>
      </c>
      <c r="C79" s="268" t="s">
        <v>37</v>
      </c>
      <c r="D79" s="269"/>
      <c r="E79" s="269"/>
      <c r="F79" s="269"/>
      <c r="G79" s="270"/>
      <c r="H79" s="271"/>
      <c r="I79" s="271"/>
      <c r="J79" s="178"/>
      <c r="K79" s="272"/>
      <c r="L79" s="181">
        <f t="shared" ref="L79:L107" si="5">IF(H79&lt;&gt;"",D79*H79,D79*N79)+IF(I79&lt;&gt;"",E79*I79,E79*O79)+IF(J79&lt;&gt;"",F79*J79,F79*P79)+IF(K79&lt;&gt;"",G79*K79,G79*Q79)</f>
        <v>0</v>
      </c>
      <c r="M79" s="273"/>
      <c r="N79" s="274">
        <v>3214.48</v>
      </c>
      <c r="O79" s="274">
        <v>330.1</v>
      </c>
      <c r="P79" s="274">
        <v>330.1</v>
      </c>
      <c r="Q79" s="275">
        <v>0</v>
      </c>
      <c r="R79" s="276"/>
      <c r="S79" s="277"/>
      <c r="T79" s="278"/>
      <c r="U79" s="278"/>
      <c r="V79" s="130"/>
      <c r="W79" s="130"/>
    </row>
    <row r="80" spans="1:23" s="131" customFormat="1" ht="22.5" outlineLevel="1" x14ac:dyDescent="0.25">
      <c r="A80" s="119"/>
      <c r="B80" s="267" t="s">
        <v>38</v>
      </c>
      <c r="C80" s="279" t="s">
        <v>39</v>
      </c>
      <c r="D80" s="280"/>
      <c r="E80" s="270"/>
      <c r="F80" s="270"/>
      <c r="G80" s="270"/>
      <c r="H80" s="271"/>
      <c r="I80" s="281"/>
      <c r="J80" s="272"/>
      <c r="K80" s="272"/>
      <c r="L80" s="181">
        <f t="shared" si="5"/>
        <v>0</v>
      </c>
      <c r="M80" s="273"/>
      <c r="N80" s="274">
        <v>2707.68</v>
      </c>
      <c r="O80" s="275">
        <v>0</v>
      </c>
      <c r="P80" s="275">
        <v>0</v>
      </c>
      <c r="Q80" s="275">
        <v>0</v>
      </c>
      <c r="R80" s="276"/>
      <c r="S80" s="277"/>
      <c r="T80" s="278"/>
      <c r="U80" s="278"/>
      <c r="V80" s="130"/>
      <c r="W80" s="130"/>
    </row>
    <row r="81" spans="1:23" s="131" customFormat="1" ht="22.5" outlineLevel="1" x14ac:dyDescent="0.25">
      <c r="A81" s="119"/>
      <c r="B81" s="267" t="s">
        <v>40</v>
      </c>
      <c r="C81" s="279" t="s">
        <v>41</v>
      </c>
      <c r="D81" s="280"/>
      <c r="E81" s="270"/>
      <c r="F81" s="270"/>
      <c r="G81" s="270"/>
      <c r="H81" s="271"/>
      <c r="I81" s="281"/>
      <c r="J81" s="272"/>
      <c r="K81" s="272"/>
      <c r="L81" s="181">
        <f t="shared" si="5"/>
        <v>0</v>
      </c>
      <c r="M81" s="273"/>
      <c r="N81" s="274">
        <v>3214.48</v>
      </c>
      <c r="O81" s="275">
        <v>0</v>
      </c>
      <c r="P81" s="275">
        <v>0</v>
      </c>
      <c r="Q81" s="275">
        <v>0</v>
      </c>
      <c r="R81" s="276"/>
      <c r="S81" s="277"/>
      <c r="T81" s="278"/>
      <c r="U81" s="278"/>
      <c r="V81" s="130"/>
      <c r="W81" s="130"/>
    </row>
    <row r="82" spans="1:23" s="131" customFormat="1" ht="101.25" outlineLevel="1" x14ac:dyDescent="0.25">
      <c r="A82" s="119"/>
      <c r="B82" s="267" t="s">
        <v>42</v>
      </c>
      <c r="C82" s="279" t="s">
        <v>43</v>
      </c>
      <c r="D82" s="269"/>
      <c r="E82" s="269"/>
      <c r="F82" s="269"/>
      <c r="G82" s="270"/>
      <c r="H82" s="271"/>
      <c r="I82" s="271"/>
      <c r="J82" s="178"/>
      <c r="K82" s="272"/>
      <c r="L82" s="181">
        <f t="shared" si="5"/>
        <v>0</v>
      </c>
      <c r="M82" s="273"/>
      <c r="N82" s="274">
        <v>3360.03</v>
      </c>
      <c r="O82" s="274">
        <v>711.58</v>
      </c>
      <c r="P82" s="274">
        <v>711.58</v>
      </c>
      <c r="Q82" s="275">
        <v>0</v>
      </c>
      <c r="R82" s="276"/>
      <c r="S82" s="277"/>
      <c r="T82" s="278"/>
      <c r="U82" s="278"/>
      <c r="V82" s="130"/>
      <c r="W82" s="130"/>
    </row>
    <row r="83" spans="1:23" s="131" customFormat="1" ht="56.25" outlineLevel="1" x14ac:dyDescent="0.25">
      <c r="A83" s="119"/>
      <c r="B83" s="267" t="s">
        <v>44</v>
      </c>
      <c r="C83" s="279" t="s">
        <v>45</v>
      </c>
      <c r="D83" s="269"/>
      <c r="E83" s="269"/>
      <c r="F83" s="269"/>
      <c r="G83" s="270"/>
      <c r="H83" s="271"/>
      <c r="I83" s="271"/>
      <c r="J83" s="178"/>
      <c r="K83" s="272"/>
      <c r="L83" s="181">
        <f t="shared" si="5"/>
        <v>0</v>
      </c>
      <c r="M83" s="273"/>
      <c r="N83" s="274">
        <v>184.8</v>
      </c>
      <c r="O83" s="274">
        <v>184.8</v>
      </c>
      <c r="P83" s="274">
        <v>184.8</v>
      </c>
      <c r="Q83" s="275">
        <v>0</v>
      </c>
      <c r="R83" s="276"/>
      <c r="S83" s="277"/>
      <c r="T83" s="278"/>
      <c r="U83" s="278"/>
      <c r="V83" s="130"/>
      <c r="W83" s="130"/>
    </row>
    <row r="84" spans="1:23" s="131" customFormat="1" ht="22.5" outlineLevel="1" x14ac:dyDescent="0.25">
      <c r="A84" s="119"/>
      <c r="B84" s="267" t="s">
        <v>46</v>
      </c>
      <c r="C84" s="279" t="s">
        <v>47</v>
      </c>
      <c r="D84" s="269"/>
      <c r="E84" s="269"/>
      <c r="F84" s="269"/>
      <c r="G84" s="270"/>
      <c r="H84" s="271"/>
      <c r="I84" s="271"/>
      <c r="J84" s="178"/>
      <c r="K84" s="272"/>
      <c r="L84" s="181">
        <f t="shared" si="5"/>
        <v>0</v>
      </c>
      <c r="M84" s="273"/>
      <c r="N84" s="274">
        <v>88.1</v>
      </c>
      <c r="O84" s="274">
        <v>131.6</v>
      </c>
      <c r="P84" s="274">
        <v>131.6</v>
      </c>
      <c r="Q84" s="275">
        <v>0</v>
      </c>
      <c r="R84" s="276"/>
      <c r="S84" s="277"/>
      <c r="T84" s="278"/>
      <c r="U84" s="278"/>
      <c r="V84" s="130"/>
      <c r="W84" s="130"/>
    </row>
    <row r="85" spans="1:23" s="131" customFormat="1" ht="22.5" outlineLevel="1" x14ac:dyDescent="0.25">
      <c r="A85" s="119"/>
      <c r="B85" s="267" t="s">
        <v>48</v>
      </c>
      <c r="C85" s="279" t="s">
        <v>49</v>
      </c>
      <c r="D85" s="280"/>
      <c r="E85" s="270"/>
      <c r="F85" s="270"/>
      <c r="G85" s="270"/>
      <c r="H85" s="271"/>
      <c r="I85" s="281"/>
      <c r="J85" s="272"/>
      <c r="K85" s="272"/>
      <c r="L85" s="181">
        <f t="shared" si="5"/>
        <v>0</v>
      </c>
      <c r="M85" s="273"/>
      <c r="N85" s="274">
        <v>2599.08</v>
      </c>
      <c r="O85" s="275">
        <v>0</v>
      </c>
      <c r="P85" s="275">
        <v>0</v>
      </c>
      <c r="Q85" s="275">
        <v>0</v>
      </c>
      <c r="R85" s="276"/>
      <c r="S85" s="277"/>
      <c r="T85" s="278"/>
      <c r="U85" s="278"/>
      <c r="V85" s="130"/>
      <c r="W85" s="130"/>
    </row>
    <row r="86" spans="1:23" s="131" customFormat="1" ht="22.5" outlineLevel="1" x14ac:dyDescent="0.25">
      <c r="A86" s="119"/>
      <c r="B86" s="267" t="s">
        <v>50</v>
      </c>
      <c r="C86" s="279" t="s">
        <v>51</v>
      </c>
      <c r="D86" s="269"/>
      <c r="E86" s="269"/>
      <c r="F86" s="269"/>
      <c r="G86" s="270"/>
      <c r="H86" s="271"/>
      <c r="I86" s="271"/>
      <c r="J86" s="178"/>
      <c r="K86" s="272"/>
      <c r="L86" s="181">
        <f t="shared" si="5"/>
        <v>0</v>
      </c>
      <c r="M86" s="273"/>
      <c r="N86" s="275">
        <v>0</v>
      </c>
      <c r="O86" s="275">
        <v>2271.87</v>
      </c>
      <c r="P86" s="275">
        <v>4097.9399999999996</v>
      </c>
      <c r="Q86" s="275">
        <v>0</v>
      </c>
      <c r="R86" s="282"/>
      <c r="S86" s="277"/>
      <c r="T86" s="278"/>
      <c r="U86" s="278"/>
      <c r="V86" s="130"/>
      <c r="W86" s="130"/>
    </row>
    <row r="87" spans="1:23" s="131" customFormat="1" ht="22.5" outlineLevel="1" x14ac:dyDescent="0.25">
      <c r="A87" s="119"/>
      <c r="B87" s="267" t="s">
        <v>52</v>
      </c>
      <c r="C87" s="279" t="s">
        <v>53</v>
      </c>
      <c r="D87" s="269"/>
      <c r="E87" s="269"/>
      <c r="F87" s="269"/>
      <c r="G87" s="269"/>
      <c r="H87" s="271"/>
      <c r="I87" s="271"/>
      <c r="J87" s="178"/>
      <c r="K87" s="178"/>
      <c r="L87" s="181">
        <f t="shared" si="5"/>
        <v>0</v>
      </c>
      <c r="M87" s="273"/>
      <c r="N87" s="274">
        <v>4579</v>
      </c>
      <c r="O87" s="274">
        <v>4579</v>
      </c>
      <c r="P87" s="274">
        <v>4579</v>
      </c>
      <c r="Q87" s="275">
        <v>4579</v>
      </c>
      <c r="R87" s="276"/>
      <c r="S87" s="277"/>
      <c r="T87" s="278"/>
      <c r="U87" s="278"/>
      <c r="V87" s="130"/>
      <c r="W87" s="130"/>
    </row>
    <row r="88" spans="1:23" s="131" customFormat="1" ht="22.5" outlineLevel="1" x14ac:dyDescent="0.25">
      <c r="A88" s="119"/>
      <c r="B88" s="267" t="s">
        <v>54</v>
      </c>
      <c r="C88" s="279" t="s">
        <v>55</v>
      </c>
      <c r="D88" s="269"/>
      <c r="E88" s="269"/>
      <c r="F88" s="269"/>
      <c r="G88" s="269"/>
      <c r="H88" s="271"/>
      <c r="I88" s="271"/>
      <c r="J88" s="178"/>
      <c r="K88" s="178"/>
      <c r="L88" s="181">
        <f t="shared" si="5"/>
        <v>0</v>
      </c>
      <c r="M88" s="273"/>
      <c r="N88" s="274">
        <v>117.46</v>
      </c>
      <c r="O88" s="274">
        <v>117.46</v>
      </c>
      <c r="P88" s="274">
        <v>117.46</v>
      </c>
      <c r="Q88" s="275">
        <v>117.46</v>
      </c>
      <c r="R88" s="276"/>
      <c r="S88" s="277"/>
      <c r="T88" s="278"/>
      <c r="U88" s="278"/>
      <c r="V88" s="130"/>
      <c r="W88" s="130"/>
    </row>
    <row r="89" spans="1:23" s="131" customFormat="1" ht="22.5" outlineLevel="1" x14ac:dyDescent="0.25">
      <c r="A89" s="119"/>
      <c r="B89" s="267" t="s">
        <v>56</v>
      </c>
      <c r="C89" s="279" t="s">
        <v>57</v>
      </c>
      <c r="D89" s="269"/>
      <c r="E89" s="269"/>
      <c r="F89" s="269"/>
      <c r="G89" s="270"/>
      <c r="H89" s="271"/>
      <c r="I89" s="271"/>
      <c r="J89" s="178"/>
      <c r="K89" s="272"/>
      <c r="L89" s="181">
        <f t="shared" si="5"/>
        <v>0</v>
      </c>
      <c r="M89" s="273"/>
      <c r="N89" s="274">
        <v>3214.48</v>
      </c>
      <c r="O89" s="274">
        <v>2136.79</v>
      </c>
      <c r="P89" s="274">
        <v>3962.85</v>
      </c>
      <c r="Q89" s="275">
        <v>0</v>
      </c>
      <c r="R89" s="282"/>
      <c r="S89" s="277"/>
      <c r="T89" s="278"/>
      <c r="U89" s="278"/>
      <c r="V89" s="130"/>
      <c r="W89" s="130"/>
    </row>
    <row r="90" spans="1:23" s="131" customFormat="1" ht="22.5" outlineLevel="1" x14ac:dyDescent="0.25">
      <c r="A90" s="119"/>
      <c r="B90" s="267" t="s">
        <v>58</v>
      </c>
      <c r="C90" s="279" t="s">
        <v>59</v>
      </c>
      <c r="D90" s="269"/>
      <c r="E90" s="270"/>
      <c r="F90" s="270"/>
      <c r="G90" s="270"/>
      <c r="H90" s="271"/>
      <c r="I90" s="281"/>
      <c r="J90" s="272"/>
      <c r="K90" s="272"/>
      <c r="L90" s="181">
        <f t="shared" si="5"/>
        <v>0</v>
      </c>
      <c r="M90" s="273"/>
      <c r="N90" s="274">
        <v>283.69</v>
      </c>
      <c r="O90" s="275">
        <v>0</v>
      </c>
      <c r="P90" s="275">
        <v>0</v>
      </c>
      <c r="Q90" s="275">
        <v>0</v>
      </c>
      <c r="R90" s="276"/>
      <c r="S90" s="277"/>
      <c r="T90" s="278"/>
      <c r="U90" s="278"/>
      <c r="V90" s="130"/>
      <c r="W90" s="130"/>
    </row>
    <row r="91" spans="1:23" s="131" customFormat="1" ht="22.5" outlineLevel="1" x14ac:dyDescent="0.25">
      <c r="A91" s="119"/>
      <c r="B91" s="267" t="s">
        <v>60</v>
      </c>
      <c r="C91" s="279" t="s">
        <v>61</v>
      </c>
      <c r="D91" s="269"/>
      <c r="E91" s="269"/>
      <c r="F91" s="269"/>
      <c r="G91" s="270"/>
      <c r="H91" s="271"/>
      <c r="I91" s="271"/>
      <c r="J91" s="178"/>
      <c r="K91" s="272"/>
      <c r="L91" s="181">
        <f t="shared" si="5"/>
        <v>0</v>
      </c>
      <c r="M91" s="273"/>
      <c r="N91" s="274">
        <v>3214.48</v>
      </c>
      <c r="O91" s="274">
        <v>2104.56</v>
      </c>
      <c r="P91" s="274">
        <v>2636.2</v>
      </c>
      <c r="Q91" s="275">
        <v>0</v>
      </c>
      <c r="R91" s="282"/>
      <c r="S91" s="277"/>
      <c r="T91" s="278"/>
      <c r="U91" s="278"/>
      <c r="V91" s="130"/>
      <c r="W91" s="130"/>
    </row>
    <row r="92" spans="1:23" s="131" customFormat="1" ht="22.5" outlineLevel="1" x14ac:dyDescent="0.25">
      <c r="A92" s="119"/>
      <c r="B92" s="267" t="s">
        <v>62</v>
      </c>
      <c r="C92" s="279" t="s">
        <v>63</v>
      </c>
      <c r="D92" s="280"/>
      <c r="E92" s="270"/>
      <c r="F92" s="270"/>
      <c r="G92" s="270"/>
      <c r="H92" s="271"/>
      <c r="I92" s="281"/>
      <c r="J92" s="272"/>
      <c r="K92" s="272"/>
      <c r="L92" s="181">
        <f t="shared" si="5"/>
        <v>0</v>
      </c>
      <c r="M92" s="273"/>
      <c r="N92" s="274">
        <v>183.49</v>
      </c>
      <c r="O92" s="275">
        <v>0</v>
      </c>
      <c r="P92" s="275">
        <v>0</v>
      </c>
      <c r="Q92" s="275">
        <v>0</v>
      </c>
      <c r="R92" s="276"/>
      <c r="S92" s="277"/>
      <c r="T92" s="278"/>
      <c r="U92" s="278"/>
      <c r="V92" s="130"/>
      <c r="W92" s="130"/>
    </row>
    <row r="93" spans="1:23" s="131" customFormat="1" ht="22.5" outlineLevel="1" x14ac:dyDescent="0.25">
      <c r="A93" s="119"/>
      <c r="B93" s="267" t="s">
        <v>64</v>
      </c>
      <c r="C93" s="279" t="s">
        <v>49</v>
      </c>
      <c r="D93" s="280"/>
      <c r="E93" s="270"/>
      <c r="F93" s="270"/>
      <c r="G93" s="270"/>
      <c r="H93" s="271"/>
      <c r="I93" s="281"/>
      <c r="J93" s="272"/>
      <c r="K93" s="272"/>
      <c r="L93" s="181">
        <f t="shared" si="5"/>
        <v>0</v>
      </c>
      <c r="M93" s="273"/>
      <c r="N93" s="274">
        <v>2599.08</v>
      </c>
      <c r="O93" s="275">
        <v>0</v>
      </c>
      <c r="P93" s="275">
        <v>0</v>
      </c>
      <c r="Q93" s="275">
        <v>0</v>
      </c>
      <c r="R93" s="276"/>
      <c r="S93" s="277"/>
      <c r="T93" s="278"/>
      <c r="U93" s="278"/>
      <c r="V93" s="130"/>
      <c r="W93" s="130"/>
    </row>
    <row r="94" spans="1:23" s="131" customFormat="1" ht="33.75" outlineLevel="1" x14ac:dyDescent="0.25">
      <c r="A94" s="119"/>
      <c r="B94" s="267" t="s">
        <v>65</v>
      </c>
      <c r="C94" s="279" t="s">
        <v>66</v>
      </c>
      <c r="D94" s="270"/>
      <c r="E94" s="270"/>
      <c r="F94" s="270"/>
      <c r="G94" s="269"/>
      <c r="H94" s="281"/>
      <c r="I94" s="281"/>
      <c r="J94" s="272"/>
      <c r="K94" s="178"/>
      <c r="L94" s="181">
        <f t="shared" si="5"/>
        <v>0</v>
      </c>
      <c r="M94" s="273"/>
      <c r="N94" s="275">
        <v>0</v>
      </c>
      <c r="O94" s="275">
        <v>0</v>
      </c>
      <c r="P94" s="275">
        <v>0</v>
      </c>
      <c r="Q94" s="275">
        <v>189531</v>
      </c>
      <c r="R94" s="276"/>
      <c r="S94" s="277"/>
      <c r="T94" s="278"/>
      <c r="U94" s="278"/>
      <c r="V94" s="130"/>
      <c r="W94" s="130"/>
    </row>
    <row r="95" spans="1:23" s="131" customFormat="1" ht="33.75" outlineLevel="1" x14ac:dyDescent="0.25">
      <c r="A95" s="119"/>
      <c r="B95" s="267" t="s">
        <v>67</v>
      </c>
      <c r="C95" s="279" t="s">
        <v>68</v>
      </c>
      <c r="D95" s="270"/>
      <c r="E95" s="270"/>
      <c r="F95" s="270"/>
      <c r="G95" s="269"/>
      <c r="H95" s="281"/>
      <c r="I95" s="281"/>
      <c r="J95" s="272"/>
      <c r="K95" s="178"/>
      <c r="L95" s="181">
        <f t="shared" si="5"/>
        <v>0</v>
      </c>
      <c r="M95" s="273"/>
      <c r="N95" s="275">
        <v>0</v>
      </c>
      <c r="O95" s="275">
        <v>0</v>
      </c>
      <c r="P95" s="275">
        <v>0</v>
      </c>
      <c r="Q95" s="275">
        <v>8310</v>
      </c>
      <c r="R95" s="276"/>
      <c r="S95" s="277"/>
      <c r="T95" s="278"/>
      <c r="U95" s="278"/>
      <c r="V95" s="130"/>
      <c r="W95" s="130"/>
    </row>
    <row r="96" spans="1:23" s="131" customFormat="1" ht="22.5" outlineLevel="1" x14ac:dyDescent="0.25">
      <c r="A96" s="119"/>
      <c r="B96" s="267" t="s">
        <v>69</v>
      </c>
      <c r="C96" s="279" t="s">
        <v>70</v>
      </c>
      <c r="D96" s="270"/>
      <c r="E96" s="270"/>
      <c r="F96" s="270"/>
      <c r="G96" s="269"/>
      <c r="H96" s="281"/>
      <c r="I96" s="281"/>
      <c r="J96" s="272"/>
      <c r="K96" s="178"/>
      <c r="L96" s="181">
        <f t="shared" si="5"/>
        <v>0</v>
      </c>
      <c r="M96" s="273"/>
      <c r="N96" s="275">
        <v>0</v>
      </c>
      <c r="O96" s="275">
        <v>0</v>
      </c>
      <c r="P96" s="275">
        <v>0</v>
      </c>
      <c r="Q96" s="275">
        <v>265259</v>
      </c>
      <c r="R96" s="276"/>
      <c r="S96" s="277"/>
      <c r="T96" s="278"/>
      <c r="U96" s="278"/>
      <c r="V96" s="130"/>
      <c r="W96" s="130"/>
    </row>
    <row r="97" spans="1:23" s="131" customFormat="1" ht="33.75" outlineLevel="1" x14ac:dyDescent="0.25">
      <c r="A97" s="119"/>
      <c r="B97" s="267" t="s">
        <v>71</v>
      </c>
      <c r="C97" s="279" t="s">
        <v>72</v>
      </c>
      <c r="D97" s="269"/>
      <c r="E97" s="269"/>
      <c r="F97" s="269"/>
      <c r="G97" s="269"/>
      <c r="H97" s="271"/>
      <c r="I97" s="271"/>
      <c r="J97" s="178"/>
      <c r="K97" s="178"/>
      <c r="L97" s="181">
        <f t="shared" si="5"/>
        <v>0</v>
      </c>
      <c r="M97" s="273"/>
      <c r="N97" s="274">
        <v>917</v>
      </c>
      <c r="O97" s="274">
        <v>917</v>
      </c>
      <c r="P97" s="274">
        <v>917</v>
      </c>
      <c r="Q97" s="275">
        <v>917</v>
      </c>
      <c r="R97" s="276"/>
      <c r="S97" s="277"/>
      <c r="T97" s="278"/>
      <c r="U97" s="278"/>
      <c r="V97" s="130"/>
      <c r="W97" s="130"/>
    </row>
    <row r="98" spans="1:23" s="131" customFormat="1" ht="22.5" outlineLevel="1" x14ac:dyDescent="0.25">
      <c r="A98" s="119"/>
      <c r="B98" s="267" t="s">
        <v>73</v>
      </c>
      <c r="C98" s="279" t="s">
        <v>74</v>
      </c>
      <c r="D98" s="270"/>
      <c r="E98" s="270"/>
      <c r="F98" s="270"/>
      <c r="G98" s="269"/>
      <c r="H98" s="281"/>
      <c r="I98" s="281"/>
      <c r="J98" s="272"/>
      <c r="K98" s="178"/>
      <c r="L98" s="181">
        <f t="shared" si="5"/>
        <v>0</v>
      </c>
      <c r="M98" s="273"/>
      <c r="N98" s="275">
        <v>0</v>
      </c>
      <c r="O98" s="275">
        <v>0</v>
      </c>
      <c r="P98" s="275">
        <v>0</v>
      </c>
      <c r="Q98" s="275">
        <v>263200</v>
      </c>
      <c r="R98" s="276"/>
      <c r="S98" s="277"/>
      <c r="T98" s="278"/>
      <c r="U98" s="278"/>
      <c r="V98" s="130"/>
      <c r="W98" s="130"/>
    </row>
    <row r="99" spans="1:23" s="131" customFormat="1" ht="33.75" outlineLevel="1" x14ac:dyDescent="0.25">
      <c r="A99" s="119"/>
      <c r="B99" s="267" t="s">
        <v>75</v>
      </c>
      <c r="C99" s="279" t="s">
        <v>76</v>
      </c>
      <c r="D99" s="270"/>
      <c r="E99" s="269"/>
      <c r="F99" s="269"/>
      <c r="G99" s="270"/>
      <c r="H99" s="281"/>
      <c r="I99" s="271"/>
      <c r="J99" s="178"/>
      <c r="K99" s="272"/>
      <c r="L99" s="181">
        <f t="shared" si="5"/>
        <v>0</v>
      </c>
      <c r="M99" s="273"/>
      <c r="N99" s="275">
        <v>0</v>
      </c>
      <c r="O99" s="274">
        <v>300</v>
      </c>
      <c r="P99" s="274">
        <v>300</v>
      </c>
      <c r="Q99" s="275">
        <v>0</v>
      </c>
      <c r="R99" s="276"/>
      <c r="S99" s="277"/>
      <c r="T99" s="278"/>
      <c r="U99" s="278"/>
      <c r="V99" s="130"/>
      <c r="W99" s="130"/>
    </row>
    <row r="100" spans="1:23" s="131" customFormat="1" ht="33.75" outlineLevel="1" x14ac:dyDescent="0.25">
      <c r="A100" s="119"/>
      <c r="B100" s="267" t="s">
        <v>77</v>
      </c>
      <c r="C100" s="279" t="s">
        <v>78</v>
      </c>
      <c r="D100" s="270"/>
      <c r="E100" s="269"/>
      <c r="F100" s="269"/>
      <c r="G100" s="270"/>
      <c r="H100" s="281"/>
      <c r="I100" s="271"/>
      <c r="J100" s="178"/>
      <c r="K100" s="272"/>
      <c r="L100" s="181">
        <f t="shared" si="5"/>
        <v>0</v>
      </c>
      <c r="M100" s="273"/>
      <c r="N100" s="275">
        <v>0</v>
      </c>
      <c r="O100" s="274">
        <v>524.79999999999995</v>
      </c>
      <c r="P100" s="274">
        <v>524.79999999999995</v>
      </c>
      <c r="Q100" s="275">
        <v>0</v>
      </c>
      <c r="R100" s="276"/>
      <c r="S100" s="277"/>
      <c r="T100" s="278"/>
      <c r="U100" s="278"/>
      <c r="V100" s="130"/>
      <c r="W100" s="130"/>
    </row>
    <row r="101" spans="1:23" s="131" customFormat="1" ht="45" outlineLevel="1" x14ac:dyDescent="0.25">
      <c r="A101" s="119"/>
      <c r="B101" s="283" t="s">
        <v>79</v>
      </c>
      <c r="C101" s="268" t="s">
        <v>80</v>
      </c>
      <c r="D101" s="269"/>
      <c r="E101" s="269"/>
      <c r="F101" s="269"/>
      <c r="G101" s="270"/>
      <c r="H101" s="271"/>
      <c r="I101" s="271"/>
      <c r="J101" s="178"/>
      <c r="K101" s="272"/>
      <c r="L101" s="181">
        <f t="shared" si="5"/>
        <v>0</v>
      </c>
      <c r="M101" s="273"/>
      <c r="N101" s="274">
        <v>91</v>
      </c>
      <c r="O101" s="274">
        <v>234</v>
      </c>
      <c r="P101" s="274">
        <v>295</v>
      </c>
      <c r="Q101" s="275">
        <v>0</v>
      </c>
      <c r="R101" s="282"/>
      <c r="S101" s="277"/>
      <c r="T101" s="278"/>
      <c r="U101" s="278"/>
      <c r="V101" s="130"/>
      <c r="W101" s="130"/>
    </row>
    <row r="102" spans="1:23" s="131" customFormat="1" ht="22.5" outlineLevel="1" x14ac:dyDescent="0.25">
      <c r="A102" s="119"/>
      <c r="B102" s="283" t="s">
        <v>81</v>
      </c>
      <c r="C102" s="268" t="s">
        <v>82</v>
      </c>
      <c r="D102" s="269"/>
      <c r="E102" s="269"/>
      <c r="F102" s="269"/>
      <c r="G102" s="270"/>
      <c r="H102" s="271"/>
      <c r="I102" s="271"/>
      <c r="J102" s="178"/>
      <c r="K102" s="272"/>
      <c r="L102" s="181">
        <f t="shared" si="5"/>
        <v>0</v>
      </c>
      <c r="M102" s="273"/>
      <c r="N102" s="274">
        <v>600</v>
      </c>
      <c r="O102" s="274">
        <v>600</v>
      </c>
      <c r="P102" s="274">
        <v>600</v>
      </c>
      <c r="Q102" s="275">
        <v>0</v>
      </c>
      <c r="R102" s="276"/>
      <c r="S102" s="277"/>
      <c r="T102" s="278"/>
      <c r="U102" s="278"/>
      <c r="V102" s="130"/>
      <c r="W102" s="130"/>
    </row>
    <row r="103" spans="1:23" s="131" customFormat="1" ht="45" outlineLevel="1" x14ac:dyDescent="0.25">
      <c r="A103" s="119"/>
      <c r="B103" s="283" t="s">
        <v>83</v>
      </c>
      <c r="C103" s="268" t="s">
        <v>84</v>
      </c>
      <c r="D103" s="269"/>
      <c r="E103" s="269"/>
      <c r="F103" s="269"/>
      <c r="G103" s="270"/>
      <c r="H103" s="271"/>
      <c r="I103" s="271"/>
      <c r="J103" s="178"/>
      <c r="K103" s="272"/>
      <c r="L103" s="181">
        <f t="shared" si="5"/>
        <v>0</v>
      </c>
      <c r="M103" s="273"/>
      <c r="N103" s="274">
        <v>2182</v>
      </c>
      <c r="O103" s="274">
        <v>1075.96</v>
      </c>
      <c r="P103" s="274">
        <v>3233.46</v>
      </c>
      <c r="Q103" s="275">
        <v>0</v>
      </c>
      <c r="R103" s="282"/>
      <c r="S103" s="277"/>
      <c r="T103" s="278"/>
      <c r="U103" s="278"/>
      <c r="V103" s="130"/>
      <c r="W103" s="130"/>
    </row>
    <row r="104" spans="1:23" s="131" customFormat="1" ht="33.75" outlineLevel="1" x14ac:dyDescent="0.25">
      <c r="A104" s="119"/>
      <c r="B104" s="283" t="s">
        <v>85</v>
      </c>
      <c r="C104" s="268" t="s">
        <v>86</v>
      </c>
      <c r="D104" s="269"/>
      <c r="E104" s="269"/>
      <c r="F104" s="269"/>
      <c r="G104" s="270"/>
      <c r="H104" s="271"/>
      <c r="I104" s="271"/>
      <c r="J104" s="178"/>
      <c r="K104" s="272"/>
      <c r="L104" s="181">
        <f t="shared" si="5"/>
        <v>0</v>
      </c>
      <c r="M104" s="273"/>
      <c r="N104" s="274">
        <v>2418.75</v>
      </c>
      <c r="O104" s="274">
        <v>2418.75</v>
      </c>
      <c r="P104" s="274">
        <v>2418.75</v>
      </c>
      <c r="Q104" s="275">
        <v>0</v>
      </c>
      <c r="R104" s="276"/>
      <c r="S104" s="277"/>
      <c r="T104" s="278"/>
      <c r="U104" s="278"/>
      <c r="V104" s="130"/>
      <c r="W104" s="130"/>
    </row>
    <row r="105" spans="1:23" s="131" customFormat="1" ht="22.5" outlineLevel="1" x14ac:dyDescent="0.25">
      <c r="A105" s="119"/>
      <c r="B105" s="283" t="s">
        <v>87</v>
      </c>
      <c r="C105" s="268" t="s">
        <v>88</v>
      </c>
      <c r="D105" s="269"/>
      <c r="E105" s="269"/>
      <c r="F105" s="269"/>
      <c r="G105" s="269"/>
      <c r="H105" s="271"/>
      <c r="I105" s="271"/>
      <c r="J105" s="178"/>
      <c r="K105" s="178"/>
      <c r="L105" s="181">
        <f t="shared" si="5"/>
        <v>0</v>
      </c>
      <c r="M105" s="273"/>
      <c r="N105" s="274">
        <v>24411.11</v>
      </c>
      <c r="O105" s="274">
        <v>24411.11</v>
      </c>
      <c r="P105" s="274">
        <v>24411.11</v>
      </c>
      <c r="Q105" s="275">
        <v>24411.11</v>
      </c>
      <c r="R105" s="276"/>
      <c r="S105" s="277"/>
      <c r="T105" s="278"/>
      <c r="U105" s="278"/>
      <c r="V105" s="130"/>
      <c r="W105" s="130"/>
    </row>
    <row r="106" spans="1:23" s="131" customFormat="1" ht="22.5" outlineLevel="1" x14ac:dyDescent="0.25">
      <c r="A106" s="119"/>
      <c r="B106" s="283" t="s">
        <v>89</v>
      </c>
      <c r="C106" s="268" t="s">
        <v>90</v>
      </c>
      <c r="D106" s="270"/>
      <c r="E106" s="269"/>
      <c r="F106" s="269"/>
      <c r="G106" s="270"/>
      <c r="H106" s="281"/>
      <c r="I106" s="271"/>
      <c r="J106" s="178"/>
      <c r="K106" s="178"/>
      <c r="L106" s="181">
        <f t="shared" si="5"/>
        <v>0</v>
      </c>
      <c r="M106" s="273"/>
      <c r="N106" s="275">
        <v>0</v>
      </c>
      <c r="O106" s="274">
        <v>730.55</v>
      </c>
      <c r="P106" s="274">
        <v>559.42999999999995</v>
      </c>
      <c r="Q106" s="275">
        <v>0</v>
      </c>
      <c r="R106" s="282"/>
      <c r="S106" s="277"/>
      <c r="T106" s="278"/>
      <c r="U106" s="278"/>
      <c r="V106" s="130"/>
      <c r="W106" s="130"/>
    </row>
    <row r="107" spans="1:23" s="131" customFormat="1" ht="45" outlineLevel="1" x14ac:dyDescent="0.25">
      <c r="A107" s="119"/>
      <c r="B107" s="283" t="s">
        <v>91</v>
      </c>
      <c r="C107" s="268" t="s">
        <v>92</v>
      </c>
      <c r="D107" s="280"/>
      <c r="E107" s="270"/>
      <c r="F107" s="270"/>
      <c r="G107" s="270"/>
      <c r="H107" s="271"/>
      <c r="I107" s="284"/>
      <c r="J107" s="270"/>
      <c r="K107" s="270"/>
      <c r="L107" s="181">
        <f t="shared" si="5"/>
        <v>0</v>
      </c>
      <c r="M107" s="273"/>
      <c r="N107" s="274">
        <v>1130</v>
      </c>
      <c r="O107" s="275">
        <v>0</v>
      </c>
      <c r="P107" s="275">
        <v>0</v>
      </c>
      <c r="Q107" s="275">
        <v>0</v>
      </c>
      <c r="R107" s="276"/>
      <c r="S107" s="277"/>
      <c r="T107" s="278"/>
      <c r="U107" s="278"/>
      <c r="V107" s="130"/>
      <c r="W107" s="130"/>
    </row>
    <row r="108" spans="1:23" s="140" customFormat="1" ht="22.5" outlineLevel="1" x14ac:dyDescent="0.15">
      <c r="A108" s="132"/>
      <c r="B108" s="285"/>
      <c r="C108" s="286"/>
      <c r="D108" s="351" t="s">
        <v>32</v>
      </c>
      <c r="E108" s="351" t="s">
        <v>166</v>
      </c>
      <c r="F108" s="351" t="s">
        <v>167</v>
      </c>
      <c r="G108" s="351" t="s">
        <v>27</v>
      </c>
      <c r="H108" s="287"/>
      <c r="I108" s="287"/>
      <c r="J108" s="288"/>
      <c r="K108" s="288"/>
      <c r="L108" s="289"/>
      <c r="M108" s="290"/>
      <c r="N108" s="274"/>
      <c r="O108" s="275"/>
      <c r="P108" s="275"/>
      <c r="Q108" s="275"/>
      <c r="R108" s="276"/>
      <c r="S108" s="277"/>
      <c r="T108" s="129"/>
      <c r="U108" s="129"/>
    </row>
    <row r="109" spans="1:23" s="140" customFormat="1" x14ac:dyDescent="0.25">
      <c r="A109" s="132"/>
      <c r="B109" s="291"/>
      <c r="C109" s="352" t="s">
        <v>165</v>
      </c>
      <c r="D109" s="353">
        <f t="shared" ref="D109:G109" si="6">SUM(D79:D107)</f>
        <v>0</v>
      </c>
      <c r="E109" s="353">
        <f t="shared" si="6"/>
        <v>0</v>
      </c>
      <c r="F109" s="353">
        <f t="shared" si="6"/>
        <v>0</v>
      </c>
      <c r="G109" s="353">
        <f t="shared" si="6"/>
        <v>0</v>
      </c>
      <c r="H109" s="292"/>
      <c r="I109" s="293"/>
      <c r="J109" s="294"/>
      <c r="K109" s="295" t="s">
        <v>9</v>
      </c>
      <c r="L109" s="190">
        <f>SUM(L79:L107)</f>
        <v>0</v>
      </c>
      <c r="M109" s="290"/>
      <c r="N109" s="274"/>
      <c r="O109" s="275"/>
      <c r="P109" s="275"/>
      <c r="Q109" s="275"/>
      <c r="R109" s="276"/>
      <c r="S109" s="277"/>
      <c r="T109" s="129"/>
      <c r="U109" s="129"/>
    </row>
    <row r="110" spans="1:23" s="131" customFormat="1" x14ac:dyDescent="0.25">
      <c r="A110" s="119"/>
      <c r="B110" s="233"/>
      <c r="C110" s="205"/>
      <c r="D110" s="234"/>
      <c r="E110" s="235"/>
      <c r="F110" s="235"/>
      <c r="G110" s="235"/>
      <c r="H110" s="296"/>
      <c r="I110" s="296"/>
      <c r="J110" s="235"/>
      <c r="K110" s="235"/>
      <c r="L110" s="236"/>
      <c r="M110" s="297"/>
      <c r="N110" s="298"/>
      <c r="O110" s="298"/>
      <c r="P110" s="298"/>
      <c r="Q110" s="299"/>
      <c r="R110" s="276"/>
      <c r="S110" s="129"/>
      <c r="T110" s="130"/>
      <c r="U110" s="130"/>
      <c r="V110" s="130"/>
      <c r="W110" s="130"/>
    </row>
    <row r="111" spans="1:23" s="130" customFormat="1" x14ac:dyDescent="0.25">
      <c r="A111" s="208"/>
      <c r="B111" s="143"/>
      <c r="C111" s="143"/>
      <c r="D111" s="238"/>
      <c r="E111" s="143"/>
      <c r="F111" s="300"/>
      <c r="G111" s="300"/>
      <c r="H111" s="301"/>
      <c r="I111" s="301"/>
      <c r="J111" s="300"/>
      <c r="K111" s="300"/>
      <c r="L111" s="302"/>
      <c r="M111" s="256"/>
      <c r="N111" s="127"/>
      <c r="O111" s="128"/>
      <c r="P111" s="127"/>
      <c r="Q111" s="127"/>
      <c r="R111" s="129"/>
      <c r="S111" s="129"/>
    </row>
    <row r="112" spans="1:23" s="130" customFormat="1" x14ac:dyDescent="0.25">
      <c r="A112" s="119" t="s">
        <v>93</v>
      </c>
      <c r="B112" s="303" t="s">
        <v>94</v>
      </c>
      <c r="C112" s="304"/>
      <c r="D112" s="305"/>
      <c r="E112" s="306"/>
      <c r="F112" s="191"/>
      <c r="G112" s="200"/>
      <c r="H112" s="46"/>
      <c r="I112" s="46"/>
      <c r="J112" s="129"/>
      <c r="K112" s="129"/>
      <c r="O112" s="192"/>
      <c r="P112" s="192"/>
      <c r="Q112" s="192"/>
      <c r="R112" s="192"/>
    </row>
    <row r="113" spans="1:23" s="130" customFormat="1" outlineLevel="1" x14ac:dyDescent="0.25">
      <c r="A113" s="119"/>
      <c r="B113" s="307" t="str">
        <f>Lijsten!$B$2</f>
        <v>(Coördinatie) samenwerkingsverband</v>
      </c>
      <c r="C113" s="308">
        <f>G32+G71</f>
        <v>0</v>
      </c>
      <c r="D113" s="309"/>
      <c r="E113" s="310"/>
      <c r="F113" s="191"/>
      <c r="G113" s="200"/>
      <c r="H113" s="46"/>
      <c r="I113" s="46"/>
      <c r="J113" s="129"/>
      <c r="K113" s="129"/>
      <c r="O113" s="192"/>
      <c r="P113" s="192"/>
      <c r="Q113" s="192"/>
      <c r="R113" s="192"/>
    </row>
    <row r="114" spans="1:23" s="130" customFormat="1" outlineLevel="1" x14ac:dyDescent="0.25">
      <c r="A114" s="119"/>
      <c r="B114" s="307" t="str">
        <f>Lijsten!$B$3</f>
        <v>Proefproject uitvoering &amp; monitoring</v>
      </c>
      <c r="C114" s="308">
        <f>G33+G72</f>
        <v>0</v>
      </c>
      <c r="D114" s="309"/>
      <c r="E114" s="310"/>
      <c r="F114" s="191"/>
      <c r="G114" s="200"/>
      <c r="H114" s="46"/>
      <c r="I114" s="46"/>
      <c r="J114" s="129"/>
      <c r="K114" s="129"/>
      <c r="O114" s="192"/>
      <c r="P114" s="192"/>
      <c r="Q114" s="192"/>
      <c r="R114" s="192"/>
    </row>
    <row r="115" spans="1:23" s="130" customFormat="1" outlineLevel="1" x14ac:dyDescent="0.25">
      <c r="A115" s="119"/>
      <c r="B115" s="307" t="str">
        <f>Lijsten!$B$4</f>
        <v>Kennisdeling activiteiten</v>
      </c>
      <c r="C115" s="308">
        <f>G34+G73</f>
        <v>0</v>
      </c>
      <c r="D115" s="309"/>
      <c r="E115" s="310"/>
      <c r="F115" s="191"/>
      <c r="G115" s="200"/>
      <c r="H115" s="46"/>
      <c r="I115" s="46"/>
      <c r="J115" s="129"/>
      <c r="K115" s="129"/>
      <c r="O115" s="192"/>
      <c r="P115" s="192"/>
      <c r="Q115" s="192"/>
      <c r="R115" s="192"/>
    </row>
    <row r="116" spans="1:23" s="130" customFormat="1" outlineLevel="1" x14ac:dyDescent="0.25">
      <c r="A116" s="119"/>
      <c r="B116" s="307" t="str">
        <f>B37</f>
        <v>Niet-productieve investeringen</v>
      </c>
      <c r="C116" s="308">
        <f>G49</f>
        <v>0</v>
      </c>
      <c r="D116" s="309"/>
      <c r="E116" s="310"/>
      <c r="F116" s="191"/>
      <c r="G116" s="200"/>
      <c r="H116" s="46"/>
      <c r="I116" s="46"/>
      <c r="J116" s="129"/>
      <c r="K116" s="129"/>
      <c r="O116" s="192"/>
      <c r="P116" s="192"/>
      <c r="Q116" s="192"/>
      <c r="R116" s="192"/>
    </row>
    <row r="117" spans="1:23" s="130" customFormat="1" outlineLevel="1" x14ac:dyDescent="0.25">
      <c r="A117" s="119"/>
      <c r="B117" s="307" t="str">
        <f>B76</f>
        <v>Beheermaatregelen</v>
      </c>
      <c r="C117" s="308">
        <f>L109</f>
        <v>0</v>
      </c>
      <c r="D117" s="309"/>
      <c r="E117" s="310"/>
      <c r="F117" s="191"/>
      <c r="G117" s="200"/>
      <c r="H117" s="46"/>
      <c r="I117" s="46"/>
      <c r="J117" s="129"/>
      <c r="K117" s="129"/>
      <c r="O117" s="192"/>
      <c r="P117" s="192"/>
      <c r="Q117" s="192"/>
      <c r="R117" s="192"/>
    </row>
    <row r="118" spans="1:23" s="130" customFormat="1" outlineLevel="1" x14ac:dyDescent="0.25">
      <c r="A118" s="119"/>
      <c r="B118" s="354" t="s">
        <v>95</v>
      </c>
      <c r="C118" s="355">
        <f>C120-(C113+C114+C115+C116+C117)</f>
        <v>0</v>
      </c>
      <c r="D118" s="311"/>
      <c r="E118" s="310"/>
      <c r="F118" s="191"/>
      <c r="G118" s="200"/>
      <c r="H118" s="46"/>
      <c r="I118" s="46"/>
      <c r="J118" s="129"/>
      <c r="K118" s="129"/>
      <c r="O118" s="192"/>
      <c r="P118" s="192"/>
      <c r="Q118" s="192"/>
      <c r="R118" s="192"/>
    </row>
    <row r="119" spans="1:23" s="130" customFormat="1" outlineLevel="1" x14ac:dyDescent="0.25">
      <c r="A119" s="119"/>
      <c r="B119" s="312"/>
      <c r="C119" s="313"/>
      <c r="D119" s="314"/>
      <c r="E119" s="310"/>
      <c r="F119" s="191"/>
      <c r="G119" s="200"/>
      <c r="H119" s="46"/>
      <c r="I119" s="46"/>
      <c r="J119" s="129"/>
      <c r="K119" s="129"/>
      <c r="O119" s="192"/>
      <c r="P119" s="192"/>
      <c r="Q119" s="192"/>
      <c r="R119" s="192"/>
    </row>
    <row r="120" spans="1:23" s="131" customFormat="1" x14ac:dyDescent="0.25">
      <c r="A120" s="151"/>
      <c r="B120" s="315" t="s">
        <v>9</v>
      </c>
      <c r="C120" s="316">
        <f>SUM(G28+G49+G69+L109)</f>
        <v>0</v>
      </c>
      <c r="D120" s="317"/>
      <c r="E120" s="259"/>
      <c r="F120" s="191"/>
      <c r="G120" s="200"/>
      <c r="H120" s="46"/>
      <c r="I120" s="46"/>
      <c r="J120" s="129"/>
      <c r="K120" s="129"/>
      <c r="L120" s="130"/>
      <c r="M120" s="130"/>
      <c r="N120" s="130"/>
      <c r="O120" s="192"/>
      <c r="P120" s="237"/>
      <c r="Q120" s="237"/>
      <c r="R120" s="237"/>
    </row>
    <row r="121" spans="1:23" s="131" customFormat="1" x14ac:dyDescent="0.25">
      <c r="A121" s="151"/>
      <c r="B121" s="318"/>
      <c r="C121" s="319"/>
      <c r="D121" s="319"/>
      <c r="E121" s="320"/>
      <c r="F121" s="191"/>
      <c r="G121" s="200"/>
      <c r="H121" s="46"/>
      <c r="I121" s="46"/>
      <c r="J121" s="129"/>
      <c r="K121" s="129"/>
      <c r="L121" s="130"/>
      <c r="M121" s="130"/>
      <c r="N121" s="130"/>
      <c r="O121" s="192"/>
      <c r="P121" s="237"/>
      <c r="Q121" s="237"/>
      <c r="R121" s="237"/>
    </row>
    <row r="122" spans="1:23" x14ac:dyDescent="0.25">
      <c r="B122" s="321"/>
      <c r="C122" s="321"/>
      <c r="D122" s="322"/>
      <c r="E122" s="321"/>
      <c r="F122" s="98"/>
    </row>
    <row r="123" spans="1:23" x14ac:dyDescent="0.25">
      <c r="A123" s="119" t="s">
        <v>140</v>
      </c>
      <c r="B123" s="323" t="s">
        <v>96</v>
      </c>
      <c r="C123" s="324"/>
      <c r="D123" s="324"/>
      <c r="E123" s="324"/>
      <c r="F123" s="325"/>
      <c r="G123" s="326"/>
    </row>
    <row r="124" spans="1:23" x14ac:dyDescent="0.25">
      <c r="A124" s="119"/>
      <c r="B124" s="41" t="s">
        <v>209</v>
      </c>
      <c r="D124" s="49"/>
      <c r="F124" s="327"/>
      <c r="G124" s="326"/>
    </row>
    <row r="125" spans="1:23" x14ac:dyDescent="0.25">
      <c r="A125" s="119"/>
      <c r="B125" s="42" t="s">
        <v>200</v>
      </c>
      <c r="C125" s="328"/>
      <c r="D125" s="328"/>
      <c r="E125" s="328"/>
      <c r="F125" s="329"/>
      <c r="G125" s="326"/>
    </row>
    <row r="126" spans="1:23" x14ac:dyDescent="0.25">
      <c r="A126" s="119"/>
      <c r="B126" s="330"/>
      <c r="C126" s="328"/>
      <c r="D126" s="328"/>
      <c r="E126" s="328"/>
      <c r="F126" s="329"/>
      <c r="G126" s="326"/>
    </row>
    <row r="127" spans="1:23" x14ac:dyDescent="0.25">
      <c r="A127" s="97"/>
      <c r="B127" s="183"/>
      <c r="C127" s="331" t="s">
        <v>97</v>
      </c>
      <c r="D127" s="332" t="s">
        <v>98</v>
      </c>
      <c r="E127" s="331" t="s">
        <v>99</v>
      </c>
      <c r="F127" s="333" t="s">
        <v>17</v>
      </c>
      <c r="G127" s="326"/>
      <c r="I127" s="49"/>
      <c r="K127" s="100"/>
      <c r="L127" s="101"/>
      <c r="M127" s="102"/>
      <c r="N127" s="103"/>
      <c r="O127" s="102"/>
      <c r="Q127" s="104"/>
      <c r="S127" s="105"/>
      <c r="W127" s="49"/>
    </row>
    <row r="128" spans="1:23" x14ac:dyDescent="0.25">
      <c r="A128" s="97"/>
      <c r="B128" s="334" t="s">
        <v>101</v>
      </c>
      <c r="C128" s="242"/>
      <c r="D128" s="335"/>
      <c r="E128" s="335"/>
      <c r="F128" s="336"/>
      <c r="G128" s="326"/>
      <c r="I128" s="49"/>
      <c r="K128" s="100"/>
      <c r="L128" s="101"/>
      <c r="M128" s="102"/>
      <c r="N128" s="103"/>
      <c r="O128" s="102"/>
      <c r="Q128" s="104"/>
      <c r="S128" s="105"/>
      <c r="W128" s="49"/>
    </row>
    <row r="129" spans="1:23" x14ac:dyDescent="0.25">
      <c r="A129" s="97"/>
      <c r="B129" s="334" t="s">
        <v>102</v>
      </c>
      <c r="C129" s="242"/>
      <c r="D129" s="335"/>
      <c r="E129" s="335"/>
      <c r="F129" s="336"/>
      <c r="G129" s="326"/>
      <c r="I129" s="49"/>
      <c r="K129" s="100"/>
      <c r="L129" s="101"/>
      <c r="M129" s="102"/>
      <c r="N129" s="103"/>
      <c r="O129" s="102"/>
      <c r="Q129" s="104"/>
      <c r="S129" s="105"/>
      <c r="W129" s="49"/>
    </row>
    <row r="130" spans="1:23" x14ac:dyDescent="0.25">
      <c r="A130" s="97"/>
      <c r="B130" s="334" t="s">
        <v>103</v>
      </c>
      <c r="C130" s="242"/>
      <c r="D130" s="335"/>
      <c r="E130" s="335"/>
      <c r="F130" s="336"/>
      <c r="G130" s="326"/>
    </row>
    <row r="131" spans="1:23" x14ac:dyDescent="0.25">
      <c r="A131" s="97"/>
      <c r="B131" s="334" t="s">
        <v>104</v>
      </c>
      <c r="C131" s="242"/>
      <c r="D131" s="335"/>
      <c r="E131" s="335"/>
      <c r="F131" s="336"/>
      <c r="G131" s="326"/>
    </row>
    <row r="132" spans="1:23" x14ac:dyDescent="0.25">
      <c r="A132" s="97"/>
      <c r="B132" s="334" t="s">
        <v>105</v>
      </c>
      <c r="C132" s="242"/>
      <c r="D132" s="335"/>
      <c r="E132" s="335"/>
      <c r="F132" s="336"/>
      <c r="G132" s="326"/>
    </row>
    <row r="133" spans="1:23" x14ac:dyDescent="0.25">
      <c r="A133" s="97"/>
      <c r="B133" s="334" t="s">
        <v>106</v>
      </c>
      <c r="C133" s="242"/>
      <c r="D133" s="335"/>
      <c r="E133" s="335"/>
      <c r="F133" s="336"/>
      <c r="G133" s="326"/>
    </row>
    <row r="134" spans="1:23" x14ac:dyDescent="0.25">
      <c r="A134" s="97"/>
      <c r="B134" s="334" t="s">
        <v>107</v>
      </c>
      <c r="C134" s="242"/>
      <c r="D134" s="335"/>
      <c r="E134" s="335"/>
      <c r="F134" s="336"/>
      <c r="G134" s="326"/>
    </row>
    <row r="135" spans="1:23" x14ac:dyDescent="0.25">
      <c r="A135" s="97"/>
      <c r="B135" s="334" t="s">
        <v>108</v>
      </c>
      <c r="C135" s="242"/>
      <c r="D135" s="335"/>
      <c r="E135" s="335"/>
      <c r="F135" s="336"/>
      <c r="G135" s="326"/>
    </row>
    <row r="136" spans="1:23" x14ac:dyDescent="0.25">
      <c r="A136" s="97"/>
      <c r="B136" s="334" t="s">
        <v>109</v>
      </c>
      <c r="C136" s="242"/>
      <c r="D136" s="335"/>
      <c r="E136" s="335"/>
      <c r="F136" s="336"/>
      <c r="G136" s="326"/>
    </row>
    <row r="137" spans="1:23" x14ac:dyDescent="0.25">
      <c r="A137" s="97"/>
      <c r="B137" s="334" t="s">
        <v>110</v>
      </c>
      <c r="C137" s="242"/>
      <c r="D137" s="335"/>
      <c r="E137" s="335"/>
      <c r="F137" s="336"/>
      <c r="G137" s="326"/>
    </row>
    <row r="138" spans="1:23" x14ac:dyDescent="0.25">
      <c r="A138" s="97"/>
      <c r="B138" s="334" t="s">
        <v>111</v>
      </c>
      <c r="C138" s="242"/>
      <c r="D138" s="335"/>
      <c r="E138" s="335"/>
      <c r="F138" s="336"/>
      <c r="G138" s="326"/>
    </row>
    <row r="139" spans="1:23" x14ac:dyDescent="0.25">
      <c r="A139" s="97"/>
      <c r="B139" s="334" t="s">
        <v>112</v>
      </c>
      <c r="C139" s="242"/>
      <c r="D139" s="335"/>
      <c r="E139" s="335"/>
      <c r="F139" s="336"/>
      <c r="G139" s="326"/>
    </row>
    <row r="140" spans="1:23" x14ac:dyDescent="0.25">
      <c r="A140" s="97"/>
      <c r="B140" s="183"/>
      <c r="F140" s="327"/>
      <c r="G140" s="326"/>
    </row>
    <row r="141" spans="1:23" x14ac:dyDescent="0.25">
      <c r="A141" s="97"/>
      <c r="B141" s="183"/>
      <c r="E141" s="337" t="s">
        <v>141</v>
      </c>
      <c r="F141" s="338">
        <f>C120</f>
        <v>0</v>
      </c>
      <c r="G141" s="326"/>
    </row>
    <row r="142" spans="1:23" x14ac:dyDescent="0.25">
      <c r="A142" s="97"/>
      <c r="B142" s="183"/>
      <c r="E142" s="337" t="s">
        <v>142</v>
      </c>
      <c r="F142" s="339">
        <f>SUM(F128:F139)</f>
        <v>0</v>
      </c>
      <c r="G142" s="326"/>
    </row>
    <row r="143" spans="1:23" x14ac:dyDescent="0.25">
      <c r="A143" s="97"/>
      <c r="B143" s="340"/>
      <c r="C143" s="341"/>
      <c r="D143" s="342"/>
      <c r="E143" s="341"/>
      <c r="F143" s="343"/>
      <c r="G143" s="326"/>
    </row>
  </sheetData>
  <sheetProtection algorithmName="SHA-512" hashValue="Iw5X1J933Y8i85waZRZnjTr7wWkehpanVlqr/R47HWpWWqalxLDUwF7Lbxx61EnaRd3NvQsKyu0eqF/mM+UwVQ==" saltValue="u/Tk8gFWH1fG1r7DGuzRrA==" spinCount="100000" sheet="1" objects="1" scenarios="1"/>
  <mergeCells count="28">
    <mergeCell ref="D60:F60"/>
    <mergeCell ref="D44:F44"/>
    <mergeCell ref="D55:F55"/>
    <mergeCell ref="D56:F56"/>
    <mergeCell ref="D57:F57"/>
    <mergeCell ref="D58:F58"/>
    <mergeCell ref="D59:F59"/>
    <mergeCell ref="D45:F45"/>
    <mergeCell ref="D46:F46"/>
    <mergeCell ref="D47:F47"/>
    <mergeCell ref="D53:F53"/>
    <mergeCell ref="D54:F54"/>
    <mergeCell ref="D67:F67"/>
    <mergeCell ref="H77:K77"/>
    <mergeCell ref="D61:F61"/>
    <mergeCell ref="D62:F62"/>
    <mergeCell ref="D63:F63"/>
    <mergeCell ref="D64:F64"/>
    <mergeCell ref="D65:F65"/>
    <mergeCell ref="D66:F66"/>
    <mergeCell ref="D43:F43"/>
    <mergeCell ref="C2:D2"/>
    <mergeCell ref="B10:E10"/>
    <mergeCell ref="D39:F39"/>
    <mergeCell ref="D40:F40"/>
    <mergeCell ref="D41:F41"/>
    <mergeCell ref="D42:F42"/>
    <mergeCell ref="F2:G2"/>
  </mergeCells>
  <conditionalFormatting sqref="B10">
    <cfRule type="cellIs" dxfId="99" priority="11" stopIfTrue="1" operator="equal">
      <formula>"Kies eerst uw systematiek voor de berekening van de loonkosten"</formula>
    </cfRule>
  </conditionalFormatting>
  <conditionalFormatting sqref="B118:D119">
    <cfRule type="expression" dxfId="98" priority="5">
      <formula>$C$118&gt;0</formula>
    </cfRule>
  </conditionalFormatting>
  <conditionalFormatting sqref="D12:D26">
    <cfRule type="expression" dxfId="97" priority="6">
      <formula>AND($C$8="Vast uurtarief (60 euro)",$D12&gt;60)</formula>
    </cfRule>
  </conditionalFormatting>
  <conditionalFormatting sqref="F12:F26">
    <cfRule type="expression" dxfId="96" priority="2">
      <formula>$F12=0.5</formula>
    </cfRule>
  </conditionalFormatting>
  <conditionalFormatting sqref="F27">
    <cfRule type="cellIs" dxfId="95" priority="12" stopIfTrue="1" operator="equal">
      <formula>"Opslag algemene kosten (50%)"</formula>
    </cfRule>
  </conditionalFormatting>
  <conditionalFormatting sqref="F142">
    <cfRule type="expression" dxfId="94" priority="1">
      <formula>$F$141=$F$142</formula>
    </cfRule>
  </conditionalFormatting>
  <conditionalFormatting sqref="H79:H107">
    <cfRule type="expression" dxfId="93" priority="7">
      <formula>$H79&gt;$N79</formula>
    </cfRule>
  </conditionalFormatting>
  <conditionalFormatting sqref="I79:I107">
    <cfRule type="expression" dxfId="92" priority="10">
      <formula>$I79&gt;$O79</formula>
    </cfRule>
  </conditionalFormatting>
  <conditionalFormatting sqref="J79:J107">
    <cfRule type="expression" dxfId="91" priority="9">
      <formula>$J79&gt;$P79</formula>
    </cfRule>
  </conditionalFormatting>
  <conditionalFormatting sqref="K79:K107">
    <cfRule type="expression" dxfId="90" priority="8">
      <formula>$K79&gt;$Q79</formula>
    </cfRule>
  </conditionalFormatting>
  <dataValidations count="3">
    <dataValidation type="list" allowBlank="1" showInputMessage="1" showErrorMessage="1" sqref="B54:B67 B12:B26" xr:uid="{1A575939-FFC2-45A4-9174-67B036840F1E}">
      <formula1>Activiteiten</formula1>
    </dataValidation>
    <dataValidation type="custom" errorStyle="warning" allowBlank="1" showErrorMessage="1" errorTitle="Maximum vergoeding" error="De opgegeven vergoeding is meer dan het maximum voor deze activiteit." sqref="H79:K109 C109" xr:uid="{B33485E7-8202-48FC-BA97-1E4053088073}">
      <formula1>C79&lt;=I79</formula1>
    </dataValidation>
    <dataValidation type="list" allowBlank="1" showInputMessage="1" showErrorMessage="1" sqref="C8" xr:uid="{67CEACEB-DE93-4E3B-8014-4957FCAE7460}">
      <formula1>Loonkostensystematiek</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C547-5AFB-4B89-A5AF-A6AD058FAE56}">
  <dimension ref="A1:W144"/>
  <sheetViews>
    <sheetView zoomScaleNormal="100" workbookViewId="0">
      <selection activeCell="C3" sqref="C3:G3"/>
    </sheetView>
  </sheetViews>
  <sheetFormatPr defaultColWidth="0" defaultRowHeight="11.25" zeroHeight="1" outlineLevelRow="1" x14ac:dyDescent="0.25"/>
  <cols>
    <col min="1" max="1" width="4.5703125" style="44" customWidth="1"/>
    <col min="2" max="2" width="63.5703125" style="49" customWidth="1"/>
    <col min="3" max="3" width="58.85546875" style="49" customWidth="1"/>
    <col min="4" max="4" width="16.140625" style="100" customWidth="1"/>
    <col min="5" max="7" width="16.140625" style="49" customWidth="1"/>
    <col min="8" max="9" width="16.140625" style="53" customWidth="1"/>
    <col min="10" max="11" width="16.140625" style="49" customWidth="1"/>
    <col min="12" max="12" width="17.7109375" style="100" customWidth="1"/>
    <col min="13" max="13" width="3" style="101" customWidth="1"/>
    <col min="14" max="14" width="17.85546875" style="102" hidden="1" customWidth="1"/>
    <col min="15" max="15" width="11.42578125" style="103" hidden="1" customWidth="1"/>
    <col min="16" max="16" width="13" style="102" hidden="1" customWidth="1"/>
    <col min="17" max="17" width="20" style="102" hidden="1" customWidth="1"/>
    <col min="18" max="18" width="12.42578125" style="104" hidden="1" customWidth="1"/>
    <col min="19" max="19" width="16.42578125" style="104" hidden="1" customWidth="1"/>
    <col min="20" max="20" width="17" style="105" hidden="1" customWidth="1"/>
    <col min="21" max="21" width="12" style="105" hidden="1" customWidth="1"/>
    <col min="22" max="23" width="56" style="105" hidden="1" customWidth="1"/>
    <col min="24" max="16384" width="14.140625" style="49" hidden="1"/>
  </cols>
  <sheetData>
    <row r="1" spans="1:23" x14ac:dyDescent="0.25">
      <c r="A1" s="97"/>
      <c r="B1" s="98"/>
      <c r="C1" s="98"/>
      <c r="D1" s="99"/>
      <c r="E1" s="98"/>
      <c r="F1" s="98"/>
      <c r="G1" s="98"/>
    </row>
    <row r="2" spans="1:23" x14ac:dyDescent="0.25">
      <c r="A2" s="97"/>
      <c r="B2" s="344" t="s">
        <v>133</v>
      </c>
      <c r="C2" s="375"/>
      <c r="D2" s="376"/>
      <c r="E2" s="344" t="s">
        <v>159</v>
      </c>
      <c r="F2" s="375"/>
      <c r="G2" s="376"/>
      <c r="H2" s="123"/>
      <c r="I2" s="52"/>
      <c r="J2" s="105"/>
      <c r="K2" s="105"/>
      <c r="L2" s="142"/>
      <c r="M2" s="126"/>
    </row>
    <row r="3" spans="1:23" s="131" customFormat="1" x14ac:dyDescent="0.25">
      <c r="A3" s="119"/>
      <c r="B3" s="120" t="s">
        <v>158</v>
      </c>
      <c r="C3" s="377" t="str">
        <f>IF('Penvoerder (deelnemer 1)'!C3="","",'Penvoerder (deelnemer 1)'!C3)</f>
        <v/>
      </c>
      <c r="D3" s="378"/>
      <c r="E3" s="378"/>
      <c r="F3" s="378"/>
      <c r="G3" s="379"/>
      <c r="H3" s="123"/>
      <c r="I3" s="52"/>
      <c r="J3" s="124"/>
      <c r="K3" s="124"/>
      <c r="L3" s="125"/>
      <c r="M3" s="126"/>
      <c r="N3" s="127"/>
      <c r="O3" s="128"/>
      <c r="P3" s="127"/>
      <c r="Q3" s="127"/>
      <c r="R3" s="129"/>
      <c r="S3" s="129"/>
      <c r="T3" s="130"/>
      <c r="U3" s="130"/>
      <c r="V3" s="130"/>
      <c r="W3" s="130"/>
    </row>
    <row r="4" spans="1:23" s="140" customFormat="1" x14ac:dyDescent="0.25">
      <c r="A4" s="132"/>
      <c r="B4" s="133"/>
      <c r="C4" s="134"/>
      <c r="D4" s="135"/>
      <c r="E4" s="135"/>
      <c r="F4" s="135"/>
      <c r="G4" s="135"/>
      <c r="H4" s="136"/>
      <c r="I4" s="46"/>
      <c r="J4" s="137"/>
      <c r="K4" s="137"/>
      <c r="L4" s="138"/>
      <c r="M4" s="139"/>
      <c r="N4" s="127"/>
      <c r="O4" s="128"/>
      <c r="P4" s="127"/>
      <c r="Q4" s="127"/>
      <c r="R4" s="129"/>
      <c r="S4" s="129"/>
    </row>
    <row r="5" spans="1:23" x14ac:dyDescent="0.15">
      <c r="A5" s="97"/>
      <c r="B5" s="141" t="s">
        <v>211</v>
      </c>
      <c r="C5" s="44"/>
      <c r="D5" s="142"/>
      <c r="E5" s="105"/>
      <c r="F5" s="105"/>
      <c r="G5" s="105"/>
      <c r="H5" s="52"/>
      <c r="I5" s="52"/>
      <c r="J5" s="105"/>
      <c r="K5" s="105"/>
      <c r="L5" s="142"/>
      <c r="M5" s="126"/>
    </row>
    <row r="6" spans="1:23" s="131" customFormat="1" x14ac:dyDescent="0.25">
      <c r="A6" s="119"/>
      <c r="B6" s="143"/>
      <c r="C6" s="143"/>
      <c r="D6" s="144"/>
      <c r="E6" s="145"/>
      <c r="F6" s="145"/>
      <c r="G6" s="145"/>
      <c r="H6" s="52"/>
      <c r="I6" s="52"/>
      <c r="J6" s="124"/>
      <c r="K6" s="124"/>
      <c r="L6" s="125"/>
      <c r="M6" s="126"/>
      <c r="N6" s="127"/>
      <c r="O6" s="128"/>
      <c r="P6" s="127"/>
      <c r="Q6" s="127"/>
      <c r="R6" s="129"/>
      <c r="S6" s="129"/>
      <c r="T6" s="130"/>
      <c r="U6" s="130"/>
      <c r="V6" s="130"/>
      <c r="W6" s="130"/>
    </row>
    <row r="7" spans="1:23" s="131" customFormat="1" x14ac:dyDescent="0.25">
      <c r="A7" s="119" t="s">
        <v>3</v>
      </c>
      <c r="B7" s="146" t="s">
        <v>116</v>
      </c>
      <c r="C7" s="147"/>
      <c r="D7" s="148"/>
      <c r="E7" s="149"/>
      <c r="F7" s="149"/>
      <c r="G7" s="150"/>
      <c r="H7" s="123"/>
      <c r="I7" s="52"/>
      <c r="J7" s="124"/>
      <c r="K7" s="124"/>
      <c r="L7" s="125"/>
      <c r="M7" s="126"/>
      <c r="N7" s="127"/>
      <c r="O7" s="128"/>
      <c r="P7" s="127"/>
      <c r="Q7" s="127"/>
      <c r="R7" s="129"/>
      <c r="S7" s="129"/>
      <c r="T7" s="130"/>
      <c r="U7" s="130"/>
      <c r="V7" s="130"/>
      <c r="W7" s="130"/>
    </row>
    <row r="8" spans="1:23" s="131" customFormat="1" ht="51" customHeight="1" x14ac:dyDescent="0.25">
      <c r="A8" s="151"/>
      <c r="B8" s="152" t="s">
        <v>1</v>
      </c>
      <c r="C8" s="153" t="s">
        <v>2</v>
      </c>
      <c r="D8" s="154"/>
      <c r="G8" s="155"/>
      <c r="H8" s="156"/>
      <c r="I8" s="37"/>
      <c r="J8" s="157"/>
      <c r="M8" s="129"/>
      <c r="N8" s="128"/>
      <c r="O8" s="102"/>
      <c r="P8" s="127"/>
      <c r="Q8" s="127"/>
      <c r="R8" s="129"/>
      <c r="S8" s="130"/>
      <c r="T8" s="130"/>
      <c r="U8" s="130"/>
      <c r="V8" s="130"/>
    </row>
    <row r="9" spans="1:23" x14ac:dyDescent="0.15">
      <c r="A9" s="97"/>
      <c r="B9" s="158"/>
      <c r="C9" s="159"/>
      <c r="D9" s="160"/>
      <c r="E9" s="161"/>
      <c r="F9" s="161"/>
      <c r="G9" s="162"/>
      <c r="H9" s="123"/>
      <c r="I9" s="52"/>
      <c r="J9" s="105"/>
      <c r="K9" s="105"/>
      <c r="L9" s="142"/>
      <c r="M9" s="126"/>
    </row>
    <row r="10" spans="1:23" x14ac:dyDescent="0.25">
      <c r="A10" s="97"/>
      <c r="B10" s="369" t="str">
        <f>IF(OR(C8="Maak uw keuze",C8=""),"Kies eerst uw systematiek voor de berekening van de loonkosten",C8)</f>
        <v>Kies eerst uw systematiek voor de berekening van de loonkosten</v>
      </c>
      <c r="C10" s="370"/>
      <c r="D10" s="370"/>
      <c r="E10" s="370"/>
      <c r="F10" s="163"/>
      <c r="G10" s="164"/>
      <c r="H10" s="165"/>
      <c r="I10" s="46"/>
      <c r="J10" s="166"/>
      <c r="K10" s="104"/>
      <c r="L10" s="104"/>
      <c r="M10" s="104"/>
      <c r="N10" s="47"/>
      <c r="O10" s="47"/>
      <c r="P10" s="47"/>
      <c r="Q10" s="47"/>
      <c r="R10" s="105"/>
      <c r="S10" s="49"/>
      <c r="T10" s="49"/>
      <c r="U10" s="49"/>
      <c r="V10" s="49"/>
      <c r="W10" s="49"/>
    </row>
    <row r="11" spans="1:23" s="176" customFormat="1" ht="22.5" outlineLevel="1" x14ac:dyDescent="0.25">
      <c r="A11" s="119"/>
      <c r="B11" s="167" t="s">
        <v>4</v>
      </c>
      <c r="C11" s="168" t="s">
        <v>5</v>
      </c>
      <c r="D11" s="169" t="s">
        <v>6</v>
      </c>
      <c r="E11" s="168" t="s">
        <v>7</v>
      </c>
      <c r="F11" s="168" t="s">
        <v>125</v>
      </c>
      <c r="G11" s="170" t="s">
        <v>128</v>
      </c>
      <c r="H11" s="346" t="s">
        <v>126</v>
      </c>
      <c r="I11" s="347" t="s">
        <v>125</v>
      </c>
      <c r="J11" s="171"/>
      <c r="K11" s="172"/>
      <c r="L11" s="173"/>
      <c r="M11" s="173"/>
      <c r="N11" s="174"/>
      <c r="O11" s="174"/>
      <c r="P11" s="174"/>
      <c r="Q11" s="174"/>
      <c r="R11" s="175"/>
    </row>
    <row r="12" spans="1:23" outlineLevel="1" x14ac:dyDescent="0.25">
      <c r="A12" s="97"/>
      <c r="B12" s="177"/>
      <c r="C12" s="177"/>
      <c r="D12" s="178"/>
      <c r="E12" s="179"/>
      <c r="F12" s="180">
        <f>IF(AND(C$8="Directe loonkosten + vaste opslag 50%",D12&gt;0),0.5,0)</f>
        <v>0</v>
      </c>
      <c r="G12" s="181">
        <f>IFERROR($D12*E12+$D12*E12*F12,0)</f>
        <v>0</v>
      </c>
      <c r="H12" s="350">
        <f>D12*E12</f>
        <v>0</v>
      </c>
      <c r="I12" s="350">
        <f>H12*F12</f>
        <v>0</v>
      </c>
      <c r="J12" s="166"/>
      <c r="K12" s="182"/>
      <c r="L12" s="104"/>
      <c r="M12" s="104"/>
      <c r="N12" s="47"/>
      <c r="O12" s="47"/>
      <c r="P12" s="47"/>
      <c r="Q12" s="47"/>
      <c r="R12" s="105"/>
      <c r="S12" s="49"/>
      <c r="T12" s="49"/>
      <c r="U12" s="49"/>
      <c r="V12" s="49"/>
      <c r="W12" s="49"/>
    </row>
    <row r="13" spans="1:23" outlineLevel="1" x14ac:dyDescent="0.25">
      <c r="A13" s="97"/>
      <c r="B13" s="177"/>
      <c r="C13" s="177"/>
      <c r="D13" s="178"/>
      <c r="E13" s="179"/>
      <c r="F13" s="180">
        <f t="shared" ref="F13:F26" si="0">IF(AND(C$8="Directe loonkosten + vaste opslag 50%",D13&gt;0),0.5,0)</f>
        <v>0</v>
      </c>
      <c r="G13" s="181">
        <f t="shared" ref="G13:G26" si="1">IFERROR($D13*E13+$D13*E13*F13,0)</f>
        <v>0</v>
      </c>
      <c r="H13" s="350">
        <f t="shared" ref="H13:H26" si="2">D13*E13</f>
        <v>0</v>
      </c>
      <c r="I13" s="350">
        <f t="shared" ref="I13:I26" si="3">H13*F13</f>
        <v>0</v>
      </c>
      <c r="J13" s="166"/>
      <c r="K13" s="182"/>
      <c r="L13" s="104"/>
      <c r="M13" s="104"/>
      <c r="N13" s="47"/>
      <c r="O13" s="47"/>
      <c r="P13" s="47"/>
      <c r="Q13" s="47"/>
      <c r="R13" s="105"/>
      <c r="S13" s="49"/>
      <c r="T13" s="49"/>
      <c r="U13" s="49"/>
      <c r="V13" s="49"/>
      <c r="W13" s="49"/>
    </row>
    <row r="14" spans="1:23" outlineLevel="1" x14ac:dyDescent="0.25">
      <c r="A14" s="97"/>
      <c r="B14" s="177"/>
      <c r="C14" s="177"/>
      <c r="D14" s="178"/>
      <c r="E14" s="179"/>
      <c r="F14" s="180">
        <f t="shared" si="0"/>
        <v>0</v>
      </c>
      <c r="G14" s="181">
        <f t="shared" si="1"/>
        <v>0</v>
      </c>
      <c r="H14" s="350">
        <f t="shared" si="2"/>
        <v>0</v>
      </c>
      <c r="I14" s="350">
        <f t="shared" si="3"/>
        <v>0</v>
      </c>
      <c r="J14" s="166"/>
      <c r="K14" s="182"/>
      <c r="L14" s="104"/>
      <c r="M14" s="104"/>
      <c r="N14" s="47"/>
      <c r="O14" s="47"/>
      <c r="P14" s="47"/>
      <c r="Q14" s="47"/>
      <c r="R14" s="105"/>
      <c r="S14" s="49"/>
      <c r="T14" s="49"/>
      <c r="U14" s="49"/>
      <c r="V14" s="49"/>
      <c r="W14" s="49"/>
    </row>
    <row r="15" spans="1:23" outlineLevel="1" x14ac:dyDescent="0.25">
      <c r="A15" s="97"/>
      <c r="B15" s="177"/>
      <c r="C15" s="177"/>
      <c r="D15" s="178"/>
      <c r="E15" s="179"/>
      <c r="F15" s="180">
        <f t="shared" si="0"/>
        <v>0</v>
      </c>
      <c r="G15" s="181">
        <f t="shared" si="1"/>
        <v>0</v>
      </c>
      <c r="H15" s="350">
        <f t="shared" si="2"/>
        <v>0</v>
      </c>
      <c r="I15" s="350">
        <f t="shared" si="3"/>
        <v>0</v>
      </c>
      <c r="J15" s="166"/>
      <c r="K15" s="182"/>
      <c r="L15" s="104"/>
      <c r="M15" s="104"/>
      <c r="N15" s="47"/>
      <c r="O15" s="47"/>
      <c r="P15" s="47"/>
      <c r="Q15" s="47"/>
      <c r="R15" s="105"/>
      <c r="S15" s="49"/>
      <c r="T15" s="49"/>
      <c r="U15" s="49"/>
      <c r="V15" s="49"/>
      <c r="W15" s="49"/>
    </row>
    <row r="16" spans="1:23" outlineLevel="1" x14ac:dyDescent="0.25">
      <c r="A16" s="97"/>
      <c r="B16" s="177"/>
      <c r="C16" s="177"/>
      <c r="D16" s="178"/>
      <c r="E16" s="179"/>
      <c r="F16" s="180">
        <f t="shared" si="0"/>
        <v>0</v>
      </c>
      <c r="G16" s="181">
        <f t="shared" si="1"/>
        <v>0</v>
      </c>
      <c r="H16" s="350">
        <f t="shared" si="2"/>
        <v>0</v>
      </c>
      <c r="I16" s="350">
        <f t="shared" si="3"/>
        <v>0</v>
      </c>
      <c r="J16" s="166"/>
      <c r="K16" s="104"/>
      <c r="L16" s="104"/>
      <c r="M16" s="104"/>
      <c r="N16" s="47"/>
      <c r="O16" s="47"/>
      <c r="P16" s="47"/>
      <c r="Q16" s="47"/>
      <c r="R16" s="105"/>
      <c r="S16" s="49"/>
      <c r="T16" s="49"/>
      <c r="U16" s="49"/>
      <c r="V16" s="49"/>
      <c r="W16" s="49"/>
    </row>
    <row r="17" spans="1:23" outlineLevel="1" x14ac:dyDescent="0.25">
      <c r="A17" s="97"/>
      <c r="B17" s="177"/>
      <c r="C17" s="177"/>
      <c r="D17" s="178"/>
      <c r="E17" s="179"/>
      <c r="F17" s="180">
        <f t="shared" si="0"/>
        <v>0</v>
      </c>
      <c r="G17" s="181">
        <f t="shared" si="1"/>
        <v>0</v>
      </c>
      <c r="H17" s="350">
        <f t="shared" si="2"/>
        <v>0</v>
      </c>
      <c r="I17" s="350">
        <f t="shared" si="3"/>
        <v>0</v>
      </c>
      <c r="J17" s="166"/>
      <c r="K17" s="104"/>
      <c r="L17" s="104"/>
      <c r="M17" s="104"/>
      <c r="N17" s="47"/>
      <c r="O17" s="47"/>
      <c r="P17" s="47"/>
      <c r="Q17" s="47"/>
      <c r="R17" s="105"/>
      <c r="S17" s="49"/>
      <c r="T17" s="49"/>
      <c r="U17" s="49"/>
      <c r="V17" s="49"/>
      <c r="W17" s="49"/>
    </row>
    <row r="18" spans="1:23" outlineLevel="1" x14ac:dyDescent="0.25">
      <c r="A18" s="97"/>
      <c r="B18" s="177"/>
      <c r="C18" s="177"/>
      <c r="D18" s="178"/>
      <c r="E18" s="179"/>
      <c r="F18" s="180">
        <f t="shared" si="0"/>
        <v>0</v>
      </c>
      <c r="G18" s="181">
        <f t="shared" si="1"/>
        <v>0</v>
      </c>
      <c r="H18" s="350">
        <f t="shared" si="2"/>
        <v>0</v>
      </c>
      <c r="I18" s="350">
        <f t="shared" si="3"/>
        <v>0</v>
      </c>
      <c r="J18" s="166"/>
      <c r="K18" s="104"/>
      <c r="L18" s="104"/>
      <c r="M18" s="104"/>
      <c r="N18" s="47"/>
      <c r="O18" s="47"/>
      <c r="P18" s="47"/>
      <c r="Q18" s="47"/>
      <c r="R18" s="105"/>
      <c r="S18" s="49"/>
      <c r="T18" s="49"/>
      <c r="U18" s="49"/>
      <c r="V18" s="49"/>
      <c r="W18" s="49"/>
    </row>
    <row r="19" spans="1:23" outlineLevel="1" x14ac:dyDescent="0.25">
      <c r="A19" s="97"/>
      <c r="B19" s="177"/>
      <c r="C19" s="177"/>
      <c r="D19" s="178"/>
      <c r="E19" s="179"/>
      <c r="F19" s="180">
        <f t="shared" si="0"/>
        <v>0</v>
      </c>
      <c r="G19" s="181">
        <f t="shared" si="1"/>
        <v>0</v>
      </c>
      <c r="H19" s="350">
        <f t="shared" si="2"/>
        <v>0</v>
      </c>
      <c r="I19" s="350">
        <f t="shared" si="3"/>
        <v>0</v>
      </c>
      <c r="J19" s="166"/>
      <c r="K19" s="104"/>
      <c r="L19" s="104"/>
      <c r="M19" s="104"/>
      <c r="N19" s="47"/>
      <c r="O19" s="47"/>
      <c r="P19" s="47"/>
      <c r="Q19" s="47"/>
      <c r="R19" s="105"/>
      <c r="S19" s="49"/>
      <c r="T19" s="49"/>
      <c r="U19" s="49"/>
      <c r="V19" s="49"/>
      <c r="W19" s="49"/>
    </row>
    <row r="20" spans="1:23" outlineLevel="1" x14ac:dyDescent="0.25">
      <c r="A20" s="97"/>
      <c r="B20" s="177"/>
      <c r="C20" s="177"/>
      <c r="D20" s="178"/>
      <c r="E20" s="179"/>
      <c r="F20" s="180">
        <f t="shared" si="0"/>
        <v>0</v>
      </c>
      <c r="G20" s="181">
        <f t="shared" si="1"/>
        <v>0</v>
      </c>
      <c r="H20" s="350">
        <f t="shared" si="2"/>
        <v>0</v>
      </c>
      <c r="I20" s="350">
        <f t="shared" si="3"/>
        <v>0</v>
      </c>
      <c r="J20" s="166"/>
      <c r="K20" s="104"/>
      <c r="L20" s="104"/>
      <c r="M20" s="104"/>
      <c r="N20" s="47"/>
      <c r="O20" s="47"/>
      <c r="P20" s="47"/>
      <c r="Q20" s="47"/>
      <c r="R20" s="105"/>
      <c r="S20" s="49"/>
      <c r="T20" s="49"/>
      <c r="U20" s="49"/>
      <c r="V20" s="49"/>
      <c r="W20" s="49"/>
    </row>
    <row r="21" spans="1:23" outlineLevel="1" x14ac:dyDescent="0.25">
      <c r="A21" s="97"/>
      <c r="B21" s="177"/>
      <c r="C21" s="177"/>
      <c r="D21" s="178"/>
      <c r="E21" s="179"/>
      <c r="F21" s="180">
        <f t="shared" si="0"/>
        <v>0</v>
      </c>
      <c r="G21" s="181">
        <f t="shared" si="1"/>
        <v>0</v>
      </c>
      <c r="H21" s="350">
        <f t="shared" si="2"/>
        <v>0</v>
      </c>
      <c r="I21" s="350">
        <f t="shared" si="3"/>
        <v>0</v>
      </c>
      <c r="J21" s="166"/>
      <c r="K21" s="104"/>
      <c r="L21" s="104"/>
      <c r="M21" s="104"/>
      <c r="N21" s="47"/>
      <c r="O21" s="47"/>
      <c r="P21" s="47"/>
      <c r="Q21" s="47"/>
      <c r="R21" s="105"/>
      <c r="S21" s="49"/>
      <c r="T21" s="49"/>
      <c r="U21" s="49"/>
      <c r="V21" s="49"/>
      <c r="W21" s="49"/>
    </row>
    <row r="22" spans="1:23" outlineLevel="1" x14ac:dyDescent="0.25">
      <c r="A22" s="97"/>
      <c r="B22" s="177"/>
      <c r="C22" s="177"/>
      <c r="D22" s="178"/>
      <c r="E22" s="179"/>
      <c r="F22" s="180">
        <f t="shared" si="0"/>
        <v>0</v>
      </c>
      <c r="G22" s="181">
        <f t="shared" si="1"/>
        <v>0</v>
      </c>
      <c r="H22" s="350">
        <f t="shared" si="2"/>
        <v>0</v>
      </c>
      <c r="I22" s="350">
        <f t="shared" si="3"/>
        <v>0</v>
      </c>
      <c r="J22" s="166"/>
      <c r="K22" s="104"/>
      <c r="L22" s="104"/>
      <c r="M22" s="104"/>
      <c r="N22" s="47"/>
      <c r="O22" s="47"/>
      <c r="P22" s="47"/>
      <c r="Q22" s="47"/>
      <c r="R22" s="105"/>
      <c r="S22" s="49"/>
      <c r="T22" s="49"/>
      <c r="U22" s="49"/>
      <c r="V22" s="49"/>
      <c r="W22" s="49"/>
    </row>
    <row r="23" spans="1:23" outlineLevel="1" x14ac:dyDescent="0.25">
      <c r="A23" s="97"/>
      <c r="B23" s="177"/>
      <c r="C23" s="177"/>
      <c r="D23" s="178"/>
      <c r="E23" s="179"/>
      <c r="F23" s="180">
        <f t="shared" si="0"/>
        <v>0</v>
      </c>
      <c r="G23" s="181">
        <f t="shared" si="1"/>
        <v>0</v>
      </c>
      <c r="H23" s="350">
        <f t="shared" si="2"/>
        <v>0</v>
      </c>
      <c r="I23" s="350">
        <f t="shared" si="3"/>
        <v>0</v>
      </c>
      <c r="J23" s="166"/>
      <c r="K23" s="104"/>
      <c r="L23" s="104"/>
      <c r="M23" s="104"/>
      <c r="N23" s="47"/>
      <c r="O23" s="47"/>
      <c r="P23" s="47"/>
      <c r="Q23" s="47"/>
      <c r="R23" s="105"/>
      <c r="S23" s="49"/>
      <c r="T23" s="49"/>
      <c r="U23" s="49"/>
      <c r="V23" s="49"/>
      <c r="W23" s="49"/>
    </row>
    <row r="24" spans="1:23" outlineLevel="1" x14ac:dyDescent="0.25">
      <c r="A24" s="97"/>
      <c r="B24" s="177"/>
      <c r="C24" s="177"/>
      <c r="D24" s="178"/>
      <c r="E24" s="179"/>
      <c r="F24" s="180">
        <f t="shared" si="0"/>
        <v>0</v>
      </c>
      <c r="G24" s="181">
        <f t="shared" si="1"/>
        <v>0</v>
      </c>
      <c r="H24" s="350">
        <f t="shared" si="2"/>
        <v>0</v>
      </c>
      <c r="I24" s="350">
        <f t="shared" si="3"/>
        <v>0</v>
      </c>
      <c r="J24" s="166"/>
      <c r="K24" s="104"/>
      <c r="L24" s="104"/>
      <c r="M24" s="104"/>
      <c r="N24" s="47"/>
      <c r="O24" s="47"/>
      <c r="P24" s="47"/>
      <c r="Q24" s="47"/>
      <c r="R24" s="105"/>
      <c r="S24" s="49"/>
      <c r="T24" s="49"/>
      <c r="U24" s="49"/>
      <c r="V24" s="49"/>
      <c r="W24" s="49"/>
    </row>
    <row r="25" spans="1:23" outlineLevel="1" x14ac:dyDescent="0.25">
      <c r="A25" s="97"/>
      <c r="B25" s="177"/>
      <c r="C25" s="177"/>
      <c r="D25" s="178"/>
      <c r="E25" s="179"/>
      <c r="F25" s="180">
        <f t="shared" si="0"/>
        <v>0</v>
      </c>
      <c r="G25" s="181">
        <f t="shared" si="1"/>
        <v>0</v>
      </c>
      <c r="H25" s="350">
        <f t="shared" si="2"/>
        <v>0</v>
      </c>
      <c r="I25" s="350">
        <f t="shared" si="3"/>
        <v>0</v>
      </c>
      <c r="J25" s="166"/>
      <c r="K25" s="104"/>
      <c r="L25" s="104"/>
      <c r="M25" s="104"/>
      <c r="N25" s="47"/>
      <c r="O25" s="47"/>
      <c r="P25" s="47"/>
      <c r="Q25" s="47"/>
      <c r="R25" s="105"/>
      <c r="S25" s="49"/>
      <c r="T25" s="49"/>
      <c r="U25" s="49"/>
      <c r="V25" s="49"/>
      <c r="W25" s="49"/>
    </row>
    <row r="26" spans="1:23" outlineLevel="1" x14ac:dyDescent="0.25">
      <c r="A26" s="97"/>
      <c r="B26" s="177"/>
      <c r="C26" s="177"/>
      <c r="D26" s="178"/>
      <c r="E26" s="179"/>
      <c r="F26" s="180">
        <f t="shared" si="0"/>
        <v>0</v>
      </c>
      <c r="G26" s="181">
        <f t="shared" si="1"/>
        <v>0</v>
      </c>
      <c r="H26" s="350">
        <f t="shared" si="2"/>
        <v>0</v>
      </c>
      <c r="I26" s="350">
        <f t="shared" si="3"/>
        <v>0</v>
      </c>
      <c r="J26" s="166"/>
      <c r="K26" s="104"/>
      <c r="L26" s="104"/>
      <c r="M26" s="104"/>
      <c r="N26" s="47"/>
      <c r="O26" s="47"/>
      <c r="P26" s="47"/>
      <c r="Q26" s="47"/>
      <c r="R26" s="105"/>
      <c r="S26" s="49"/>
      <c r="T26" s="49"/>
      <c r="U26" s="49"/>
      <c r="V26" s="49"/>
      <c r="W26" s="49"/>
    </row>
    <row r="27" spans="1:23" outlineLevel="1" x14ac:dyDescent="0.25">
      <c r="A27" s="97"/>
      <c r="B27" s="183"/>
      <c r="C27" s="130"/>
      <c r="D27" s="130"/>
      <c r="E27" s="105"/>
      <c r="F27" s="184"/>
      <c r="G27" s="185"/>
      <c r="H27" s="186"/>
      <c r="I27" s="46"/>
      <c r="J27" s="166"/>
      <c r="K27" s="104"/>
      <c r="L27" s="104"/>
      <c r="M27" s="104"/>
      <c r="N27" s="47"/>
      <c r="O27" s="47"/>
      <c r="P27" s="47"/>
      <c r="Q27" s="47"/>
      <c r="R27" s="105"/>
      <c r="S27" s="49"/>
      <c r="T27" s="49"/>
      <c r="U27" s="49"/>
      <c r="V27" s="49"/>
      <c r="W27" s="49"/>
    </row>
    <row r="28" spans="1:23" s="131" customFormat="1" x14ac:dyDescent="0.25">
      <c r="A28" s="119"/>
      <c r="B28" s="187"/>
      <c r="C28" s="130"/>
      <c r="D28" s="130"/>
      <c r="E28" s="188"/>
      <c r="F28" s="189" t="s">
        <v>129</v>
      </c>
      <c r="G28" s="190">
        <f>SUM(G12:G26)</f>
        <v>0</v>
      </c>
      <c r="H28" s="348">
        <f t="shared" ref="H28" si="4">SUM(H12:H26)</f>
        <v>0</v>
      </c>
      <c r="I28" s="349">
        <f>SUM(I12:I26)</f>
        <v>0</v>
      </c>
      <c r="J28" s="191"/>
      <c r="K28" s="129"/>
      <c r="L28" s="129"/>
      <c r="M28" s="129"/>
      <c r="N28" s="192"/>
      <c r="O28" s="192"/>
      <c r="P28" s="192"/>
      <c r="Q28" s="192"/>
      <c r="R28" s="130"/>
    </row>
    <row r="29" spans="1:23" s="131" customFormat="1" x14ac:dyDescent="0.25">
      <c r="A29" s="119"/>
      <c r="B29" s="187"/>
      <c r="C29" s="130"/>
      <c r="D29" s="130"/>
      <c r="E29" s="188"/>
      <c r="F29" s="189" t="s">
        <v>131</v>
      </c>
      <c r="G29" s="193">
        <f>SUM(H12:H26)</f>
        <v>0</v>
      </c>
      <c r="H29" s="194"/>
      <c r="I29" s="46"/>
      <c r="J29" s="129"/>
      <c r="K29" s="129"/>
      <c r="L29" s="129"/>
      <c r="M29" s="129"/>
      <c r="N29" s="192"/>
      <c r="O29" s="192"/>
      <c r="P29" s="192"/>
      <c r="Q29" s="192"/>
      <c r="R29" s="130"/>
    </row>
    <row r="30" spans="1:23" s="131" customFormat="1" x14ac:dyDescent="0.25">
      <c r="A30" s="119"/>
      <c r="B30" s="187"/>
      <c r="C30" s="130"/>
      <c r="D30" s="130"/>
      <c r="E30" s="188"/>
      <c r="F30" s="189" t="s">
        <v>130</v>
      </c>
      <c r="G30" s="193">
        <f>SUM(I12:I26)</f>
        <v>0</v>
      </c>
      <c r="H30" s="194"/>
      <c r="I30" s="46"/>
      <c r="J30" s="129"/>
      <c r="K30" s="129"/>
      <c r="L30" s="129"/>
      <c r="M30" s="129"/>
      <c r="N30" s="192"/>
      <c r="O30" s="192"/>
      <c r="P30" s="192"/>
      <c r="Q30" s="192"/>
      <c r="R30" s="130"/>
    </row>
    <row r="31" spans="1:23" s="131" customFormat="1" x14ac:dyDescent="0.25">
      <c r="A31" s="119"/>
      <c r="B31" s="187"/>
      <c r="C31" s="130"/>
      <c r="D31" s="130"/>
      <c r="E31" s="188"/>
      <c r="F31" s="189"/>
      <c r="G31" s="195"/>
      <c r="H31" s="194"/>
      <c r="I31" s="46"/>
      <c r="J31" s="129"/>
      <c r="K31" s="129"/>
      <c r="L31" s="129"/>
      <c r="M31" s="129"/>
      <c r="N31" s="192"/>
      <c r="O31" s="192"/>
      <c r="P31" s="192"/>
      <c r="Q31" s="192"/>
      <c r="R31" s="130"/>
    </row>
    <row r="32" spans="1:23" s="131" customFormat="1" x14ac:dyDescent="0.15">
      <c r="A32" s="119"/>
      <c r="B32" s="187"/>
      <c r="E32" s="196"/>
      <c r="F32" s="197" t="str">
        <f>Lijsten!$B$2</f>
        <v>(Coördinatie) samenwerkingsverband</v>
      </c>
      <c r="G32" s="198">
        <f>SUMIF($B$12:$B$26,F32,$G$12:$G$26)</f>
        <v>0</v>
      </c>
      <c r="H32" s="199"/>
      <c r="I32" s="46"/>
      <c r="J32" s="200"/>
      <c r="K32" s="129"/>
      <c r="L32" s="129"/>
      <c r="M32" s="129"/>
      <c r="N32" s="192"/>
      <c r="O32" s="192"/>
      <c r="P32" s="192"/>
      <c r="Q32" s="192"/>
      <c r="R32" s="130"/>
    </row>
    <row r="33" spans="1:23" s="131" customFormat="1" x14ac:dyDescent="0.15">
      <c r="A33" s="119"/>
      <c r="B33" s="187"/>
      <c r="D33" s="201"/>
      <c r="F33" s="202" t="str">
        <f>Lijsten!$B$3</f>
        <v>Proefproject uitvoering &amp; monitoring</v>
      </c>
      <c r="G33" s="198">
        <f>SUMIF($B$12:$B$26,F33,$G$12:$G$26)</f>
        <v>0</v>
      </c>
      <c r="H33" s="203"/>
      <c r="I33" s="46"/>
      <c r="J33" s="200"/>
      <c r="K33" s="129"/>
      <c r="L33" s="129"/>
      <c r="M33" s="129"/>
      <c r="N33" s="192"/>
      <c r="O33" s="192"/>
      <c r="P33" s="192"/>
      <c r="Q33" s="192"/>
      <c r="R33" s="130"/>
    </row>
    <row r="34" spans="1:23" s="131" customFormat="1" x14ac:dyDescent="0.15">
      <c r="A34" s="119"/>
      <c r="B34" s="187"/>
      <c r="D34" s="201"/>
      <c r="F34" s="202" t="str">
        <f>Lijsten!$B$4</f>
        <v>Kennisdeling activiteiten</v>
      </c>
      <c r="G34" s="198">
        <f>SUMIF($B$12:$B$26,F34,$G$12:$G$26)</f>
        <v>0</v>
      </c>
      <c r="H34" s="203"/>
      <c r="I34" s="46"/>
      <c r="J34" s="200"/>
      <c r="K34" s="129"/>
      <c r="L34" s="129"/>
      <c r="M34" s="129"/>
      <c r="N34" s="192"/>
      <c r="O34" s="192"/>
      <c r="P34" s="192"/>
      <c r="Q34" s="192"/>
      <c r="R34" s="130"/>
    </row>
    <row r="35" spans="1:23" s="131" customFormat="1" x14ac:dyDescent="0.25">
      <c r="A35" s="119"/>
      <c r="B35" s="204"/>
      <c r="C35" s="205"/>
      <c r="D35" s="205"/>
      <c r="E35" s="206"/>
      <c r="F35" s="206"/>
      <c r="G35" s="207"/>
      <c r="H35" s="165"/>
      <c r="I35" s="46"/>
      <c r="J35" s="200"/>
      <c r="K35" s="129"/>
      <c r="L35" s="129"/>
      <c r="M35" s="129"/>
      <c r="N35" s="192"/>
      <c r="O35" s="192"/>
      <c r="P35" s="192"/>
      <c r="Q35" s="192"/>
      <c r="R35" s="130"/>
    </row>
    <row r="36" spans="1:23" s="130" customFormat="1" x14ac:dyDescent="0.25">
      <c r="A36" s="208"/>
      <c r="B36" s="143"/>
      <c r="C36" s="143"/>
      <c r="D36" s="143"/>
      <c r="E36" s="143"/>
      <c r="F36" s="143"/>
      <c r="G36" s="143"/>
      <c r="H36" s="52"/>
      <c r="I36" s="52"/>
      <c r="N36" s="127"/>
      <c r="O36" s="127"/>
      <c r="P36" s="127"/>
      <c r="Q36" s="127"/>
      <c r="R36" s="129"/>
      <c r="S36" s="129"/>
    </row>
    <row r="37" spans="1:23" x14ac:dyDescent="0.25">
      <c r="A37" s="119" t="s">
        <v>12</v>
      </c>
      <c r="B37" s="209" t="s">
        <v>13</v>
      </c>
      <c r="C37" s="210"/>
      <c r="D37" s="211"/>
      <c r="E37" s="212"/>
      <c r="F37" s="212"/>
      <c r="G37" s="213"/>
      <c r="H37" s="165"/>
      <c r="I37" s="46"/>
      <c r="J37" s="166"/>
      <c r="K37" s="104"/>
      <c r="L37" s="104"/>
      <c r="M37" s="104"/>
      <c r="N37" s="47"/>
      <c r="O37" s="47"/>
      <c r="P37" s="47"/>
      <c r="Q37" s="47"/>
      <c r="R37" s="105"/>
      <c r="S37" s="49"/>
      <c r="T37" s="49"/>
      <c r="U37" s="49"/>
      <c r="V37" s="49"/>
      <c r="W37" s="49"/>
    </row>
    <row r="38" spans="1:23" outlineLevel="1" x14ac:dyDescent="0.25">
      <c r="A38" s="119"/>
      <c r="B38" s="214"/>
      <c r="C38" s="105"/>
      <c r="D38" s="188"/>
      <c r="E38" s="105"/>
      <c r="F38" s="105"/>
      <c r="G38" s="215"/>
      <c r="H38" s="165"/>
      <c r="I38" s="46"/>
      <c r="J38" s="166"/>
      <c r="K38" s="104"/>
      <c r="L38" s="104"/>
      <c r="M38" s="104"/>
      <c r="N38" s="47"/>
      <c r="O38" s="47"/>
      <c r="P38" s="47"/>
      <c r="Q38" s="47"/>
      <c r="R38" s="105"/>
      <c r="S38" s="49"/>
      <c r="T38" s="49"/>
      <c r="U38" s="49"/>
      <c r="V38" s="49"/>
      <c r="W38" s="49"/>
    </row>
    <row r="39" spans="1:23" s="176" customFormat="1" outlineLevel="1" x14ac:dyDescent="0.25">
      <c r="A39" s="119"/>
      <c r="B39" s="216" t="s">
        <v>14</v>
      </c>
      <c r="C39" s="217" t="s">
        <v>15</v>
      </c>
      <c r="D39" s="371" t="s">
        <v>16</v>
      </c>
      <c r="E39" s="371"/>
      <c r="F39" s="371"/>
      <c r="G39" s="218" t="s">
        <v>17</v>
      </c>
      <c r="H39" s="165"/>
      <c r="I39" s="219"/>
      <c r="J39" s="171"/>
      <c r="K39" s="173"/>
      <c r="L39" s="173"/>
      <c r="M39" s="173"/>
      <c r="N39" s="174"/>
      <c r="O39" s="174"/>
      <c r="P39" s="174"/>
      <c r="Q39" s="174"/>
      <c r="R39" s="175"/>
    </row>
    <row r="40" spans="1:23" s="118" customFormat="1" ht="33.75" outlineLevel="1" x14ac:dyDescent="0.25">
      <c r="A40" s="220"/>
      <c r="B40" s="221" t="s">
        <v>212</v>
      </c>
      <c r="C40" s="177"/>
      <c r="D40" s="366"/>
      <c r="E40" s="366"/>
      <c r="F40" s="366"/>
      <c r="G40" s="222"/>
      <c r="H40" s="223"/>
      <c r="I40" s="224"/>
      <c r="J40" s="225"/>
      <c r="K40" s="117"/>
      <c r="L40" s="117"/>
      <c r="M40" s="117"/>
      <c r="N40" s="226"/>
      <c r="O40" s="226"/>
      <c r="P40" s="226"/>
      <c r="Q40" s="226"/>
      <c r="R40" s="112"/>
    </row>
    <row r="41" spans="1:23" s="118" customFormat="1" ht="33.75" outlineLevel="1" x14ac:dyDescent="0.25">
      <c r="A41" s="220"/>
      <c r="B41" s="221" t="s">
        <v>213</v>
      </c>
      <c r="C41" s="177"/>
      <c r="D41" s="366"/>
      <c r="E41" s="366"/>
      <c r="F41" s="366"/>
      <c r="G41" s="222"/>
      <c r="H41" s="223"/>
      <c r="I41" s="224"/>
      <c r="J41" s="225"/>
      <c r="K41" s="117"/>
      <c r="L41" s="117"/>
      <c r="M41" s="117"/>
      <c r="N41" s="226"/>
      <c r="O41" s="226"/>
      <c r="P41" s="226"/>
      <c r="Q41" s="226"/>
      <c r="R41" s="112"/>
    </row>
    <row r="42" spans="1:23" s="118" customFormat="1" ht="33.75" outlineLevel="1" x14ac:dyDescent="0.25">
      <c r="A42" s="220"/>
      <c r="B42" s="221" t="s">
        <v>214</v>
      </c>
      <c r="C42" s="177"/>
      <c r="D42" s="366"/>
      <c r="E42" s="366"/>
      <c r="F42" s="366"/>
      <c r="G42" s="222"/>
      <c r="H42" s="223"/>
      <c r="I42" s="224"/>
      <c r="J42" s="225"/>
      <c r="K42" s="117"/>
      <c r="L42" s="117"/>
      <c r="M42" s="117"/>
      <c r="N42" s="226"/>
      <c r="O42" s="226"/>
      <c r="P42" s="226"/>
      <c r="Q42" s="226"/>
      <c r="R42" s="112"/>
    </row>
    <row r="43" spans="1:23" s="118" customFormat="1" ht="22.5" outlineLevel="1" x14ac:dyDescent="0.25">
      <c r="A43" s="220"/>
      <c r="B43" s="221" t="s">
        <v>215</v>
      </c>
      <c r="C43" s="177"/>
      <c r="D43" s="366"/>
      <c r="E43" s="366"/>
      <c r="F43" s="366"/>
      <c r="G43" s="222"/>
      <c r="H43" s="223"/>
      <c r="I43" s="224"/>
      <c r="J43" s="225"/>
      <c r="K43" s="117"/>
      <c r="L43" s="117"/>
      <c r="M43" s="117"/>
      <c r="N43" s="226"/>
      <c r="O43" s="226"/>
      <c r="P43" s="226"/>
      <c r="Q43" s="226"/>
      <c r="R43" s="112"/>
    </row>
    <row r="44" spans="1:23" s="118" customFormat="1" ht="22.5" outlineLevel="1" x14ac:dyDescent="0.25">
      <c r="A44" s="220"/>
      <c r="B44" s="221" t="s">
        <v>216</v>
      </c>
      <c r="C44" s="177"/>
      <c r="D44" s="366"/>
      <c r="E44" s="366"/>
      <c r="F44" s="366"/>
      <c r="G44" s="222"/>
      <c r="H44" s="223"/>
      <c r="I44" s="224"/>
      <c r="J44" s="225"/>
      <c r="K44" s="117"/>
      <c r="L44" s="117"/>
      <c r="M44" s="117"/>
      <c r="N44" s="226"/>
      <c r="O44" s="226"/>
      <c r="P44" s="226"/>
      <c r="Q44" s="226"/>
      <c r="R44" s="112"/>
    </row>
    <row r="45" spans="1:23" s="118" customFormat="1" ht="33.75" outlineLevel="1" x14ac:dyDescent="0.25">
      <c r="A45" s="220"/>
      <c r="B45" s="221" t="s">
        <v>217</v>
      </c>
      <c r="C45" s="177"/>
      <c r="D45" s="366"/>
      <c r="E45" s="366"/>
      <c r="F45" s="366"/>
      <c r="G45" s="222"/>
      <c r="H45" s="223"/>
      <c r="I45" s="224"/>
      <c r="J45" s="225"/>
      <c r="K45" s="117"/>
      <c r="L45" s="117"/>
      <c r="M45" s="117"/>
      <c r="N45" s="226"/>
      <c r="O45" s="226"/>
      <c r="P45" s="226"/>
      <c r="Q45" s="226"/>
      <c r="R45" s="112"/>
    </row>
    <row r="46" spans="1:23" s="118" customFormat="1" ht="45" outlineLevel="1" x14ac:dyDescent="0.25">
      <c r="A46" s="220"/>
      <c r="B46" s="221" t="s">
        <v>218</v>
      </c>
      <c r="C46" s="177"/>
      <c r="D46" s="366"/>
      <c r="E46" s="366"/>
      <c r="F46" s="366"/>
      <c r="G46" s="222"/>
      <c r="H46" s="223"/>
      <c r="I46" s="224"/>
      <c r="J46" s="225"/>
      <c r="K46" s="117"/>
      <c r="L46" s="117"/>
      <c r="M46" s="117"/>
      <c r="N46" s="226"/>
      <c r="O46" s="226"/>
      <c r="P46" s="226"/>
      <c r="Q46" s="226"/>
      <c r="R46" s="112"/>
    </row>
    <row r="47" spans="1:23" s="118" customFormat="1" ht="22.5" outlineLevel="1" x14ac:dyDescent="0.25">
      <c r="A47" s="106"/>
      <c r="B47" s="221" t="s">
        <v>219</v>
      </c>
      <c r="C47" s="177"/>
      <c r="D47" s="366"/>
      <c r="E47" s="366"/>
      <c r="F47" s="366"/>
      <c r="G47" s="222"/>
      <c r="H47" s="223"/>
      <c r="I47" s="224"/>
      <c r="J47" s="225"/>
      <c r="K47" s="117"/>
      <c r="L47" s="117"/>
      <c r="M47" s="117"/>
      <c r="N47" s="226"/>
      <c r="O47" s="226"/>
      <c r="P47" s="226"/>
      <c r="Q47" s="226"/>
      <c r="R47" s="112"/>
    </row>
    <row r="48" spans="1:23" outlineLevel="1" x14ac:dyDescent="0.25">
      <c r="A48" s="97"/>
      <c r="B48" s="227"/>
      <c r="C48" s="228"/>
      <c r="D48" s="229"/>
      <c r="E48" s="228"/>
      <c r="F48" s="228"/>
      <c r="G48" s="230"/>
      <c r="H48" s="231"/>
      <c r="I48" s="46"/>
      <c r="J48" s="166"/>
      <c r="K48" s="104"/>
      <c r="L48" s="104"/>
      <c r="M48" s="104"/>
      <c r="N48" s="47"/>
      <c r="O48" s="47"/>
      <c r="P48" s="47"/>
      <c r="Q48" s="47"/>
      <c r="R48" s="105"/>
      <c r="S48" s="49"/>
      <c r="T48" s="49"/>
      <c r="U48" s="49"/>
      <c r="V48" s="49"/>
      <c r="W48" s="49"/>
    </row>
    <row r="49" spans="1:23" x14ac:dyDescent="0.25">
      <c r="A49" s="97"/>
      <c r="B49" s="232"/>
      <c r="C49" s="105"/>
      <c r="D49" s="142"/>
      <c r="E49" s="105"/>
      <c r="F49" s="105" t="s">
        <v>9</v>
      </c>
      <c r="G49" s="190">
        <f>SUM(G40:G47)</f>
        <v>0</v>
      </c>
      <c r="H49" s="231"/>
      <c r="I49" s="46"/>
      <c r="J49" s="166"/>
      <c r="K49" s="104"/>
      <c r="L49" s="104"/>
      <c r="M49" s="104"/>
      <c r="N49" s="47"/>
      <c r="O49" s="47"/>
      <c r="P49" s="47"/>
      <c r="Q49" s="47"/>
      <c r="R49" s="105"/>
      <c r="S49" s="49"/>
      <c r="T49" s="49"/>
      <c r="U49" s="49"/>
      <c r="V49" s="49"/>
      <c r="W49" s="49"/>
    </row>
    <row r="50" spans="1:23" s="131" customFormat="1" x14ac:dyDescent="0.25">
      <c r="A50" s="119"/>
      <c r="B50" s="233"/>
      <c r="C50" s="205"/>
      <c r="D50" s="234"/>
      <c r="E50" s="235"/>
      <c r="F50" s="235"/>
      <c r="G50" s="236"/>
      <c r="H50" s="231"/>
      <c r="I50" s="53"/>
      <c r="N50" s="237"/>
      <c r="O50" s="237"/>
      <c r="P50" s="237"/>
      <c r="Q50" s="237"/>
    </row>
    <row r="51" spans="1:23" s="131" customFormat="1" x14ac:dyDescent="0.25">
      <c r="A51" s="208"/>
      <c r="B51" s="143"/>
      <c r="C51" s="143"/>
      <c r="D51" s="238"/>
      <c r="E51" s="239"/>
      <c r="F51" s="239"/>
      <c r="G51" s="239"/>
      <c r="H51" s="240"/>
      <c r="I51" s="46"/>
      <c r="J51" s="200"/>
      <c r="K51" s="129"/>
      <c r="L51" s="129"/>
      <c r="M51" s="129"/>
      <c r="N51" s="192"/>
      <c r="O51" s="192"/>
      <c r="P51" s="192"/>
      <c r="Q51" s="192"/>
      <c r="R51" s="130"/>
    </row>
    <row r="52" spans="1:23" s="131" customFormat="1" x14ac:dyDescent="0.25">
      <c r="A52" s="119" t="s">
        <v>18</v>
      </c>
      <c r="B52" s="209" t="s">
        <v>19</v>
      </c>
      <c r="C52" s="210"/>
      <c r="D52" s="211"/>
      <c r="E52" s="212"/>
      <c r="F52" s="212"/>
      <c r="G52" s="213"/>
      <c r="H52" s="165"/>
      <c r="I52" s="52"/>
      <c r="J52" s="130"/>
      <c r="K52" s="130"/>
      <c r="L52" s="130"/>
      <c r="N52" s="237"/>
      <c r="O52" s="237"/>
      <c r="P52" s="237"/>
      <c r="Q52" s="237"/>
    </row>
    <row r="53" spans="1:23" s="131" customFormat="1" outlineLevel="1" x14ac:dyDescent="0.25">
      <c r="A53" s="119"/>
      <c r="B53" s="241" t="s">
        <v>4</v>
      </c>
      <c r="C53" s="217" t="s">
        <v>15</v>
      </c>
      <c r="D53" s="371" t="s">
        <v>16</v>
      </c>
      <c r="E53" s="371"/>
      <c r="F53" s="371"/>
      <c r="G53" s="218" t="s">
        <v>17</v>
      </c>
      <c r="H53" s="165"/>
      <c r="I53" s="46"/>
      <c r="J53" s="200"/>
      <c r="K53" s="129"/>
      <c r="L53" s="129"/>
      <c r="M53" s="129"/>
      <c r="N53" s="192"/>
      <c r="O53" s="192"/>
      <c r="P53" s="192"/>
      <c r="Q53" s="192"/>
      <c r="R53" s="130"/>
    </row>
    <row r="54" spans="1:23" s="131" customFormat="1" outlineLevel="1" x14ac:dyDescent="0.25">
      <c r="A54" s="119"/>
      <c r="B54" s="242"/>
      <c r="C54" s="177"/>
      <c r="D54" s="366"/>
      <c r="E54" s="366"/>
      <c r="F54" s="366"/>
      <c r="G54" s="178"/>
      <c r="H54" s="231"/>
      <c r="I54" s="46"/>
      <c r="J54" s="200"/>
      <c r="K54" s="129"/>
      <c r="L54" s="129"/>
      <c r="M54" s="129"/>
      <c r="N54" s="192"/>
      <c r="O54" s="192"/>
      <c r="P54" s="192"/>
      <c r="Q54" s="192"/>
      <c r="R54" s="130"/>
    </row>
    <row r="55" spans="1:23" s="131" customFormat="1" outlineLevel="1" x14ac:dyDescent="0.25">
      <c r="A55" s="119"/>
      <c r="B55" s="242"/>
      <c r="C55" s="177"/>
      <c r="D55" s="366"/>
      <c r="E55" s="366"/>
      <c r="F55" s="366"/>
      <c r="G55" s="178"/>
      <c r="H55" s="231"/>
      <c r="I55" s="46"/>
      <c r="J55" s="200"/>
      <c r="K55" s="129"/>
      <c r="L55" s="129"/>
      <c r="M55" s="129"/>
      <c r="N55" s="192"/>
      <c r="O55" s="192"/>
      <c r="P55" s="192"/>
      <c r="Q55" s="192"/>
      <c r="R55" s="130"/>
    </row>
    <row r="56" spans="1:23" s="131" customFormat="1" outlineLevel="1" x14ac:dyDescent="0.25">
      <c r="A56" s="119"/>
      <c r="B56" s="242"/>
      <c r="C56" s="177"/>
      <c r="D56" s="366"/>
      <c r="E56" s="366"/>
      <c r="F56" s="366"/>
      <c r="G56" s="178"/>
      <c r="H56" s="231"/>
      <c r="I56" s="46"/>
      <c r="J56" s="200"/>
      <c r="K56" s="129"/>
      <c r="L56" s="129"/>
      <c r="M56" s="129"/>
      <c r="N56" s="192"/>
      <c r="O56" s="192"/>
      <c r="P56" s="192"/>
      <c r="Q56" s="192"/>
      <c r="R56" s="130"/>
    </row>
    <row r="57" spans="1:23" s="131" customFormat="1" outlineLevel="1" x14ac:dyDescent="0.25">
      <c r="A57" s="119"/>
      <c r="B57" s="242"/>
      <c r="C57" s="177"/>
      <c r="D57" s="366"/>
      <c r="E57" s="366"/>
      <c r="F57" s="366"/>
      <c r="G57" s="178"/>
      <c r="H57" s="231"/>
      <c r="I57" s="46"/>
      <c r="J57" s="200"/>
      <c r="K57" s="129"/>
      <c r="L57" s="129"/>
      <c r="M57" s="129"/>
      <c r="N57" s="192"/>
      <c r="O57" s="192"/>
      <c r="P57" s="192"/>
      <c r="Q57" s="192"/>
      <c r="R57" s="130"/>
    </row>
    <row r="58" spans="1:23" s="131" customFormat="1" outlineLevel="1" x14ac:dyDescent="0.25">
      <c r="A58" s="119"/>
      <c r="B58" s="242"/>
      <c r="C58" s="177"/>
      <c r="D58" s="366"/>
      <c r="E58" s="366"/>
      <c r="F58" s="366"/>
      <c r="G58" s="178"/>
      <c r="H58" s="231"/>
      <c r="I58" s="46"/>
      <c r="J58" s="200"/>
      <c r="K58" s="129"/>
      <c r="L58" s="129"/>
      <c r="M58" s="129"/>
      <c r="N58" s="192"/>
      <c r="O58" s="192"/>
      <c r="P58" s="192"/>
      <c r="Q58" s="192"/>
      <c r="R58" s="130"/>
    </row>
    <row r="59" spans="1:23" s="131" customFormat="1" outlineLevel="1" x14ac:dyDescent="0.25">
      <c r="A59" s="119"/>
      <c r="B59" s="242"/>
      <c r="C59" s="177"/>
      <c r="D59" s="366"/>
      <c r="E59" s="366"/>
      <c r="F59" s="366"/>
      <c r="G59" s="178"/>
      <c r="H59" s="231"/>
      <c r="I59" s="46"/>
      <c r="J59" s="200"/>
      <c r="K59" s="129"/>
      <c r="L59" s="129"/>
      <c r="M59" s="129"/>
      <c r="N59" s="192"/>
      <c r="O59" s="192"/>
      <c r="P59" s="192"/>
      <c r="Q59" s="192"/>
      <c r="R59" s="130"/>
    </row>
    <row r="60" spans="1:23" s="131" customFormat="1" outlineLevel="1" x14ac:dyDescent="0.25">
      <c r="A60" s="119"/>
      <c r="B60" s="242"/>
      <c r="C60" s="177"/>
      <c r="D60" s="366"/>
      <c r="E60" s="366"/>
      <c r="F60" s="366"/>
      <c r="G60" s="178"/>
      <c r="H60" s="231"/>
      <c r="I60" s="46"/>
      <c r="J60" s="200"/>
      <c r="K60" s="129"/>
      <c r="L60" s="129"/>
      <c r="M60" s="129"/>
      <c r="N60" s="192"/>
      <c r="O60" s="192"/>
      <c r="P60" s="192"/>
      <c r="Q60" s="192"/>
      <c r="R60" s="130"/>
    </row>
    <row r="61" spans="1:23" s="131" customFormat="1" outlineLevel="1" x14ac:dyDescent="0.25">
      <c r="A61" s="119"/>
      <c r="B61" s="242"/>
      <c r="C61" s="177"/>
      <c r="D61" s="366"/>
      <c r="E61" s="366"/>
      <c r="F61" s="366"/>
      <c r="G61" s="178"/>
      <c r="H61" s="231"/>
      <c r="I61" s="46"/>
      <c r="J61" s="200"/>
      <c r="K61" s="129"/>
      <c r="L61" s="129"/>
      <c r="M61" s="129"/>
      <c r="N61" s="192"/>
      <c r="O61" s="192"/>
      <c r="P61" s="192"/>
      <c r="Q61" s="192"/>
      <c r="R61" s="130"/>
    </row>
    <row r="62" spans="1:23" s="131" customFormat="1" outlineLevel="1" x14ac:dyDescent="0.25">
      <c r="A62" s="119"/>
      <c r="B62" s="242"/>
      <c r="C62" s="177"/>
      <c r="D62" s="366"/>
      <c r="E62" s="366"/>
      <c r="F62" s="366"/>
      <c r="G62" s="178"/>
      <c r="H62" s="231"/>
      <c r="I62" s="46"/>
      <c r="J62" s="200"/>
      <c r="K62" s="129"/>
      <c r="L62" s="129"/>
      <c r="M62" s="129"/>
      <c r="N62" s="192"/>
      <c r="O62" s="192"/>
      <c r="P62" s="192"/>
      <c r="Q62" s="192"/>
      <c r="R62" s="130"/>
    </row>
    <row r="63" spans="1:23" s="131" customFormat="1" outlineLevel="1" x14ac:dyDescent="0.25">
      <c r="A63" s="119"/>
      <c r="B63" s="242"/>
      <c r="C63" s="177"/>
      <c r="D63" s="366"/>
      <c r="E63" s="366"/>
      <c r="F63" s="366"/>
      <c r="G63" s="178"/>
      <c r="H63" s="231"/>
      <c r="I63" s="46"/>
      <c r="J63" s="200"/>
      <c r="K63" s="129"/>
      <c r="L63" s="129"/>
      <c r="M63" s="129"/>
      <c r="N63" s="192"/>
      <c r="O63" s="192"/>
      <c r="P63" s="192"/>
      <c r="Q63" s="192"/>
      <c r="R63" s="130"/>
    </row>
    <row r="64" spans="1:23" s="131" customFormat="1" outlineLevel="1" x14ac:dyDescent="0.25">
      <c r="A64" s="119"/>
      <c r="B64" s="242"/>
      <c r="C64" s="177"/>
      <c r="D64" s="366"/>
      <c r="E64" s="366"/>
      <c r="F64" s="366"/>
      <c r="G64" s="178"/>
      <c r="H64" s="231"/>
      <c r="I64" s="46"/>
      <c r="J64" s="200"/>
      <c r="K64" s="129"/>
      <c r="L64" s="129"/>
      <c r="M64" s="129"/>
      <c r="N64" s="192"/>
      <c r="O64" s="192"/>
      <c r="P64" s="192"/>
      <c r="Q64" s="192"/>
      <c r="R64" s="130"/>
    </row>
    <row r="65" spans="1:23" s="131" customFormat="1" outlineLevel="1" x14ac:dyDescent="0.25">
      <c r="A65" s="119"/>
      <c r="B65" s="242"/>
      <c r="C65" s="177"/>
      <c r="D65" s="366"/>
      <c r="E65" s="366"/>
      <c r="F65" s="366"/>
      <c r="G65" s="178"/>
      <c r="H65" s="231"/>
      <c r="I65" s="46"/>
      <c r="J65" s="200"/>
      <c r="K65" s="129"/>
      <c r="L65" s="129"/>
      <c r="M65" s="129"/>
      <c r="N65" s="192"/>
      <c r="O65" s="192"/>
      <c r="P65" s="192"/>
      <c r="Q65" s="192"/>
      <c r="R65" s="130"/>
    </row>
    <row r="66" spans="1:23" s="131" customFormat="1" outlineLevel="1" x14ac:dyDescent="0.25">
      <c r="A66" s="119"/>
      <c r="B66" s="242"/>
      <c r="C66" s="177"/>
      <c r="D66" s="366"/>
      <c r="E66" s="366"/>
      <c r="F66" s="366"/>
      <c r="G66" s="178"/>
      <c r="H66" s="231"/>
      <c r="I66" s="46"/>
      <c r="J66" s="200"/>
      <c r="K66" s="129"/>
      <c r="L66" s="129"/>
      <c r="M66" s="129"/>
      <c r="N66" s="192"/>
      <c r="O66" s="192"/>
      <c r="P66" s="192"/>
      <c r="Q66" s="192"/>
      <c r="R66" s="130"/>
    </row>
    <row r="67" spans="1:23" s="131" customFormat="1" outlineLevel="1" x14ac:dyDescent="0.25">
      <c r="A67" s="97"/>
      <c r="B67" s="242"/>
      <c r="C67" s="177"/>
      <c r="D67" s="366"/>
      <c r="E67" s="366"/>
      <c r="F67" s="366"/>
      <c r="G67" s="178"/>
      <c r="H67" s="231"/>
      <c r="I67" s="46"/>
      <c r="J67" s="200"/>
      <c r="K67" s="129"/>
      <c r="L67" s="129"/>
      <c r="M67" s="129"/>
      <c r="N67" s="192"/>
      <c r="O67" s="192"/>
      <c r="P67" s="192"/>
      <c r="Q67" s="192"/>
      <c r="R67" s="130"/>
    </row>
    <row r="68" spans="1:23" s="131" customFormat="1" outlineLevel="1" x14ac:dyDescent="0.25">
      <c r="A68" s="97"/>
      <c r="B68" s="227"/>
      <c r="C68" s="228"/>
      <c r="D68" s="229"/>
      <c r="E68" s="228"/>
      <c r="F68" s="228"/>
      <c r="G68" s="230"/>
      <c r="H68" s="231"/>
      <c r="I68" s="46"/>
      <c r="J68" s="200"/>
      <c r="K68" s="129"/>
      <c r="L68" s="129"/>
      <c r="M68" s="129"/>
      <c r="N68" s="192"/>
      <c r="O68" s="192"/>
      <c r="P68" s="192"/>
      <c r="Q68" s="192"/>
      <c r="R68" s="130"/>
    </row>
    <row r="69" spans="1:23" s="131" customFormat="1" x14ac:dyDescent="0.25">
      <c r="A69" s="119"/>
      <c r="B69" s="214"/>
      <c r="C69" s="130"/>
      <c r="D69" s="188"/>
      <c r="E69" s="189"/>
      <c r="F69" s="189" t="s">
        <v>9</v>
      </c>
      <c r="G69" s="190">
        <f>SUM(G54:G67)</f>
        <v>0</v>
      </c>
      <c r="H69" s="231"/>
      <c r="I69" s="46"/>
      <c r="J69" s="200"/>
      <c r="K69" s="129"/>
      <c r="L69" s="129"/>
      <c r="M69" s="129"/>
      <c r="N69" s="192"/>
      <c r="O69" s="192"/>
      <c r="P69" s="192"/>
      <c r="Q69" s="192"/>
      <c r="R69" s="130"/>
    </row>
    <row r="70" spans="1:23" s="140" customFormat="1" x14ac:dyDescent="0.25">
      <c r="A70" s="132"/>
      <c r="B70" s="243"/>
      <c r="D70" s="244"/>
      <c r="E70" s="245"/>
      <c r="F70" s="245"/>
      <c r="G70" s="195"/>
      <c r="H70" s="246"/>
      <c r="I70" s="46"/>
      <c r="J70" s="200"/>
      <c r="K70" s="129"/>
      <c r="L70" s="129"/>
      <c r="M70" s="129"/>
      <c r="N70" s="127"/>
      <c r="O70" s="127"/>
      <c r="P70" s="127"/>
      <c r="Q70" s="127"/>
    </row>
    <row r="71" spans="1:23" s="131" customFormat="1" x14ac:dyDescent="0.25">
      <c r="A71" s="97"/>
      <c r="B71" s="232"/>
      <c r="C71" s="105"/>
      <c r="E71" s="247"/>
      <c r="F71" s="197" t="str">
        <f>Lijsten!$B$2</f>
        <v>(Coördinatie) samenwerkingsverband</v>
      </c>
      <c r="G71" s="248">
        <f>SUMIF($B$54:$B$67, F71, $G$54:$G$67)</f>
        <v>0</v>
      </c>
      <c r="H71" s="231"/>
      <c r="I71" s="46"/>
      <c r="J71" s="200"/>
      <c r="K71" s="129"/>
      <c r="L71" s="129"/>
      <c r="M71" s="129"/>
      <c r="N71" s="192"/>
      <c r="O71" s="192"/>
      <c r="P71" s="192"/>
      <c r="Q71" s="192"/>
      <c r="R71" s="130"/>
    </row>
    <row r="72" spans="1:23" s="131" customFormat="1" x14ac:dyDescent="0.25">
      <c r="A72" s="97"/>
      <c r="B72" s="232"/>
      <c r="C72" s="105"/>
      <c r="E72" s="247"/>
      <c r="F72" s="202" t="str">
        <f>Lijsten!$B$3</f>
        <v>Proefproject uitvoering &amp; monitoring</v>
      </c>
      <c r="G72" s="248">
        <f>SUMIF($B$54:$B$67, F72, $G$54:$G$67)</f>
        <v>0</v>
      </c>
      <c r="H72" s="231"/>
      <c r="I72" s="46"/>
      <c r="J72" s="200"/>
      <c r="K72" s="129"/>
      <c r="L72" s="129"/>
      <c r="M72" s="129"/>
      <c r="N72" s="192"/>
      <c r="O72" s="192"/>
      <c r="P72" s="192"/>
      <c r="Q72" s="192"/>
      <c r="R72" s="130"/>
    </row>
    <row r="73" spans="1:23" s="131" customFormat="1" x14ac:dyDescent="0.25">
      <c r="A73" s="97"/>
      <c r="B73" s="232"/>
      <c r="C73" s="105"/>
      <c r="E73" s="247"/>
      <c r="F73" s="202" t="str">
        <f>Lijsten!$B$4</f>
        <v>Kennisdeling activiteiten</v>
      </c>
      <c r="G73" s="248">
        <f>SUMIF($B$54:$B$67, F73, $G$54:$G$67)</f>
        <v>0</v>
      </c>
      <c r="H73" s="231"/>
      <c r="I73" s="46"/>
      <c r="J73" s="200"/>
      <c r="K73" s="129"/>
      <c r="L73" s="129"/>
      <c r="M73" s="129"/>
      <c r="N73" s="192"/>
      <c r="O73" s="192"/>
      <c r="P73" s="192"/>
      <c r="Q73" s="192"/>
      <c r="R73" s="130"/>
    </row>
    <row r="74" spans="1:23" s="131" customFormat="1" x14ac:dyDescent="0.25">
      <c r="A74" s="97"/>
      <c r="B74" s="249"/>
      <c r="C74" s="250"/>
      <c r="D74" s="251"/>
      <c r="E74" s="250"/>
      <c r="F74" s="250"/>
      <c r="G74" s="252"/>
      <c r="H74" s="231"/>
      <c r="I74" s="46"/>
      <c r="J74" s="200"/>
      <c r="K74" s="129"/>
      <c r="L74" s="129"/>
      <c r="M74" s="129"/>
      <c r="N74" s="192"/>
      <c r="O74" s="192"/>
      <c r="P74" s="192"/>
      <c r="Q74" s="192"/>
      <c r="R74" s="130"/>
    </row>
    <row r="75" spans="1:23" s="131" customFormat="1" x14ac:dyDescent="0.25">
      <c r="A75" s="208"/>
      <c r="B75" s="143"/>
      <c r="C75" s="143"/>
      <c r="D75" s="238"/>
      <c r="E75" s="239"/>
      <c r="F75" s="239"/>
      <c r="G75" s="239"/>
      <c r="H75" s="253"/>
      <c r="I75" s="253"/>
      <c r="J75" s="254"/>
      <c r="K75" s="254"/>
      <c r="L75" s="255"/>
      <c r="M75" s="256"/>
      <c r="N75" s="127"/>
      <c r="O75" s="128"/>
      <c r="P75" s="127"/>
      <c r="Q75" s="127"/>
      <c r="R75" s="129"/>
      <c r="S75" s="129"/>
      <c r="T75" s="130"/>
      <c r="U75" s="130"/>
      <c r="V75" s="130"/>
      <c r="W75" s="130"/>
    </row>
    <row r="76" spans="1:23" s="131" customFormat="1" x14ac:dyDescent="0.25">
      <c r="A76" s="119" t="s">
        <v>20</v>
      </c>
      <c r="B76" s="209" t="s">
        <v>21</v>
      </c>
      <c r="C76" s="210"/>
      <c r="D76" s="211"/>
      <c r="E76" s="212"/>
      <c r="F76" s="212"/>
      <c r="G76" s="212"/>
      <c r="H76" s="257"/>
      <c r="I76" s="257"/>
      <c r="J76" s="212"/>
      <c r="K76" s="212"/>
      <c r="L76" s="213"/>
      <c r="M76" s="258"/>
      <c r="N76" s="127"/>
      <c r="O76" s="128"/>
      <c r="P76" s="128"/>
      <c r="Q76" s="127"/>
      <c r="R76" s="129"/>
      <c r="S76" s="129"/>
      <c r="T76" s="130"/>
      <c r="U76" s="130"/>
      <c r="V76" s="130"/>
      <c r="W76" s="130"/>
    </row>
    <row r="77" spans="1:23" s="131" customFormat="1" ht="16.5" customHeight="1" outlineLevel="1" x14ac:dyDescent="0.25">
      <c r="A77" s="119"/>
      <c r="B77" s="214"/>
      <c r="C77" s="105"/>
      <c r="D77" s="188"/>
      <c r="E77" s="130"/>
      <c r="F77" s="130"/>
      <c r="G77" s="130"/>
      <c r="H77" s="374" t="s">
        <v>22</v>
      </c>
      <c r="I77" s="374"/>
      <c r="J77" s="374"/>
      <c r="K77" s="374"/>
      <c r="L77" s="259"/>
      <c r="M77" s="258"/>
      <c r="N77" s="127"/>
      <c r="O77" s="128"/>
      <c r="P77" s="128"/>
      <c r="Q77" s="127"/>
      <c r="R77" s="129"/>
      <c r="S77" s="129"/>
      <c r="T77" s="130"/>
      <c r="U77" s="130"/>
      <c r="V77" s="130"/>
      <c r="W77" s="130"/>
    </row>
    <row r="78" spans="1:23" s="131" customFormat="1" ht="45" outlineLevel="1" x14ac:dyDescent="0.15">
      <c r="A78" s="119"/>
      <c r="B78" s="260" t="s">
        <v>4</v>
      </c>
      <c r="C78" s="261" t="s">
        <v>23</v>
      </c>
      <c r="D78" s="262" t="s">
        <v>24</v>
      </c>
      <c r="E78" s="262" t="s">
        <v>25</v>
      </c>
      <c r="F78" s="262" t="s">
        <v>26</v>
      </c>
      <c r="G78" s="262" t="s">
        <v>27</v>
      </c>
      <c r="H78" s="263" t="s">
        <v>28</v>
      </c>
      <c r="I78" s="263" t="s">
        <v>29</v>
      </c>
      <c r="J78" s="262" t="s">
        <v>30</v>
      </c>
      <c r="K78" s="262" t="s">
        <v>31</v>
      </c>
      <c r="L78" s="264" t="s">
        <v>221</v>
      </c>
      <c r="M78" s="258"/>
      <c r="N78" s="265" t="s">
        <v>32</v>
      </c>
      <c r="O78" s="265" t="s">
        <v>33</v>
      </c>
      <c r="P78" s="265" t="s">
        <v>34</v>
      </c>
      <c r="Q78" s="265" t="s">
        <v>35</v>
      </c>
      <c r="R78" s="266"/>
      <c r="S78" s="43"/>
      <c r="T78" s="130"/>
      <c r="U78" s="130"/>
      <c r="V78" s="130"/>
      <c r="W78" s="130"/>
    </row>
    <row r="79" spans="1:23" s="131" customFormat="1" ht="22.5" outlineLevel="1" x14ac:dyDescent="0.25">
      <c r="A79" s="119"/>
      <c r="B79" s="267" t="s">
        <v>36</v>
      </c>
      <c r="C79" s="268" t="s">
        <v>37</v>
      </c>
      <c r="D79" s="269"/>
      <c r="E79" s="269"/>
      <c r="F79" s="269"/>
      <c r="G79" s="270"/>
      <c r="H79" s="271"/>
      <c r="I79" s="271"/>
      <c r="J79" s="178"/>
      <c r="K79" s="272"/>
      <c r="L79" s="181">
        <f t="shared" ref="L79:L107" si="5">IF(H79&lt;&gt;"",D79*H79,D79*N79)+IF(I79&lt;&gt;"",E79*I79,E79*O79)+IF(J79&lt;&gt;"",F79*J79,F79*P79)+IF(K79&lt;&gt;"",G79*K79,G79*Q79)</f>
        <v>0</v>
      </c>
      <c r="M79" s="273"/>
      <c r="N79" s="274">
        <v>3214.48</v>
      </c>
      <c r="O79" s="274">
        <v>330.1</v>
      </c>
      <c r="P79" s="274">
        <v>330.1</v>
      </c>
      <c r="Q79" s="275">
        <v>0</v>
      </c>
      <c r="R79" s="276"/>
      <c r="S79" s="277"/>
      <c r="T79" s="278"/>
      <c r="U79" s="278"/>
      <c r="V79" s="130"/>
      <c r="W79" s="130"/>
    </row>
    <row r="80" spans="1:23" s="131" customFormat="1" ht="22.5" outlineLevel="1" x14ac:dyDescent="0.25">
      <c r="A80" s="119"/>
      <c r="B80" s="267" t="s">
        <v>38</v>
      </c>
      <c r="C80" s="279" t="s">
        <v>39</v>
      </c>
      <c r="D80" s="280"/>
      <c r="E80" s="270"/>
      <c r="F80" s="270"/>
      <c r="G80" s="270"/>
      <c r="H80" s="271"/>
      <c r="I80" s="281"/>
      <c r="J80" s="272"/>
      <c r="K80" s="272"/>
      <c r="L80" s="181">
        <f t="shared" si="5"/>
        <v>0</v>
      </c>
      <c r="M80" s="273"/>
      <c r="N80" s="274">
        <v>2707.68</v>
      </c>
      <c r="O80" s="275">
        <v>0</v>
      </c>
      <c r="P80" s="275">
        <v>0</v>
      </c>
      <c r="Q80" s="275">
        <v>0</v>
      </c>
      <c r="R80" s="276"/>
      <c r="S80" s="277"/>
      <c r="T80" s="278"/>
      <c r="U80" s="278"/>
      <c r="V80" s="130"/>
      <c r="W80" s="130"/>
    </row>
    <row r="81" spans="1:23" s="131" customFormat="1" ht="22.5" outlineLevel="1" x14ac:dyDescent="0.25">
      <c r="A81" s="119"/>
      <c r="B81" s="267" t="s">
        <v>40</v>
      </c>
      <c r="C81" s="279" t="s">
        <v>41</v>
      </c>
      <c r="D81" s="280"/>
      <c r="E81" s="270"/>
      <c r="F81" s="270"/>
      <c r="G81" s="270"/>
      <c r="H81" s="271"/>
      <c r="I81" s="281"/>
      <c r="J81" s="272"/>
      <c r="K81" s="272"/>
      <c r="L81" s="181">
        <f t="shared" si="5"/>
        <v>0</v>
      </c>
      <c r="M81" s="273"/>
      <c r="N81" s="274">
        <v>3214.48</v>
      </c>
      <c r="O81" s="275">
        <v>0</v>
      </c>
      <c r="P81" s="275">
        <v>0</v>
      </c>
      <c r="Q81" s="275">
        <v>0</v>
      </c>
      <c r="R81" s="276"/>
      <c r="S81" s="277"/>
      <c r="T81" s="278"/>
      <c r="U81" s="278"/>
      <c r="V81" s="130"/>
      <c r="W81" s="130"/>
    </row>
    <row r="82" spans="1:23" s="131" customFormat="1" ht="101.25" outlineLevel="1" x14ac:dyDescent="0.25">
      <c r="A82" s="119"/>
      <c r="B82" s="267" t="s">
        <v>42</v>
      </c>
      <c r="C82" s="279" t="s">
        <v>43</v>
      </c>
      <c r="D82" s="269"/>
      <c r="E82" s="269"/>
      <c r="F82" s="269"/>
      <c r="G82" s="270"/>
      <c r="H82" s="271"/>
      <c r="I82" s="271"/>
      <c r="J82" s="178"/>
      <c r="K82" s="272"/>
      <c r="L82" s="181">
        <f t="shared" si="5"/>
        <v>0</v>
      </c>
      <c r="M82" s="273"/>
      <c r="N82" s="274">
        <v>3360.03</v>
      </c>
      <c r="O82" s="274">
        <v>711.58</v>
      </c>
      <c r="P82" s="274">
        <v>711.58</v>
      </c>
      <c r="Q82" s="275">
        <v>0</v>
      </c>
      <c r="R82" s="276"/>
      <c r="S82" s="277"/>
      <c r="T82" s="278"/>
      <c r="U82" s="278"/>
      <c r="V82" s="130"/>
      <c r="W82" s="130"/>
    </row>
    <row r="83" spans="1:23" s="131" customFormat="1" ht="56.25" outlineLevel="1" x14ac:dyDescent="0.25">
      <c r="A83" s="119"/>
      <c r="B83" s="267" t="s">
        <v>44</v>
      </c>
      <c r="C83" s="279" t="s">
        <v>45</v>
      </c>
      <c r="D83" s="269"/>
      <c r="E83" s="269"/>
      <c r="F83" s="269"/>
      <c r="G83" s="270"/>
      <c r="H83" s="271"/>
      <c r="I83" s="271"/>
      <c r="J83" s="178"/>
      <c r="K83" s="272"/>
      <c r="L83" s="181">
        <f t="shared" si="5"/>
        <v>0</v>
      </c>
      <c r="M83" s="273"/>
      <c r="N83" s="274">
        <v>184.8</v>
      </c>
      <c r="O83" s="274">
        <v>184.8</v>
      </c>
      <c r="P83" s="274">
        <v>184.8</v>
      </c>
      <c r="Q83" s="275">
        <v>0</v>
      </c>
      <c r="R83" s="276"/>
      <c r="S83" s="277"/>
      <c r="T83" s="278"/>
      <c r="U83" s="278"/>
      <c r="V83" s="130"/>
      <c r="W83" s="130"/>
    </row>
    <row r="84" spans="1:23" s="131" customFormat="1" ht="22.5" outlineLevel="1" x14ac:dyDescent="0.25">
      <c r="A84" s="119"/>
      <c r="B84" s="267" t="s">
        <v>46</v>
      </c>
      <c r="C84" s="279" t="s">
        <v>47</v>
      </c>
      <c r="D84" s="269"/>
      <c r="E84" s="269"/>
      <c r="F84" s="269"/>
      <c r="G84" s="270"/>
      <c r="H84" s="271"/>
      <c r="I84" s="271"/>
      <c r="J84" s="178"/>
      <c r="K84" s="272"/>
      <c r="L84" s="181">
        <f t="shared" si="5"/>
        <v>0</v>
      </c>
      <c r="M84" s="273"/>
      <c r="N84" s="274">
        <v>88.1</v>
      </c>
      <c r="O84" s="274">
        <v>131.6</v>
      </c>
      <c r="P84" s="274">
        <v>131.6</v>
      </c>
      <c r="Q84" s="275">
        <v>0</v>
      </c>
      <c r="R84" s="276"/>
      <c r="S84" s="277"/>
      <c r="T84" s="278"/>
      <c r="U84" s="278"/>
      <c r="V84" s="130"/>
      <c r="W84" s="130"/>
    </row>
    <row r="85" spans="1:23" s="131" customFormat="1" ht="22.5" outlineLevel="1" x14ac:dyDescent="0.25">
      <c r="A85" s="119"/>
      <c r="B85" s="267" t="s">
        <v>48</v>
      </c>
      <c r="C85" s="279" t="s">
        <v>49</v>
      </c>
      <c r="D85" s="280"/>
      <c r="E85" s="270"/>
      <c r="F85" s="270"/>
      <c r="G85" s="270"/>
      <c r="H85" s="271"/>
      <c r="I85" s="281"/>
      <c r="J85" s="272"/>
      <c r="K85" s="272"/>
      <c r="L85" s="181">
        <f t="shared" si="5"/>
        <v>0</v>
      </c>
      <c r="M85" s="273"/>
      <c r="N85" s="274">
        <v>2599.08</v>
      </c>
      <c r="O85" s="275">
        <v>0</v>
      </c>
      <c r="P85" s="275">
        <v>0</v>
      </c>
      <c r="Q85" s="275">
        <v>0</v>
      </c>
      <c r="R85" s="276"/>
      <c r="S85" s="277"/>
      <c r="T85" s="278"/>
      <c r="U85" s="278"/>
      <c r="V85" s="130"/>
      <c r="W85" s="130"/>
    </row>
    <row r="86" spans="1:23" s="131" customFormat="1" ht="22.5" outlineLevel="1" x14ac:dyDescent="0.25">
      <c r="A86" s="119"/>
      <c r="B86" s="267" t="s">
        <v>50</v>
      </c>
      <c r="C86" s="279" t="s">
        <v>51</v>
      </c>
      <c r="D86" s="269"/>
      <c r="E86" s="269"/>
      <c r="F86" s="269"/>
      <c r="G86" s="270"/>
      <c r="H86" s="271"/>
      <c r="I86" s="271"/>
      <c r="J86" s="178"/>
      <c r="K86" s="272"/>
      <c r="L86" s="181">
        <f t="shared" si="5"/>
        <v>0</v>
      </c>
      <c r="M86" s="273"/>
      <c r="N86" s="275">
        <v>0</v>
      </c>
      <c r="O86" s="275">
        <v>2271.87</v>
      </c>
      <c r="P86" s="275">
        <v>4097.9399999999996</v>
      </c>
      <c r="Q86" s="275">
        <v>0</v>
      </c>
      <c r="R86" s="282"/>
      <c r="S86" s="277"/>
      <c r="T86" s="278"/>
      <c r="U86" s="278"/>
      <c r="V86" s="130"/>
      <c r="W86" s="130"/>
    </row>
    <row r="87" spans="1:23" s="131" customFormat="1" ht="22.5" outlineLevel="1" x14ac:dyDescent="0.25">
      <c r="A87" s="119"/>
      <c r="B87" s="267" t="s">
        <v>52</v>
      </c>
      <c r="C87" s="279" t="s">
        <v>53</v>
      </c>
      <c r="D87" s="269"/>
      <c r="E87" s="269"/>
      <c r="F87" s="269"/>
      <c r="G87" s="269"/>
      <c r="H87" s="271"/>
      <c r="I87" s="271"/>
      <c r="J87" s="178"/>
      <c r="K87" s="178"/>
      <c r="L87" s="181">
        <f t="shared" si="5"/>
        <v>0</v>
      </c>
      <c r="M87" s="273"/>
      <c r="N87" s="274">
        <v>4579</v>
      </c>
      <c r="O87" s="274">
        <v>4579</v>
      </c>
      <c r="P87" s="274">
        <v>4579</v>
      </c>
      <c r="Q87" s="275">
        <v>4579</v>
      </c>
      <c r="R87" s="276"/>
      <c r="S87" s="277"/>
      <c r="T87" s="278"/>
      <c r="U87" s="278"/>
      <c r="V87" s="130"/>
      <c r="W87" s="130"/>
    </row>
    <row r="88" spans="1:23" s="131" customFormat="1" ht="22.5" outlineLevel="1" x14ac:dyDescent="0.25">
      <c r="A88" s="119"/>
      <c r="B88" s="267" t="s">
        <v>54</v>
      </c>
      <c r="C88" s="279" t="s">
        <v>55</v>
      </c>
      <c r="D88" s="269"/>
      <c r="E88" s="269"/>
      <c r="F88" s="269"/>
      <c r="G88" s="269"/>
      <c r="H88" s="271"/>
      <c r="I88" s="271"/>
      <c r="J88" s="178"/>
      <c r="K88" s="178"/>
      <c r="L88" s="181">
        <f t="shared" si="5"/>
        <v>0</v>
      </c>
      <c r="M88" s="273"/>
      <c r="N88" s="274">
        <v>117.46</v>
      </c>
      <c r="O88" s="274">
        <v>117.46</v>
      </c>
      <c r="P88" s="274">
        <v>117.46</v>
      </c>
      <c r="Q88" s="275">
        <v>117.46</v>
      </c>
      <c r="R88" s="276"/>
      <c r="S88" s="277"/>
      <c r="T88" s="278"/>
      <c r="U88" s="278"/>
      <c r="V88" s="130"/>
      <c r="W88" s="130"/>
    </row>
    <row r="89" spans="1:23" s="131" customFormat="1" ht="22.5" outlineLevel="1" x14ac:dyDescent="0.25">
      <c r="A89" s="119"/>
      <c r="B89" s="267" t="s">
        <v>56</v>
      </c>
      <c r="C89" s="279" t="s">
        <v>57</v>
      </c>
      <c r="D89" s="269"/>
      <c r="E89" s="269"/>
      <c r="F89" s="269"/>
      <c r="G89" s="270"/>
      <c r="H89" s="271"/>
      <c r="I89" s="271"/>
      <c r="J89" s="178"/>
      <c r="K89" s="272"/>
      <c r="L89" s="181">
        <f t="shared" si="5"/>
        <v>0</v>
      </c>
      <c r="M89" s="273"/>
      <c r="N89" s="274">
        <v>3214.48</v>
      </c>
      <c r="O89" s="274">
        <v>2136.79</v>
      </c>
      <c r="P89" s="274">
        <v>3962.85</v>
      </c>
      <c r="Q89" s="275">
        <v>0</v>
      </c>
      <c r="R89" s="282"/>
      <c r="S89" s="277"/>
      <c r="T89" s="278"/>
      <c r="U89" s="278"/>
      <c r="V89" s="130"/>
      <c r="W89" s="130"/>
    </row>
    <row r="90" spans="1:23" s="131" customFormat="1" ht="22.5" outlineLevel="1" x14ac:dyDescent="0.25">
      <c r="A90" s="119"/>
      <c r="B90" s="267" t="s">
        <v>58</v>
      </c>
      <c r="C90" s="279" t="s">
        <v>59</v>
      </c>
      <c r="D90" s="269"/>
      <c r="E90" s="270"/>
      <c r="F90" s="270"/>
      <c r="G90" s="270"/>
      <c r="H90" s="271"/>
      <c r="I90" s="281"/>
      <c r="J90" s="272"/>
      <c r="K90" s="272"/>
      <c r="L90" s="181">
        <f t="shared" si="5"/>
        <v>0</v>
      </c>
      <c r="M90" s="273"/>
      <c r="N90" s="274">
        <v>283.69</v>
      </c>
      <c r="O90" s="275">
        <v>0</v>
      </c>
      <c r="P90" s="275">
        <v>0</v>
      </c>
      <c r="Q90" s="275">
        <v>0</v>
      </c>
      <c r="R90" s="276"/>
      <c r="S90" s="277"/>
      <c r="T90" s="278"/>
      <c r="U90" s="278"/>
      <c r="V90" s="130"/>
      <c r="W90" s="130"/>
    </row>
    <row r="91" spans="1:23" s="131" customFormat="1" ht="22.5" outlineLevel="1" x14ac:dyDescent="0.25">
      <c r="A91" s="119"/>
      <c r="B91" s="267" t="s">
        <v>60</v>
      </c>
      <c r="C91" s="279" t="s">
        <v>61</v>
      </c>
      <c r="D91" s="269"/>
      <c r="E91" s="269"/>
      <c r="F91" s="269"/>
      <c r="G91" s="270"/>
      <c r="H91" s="271"/>
      <c r="I91" s="271"/>
      <c r="J91" s="178"/>
      <c r="K91" s="272"/>
      <c r="L91" s="181">
        <f t="shared" si="5"/>
        <v>0</v>
      </c>
      <c r="M91" s="273"/>
      <c r="N91" s="274">
        <v>3214.48</v>
      </c>
      <c r="O91" s="274">
        <v>2104.56</v>
      </c>
      <c r="P91" s="274">
        <v>2636.2</v>
      </c>
      <c r="Q91" s="275">
        <v>0</v>
      </c>
      <c r="R91" s="282"/>
      <c r="S91" s="277"/>
      <c r="T91" s="278"/>
      <c r="U91" s="278"/>
      <c r="V91" s="130"/>
      <c r="W91" s="130"/>
    </row>
    <row r="92" spans="1:23" s="131" customFormat="1" ht="22.5" outlineLevel="1" x14ac:dyDescent="0.25">
      <c r="A92" s="119"/>
      <c r="B92" s="267" t="s">
        <v>62</v>
      </c>
      <c r="C92" s="279" t="s">
        <v>63</v>
      </c>
      <c r="D92" s="280"/>
      <c r="E92" s="270"/>
      <c r="F92" s="270"/>
      <c r="G92" s="270"/>
      <c r="H92" s="271"/>
      <c r="I92" s="281"/>
      <c r="J92" s="272"/>
      <c r="K92" s="272"/>
      <c r="L92" s="181">
        <f t="shared" si="5"/>
        <v>0</v>
      </c>
      <c r="M92" s="273"/>
      <c r="N92" s="274">
        <v>183.49</v>
      </c>
      <c r="O92" s="275">
        <v>0</v>
      </c>
      <c r="P92" s="275">
        <v>0</v>
      </c>
      <c r="Q92" s="275">
        <v>0</v>
      </c>
      <c r="R92" s="276"/>
      <c r="S92" s="277"/>
      <c r="T92" s="278"/>
      <c r="U92" s="278"/>
      <c r="V92" s="130"/>
      <c r="W92" s="130"/>
    </row>
    <row r="93" spans="1:23" s="131" customFormat="1" ht="22.5" outlineLevel="1" x14ac:dyDescent="0.25">
      <c r="A93" s="119"/>
      <c r="B93" s="267" t="s">
        <v>64</v>
      </c>
      <c r="C93" s="279" t="s">
        <v>49</v>
      </c>
      <c r="D93" s="280"/>
      <c r="E93" s="270"/>
      <c r="F93" s="270"/>
      <c r="G93" s="270"/>
      <c r="H93" s="271"/>
      <c r="I93" s="281"/>
      <c r="J93" s="272"/>
      <c r="K93" s="272"/>
      <c r="L93" s="181">
        <f t="shared" si="5"/>
        <v>0</v>
      </c>
      <c r="M93" s="273"/>
      <c r="N93" s="274">
        <v>2599.08</v>
      </c>
      <c r="O93" s="275">
        <v>0</v>
      </c>
      <c r="P93" s="275">
        <v>0</v>
      </c>
      <c r="Q93" s="275">
        <v>0</v>
      </c>
      <c r="R93" s="276"/>
      <c r="S93" s="277"/>
      <c r="T93" s="278"/>
      <c r="U93" s="278"/>
      <c r="V93" s="130"/>
      <c r="W93" s="130"/>
    </row>
    <row r="94" spans="1:23" s="131" customFormat="1" ht="33.75" outlineLevel="1" x14ac:dyDescent="0.25">
      <c r="A94" s="119"/>
      <c r="B94" s="267" t="s">
        <v>65</v>
      </c>
      <c r="C94" s="279" t="s">
        <v>66</v>
      </c>
      <c r="D94" s="270"/>
      <c r="E94" s="270"/>
      <c r="F94" s="270"/>
      <c r="G94" s="269"/>
      <c r="H94" s="281"/>
      <c r="I94" s="281"/>
      <c r="J94" s="272"/>
      <c r="K94" s="178"/>
      <c r="L94" s="181">
        <f t="shared" si="5"/>
        <v>0</v>
      </c>
      <c r="M94" s="273"/>
      <c r="N94" s="275">
        <v>0</v>
      </c>
      <c r="O94" s="275">
        <v>0</v>
      </c>
      <c r="P94" s="275">
        <v>0</v>
      </c>
      <c r="Q94" s="275">
        <v>189531</v>
      </c>
      <c r="R94" s="276"/>
      <c r="S94" s="277"/>
      <c r="T94" s="278"/>
      <c r="U94" s="278"/>
      <c r="V94" s="130"/>
      <c r="W94" s="130"/>
    </row>
    <row r="95" spans="1:23" s="131" customFormat="1" ht="33.75" outlineLevel="1" x14ac:dyDescent="0.25">
      <c r="A95" s="119"/>
      <c r="B95" s="267" t="s">
        <v>67</v>
      </c>
      <c r="C95" s="279" t="s">
        <v>68</v>
      </c>
      <c r="D95" s="270"/>
      <c r="E95" s="270"/>
      <c r="F95" s="270"/>
      <c r="G95" s="269"/>
      <c r="H95" s="281"/>
      <c r="I95" s="281"/>
      <c r="J95" s="272"/>
      <c r="K95" s="178"/>
      <c r="L95" s="181">
        <f t="shared" si="5"/>
        <v>0</v>
      </c>
      <c r="M95" s="273"/>
      <c r="N95" s="275">
        <v>0</v>
      </c>
      <c r="O95" s="275">
        <v>0</v>
      </c>
      <c r="P95" s="275">
        <v>0</v>
      </c>
      <c r="Q95" s="275">
        <v>8310</v>
      </c>
      <c r="R95" s="276"/>
      <c r="S95" s="277"/>
      <c r="T95" s="278"/>
      <c r="U95" s="278"/>
      <c r="V95" s="130"/>
      <c r="W95" s="130"/>
    </row>
    <row r="96" spans="1:23" s="131" customFormat="1" ht="22.5" outlineLevel="1" x14ac:dyDescent="0.25">
      <c r="A96" s="119"/>
      <c r="B96" s="267" t="s">
        <v>69</v>
      </c>
      <c r="C96" s="279" t="s">
        <v>70</v>
      </c>
      <c r="D96" s="270"/>
      <c r="E96" s="270"/>
      <c r="F96" s="270"/>
      <c r="G96" s="269"/>
      <c r="H96" s="281"/>
      <c r="I96" s="281"/>
      <c r="J96" s="272"/>
      <c r="K96" s="178"/>
      <c r="L96" s="181">
        <f t="shared" si="5"/>
        <v>0</v>
      </c>
      <c r="M96" s="273"/>
      <c r="N96" s="275">
        <v>0</v>
      </c>
      <c r="O96" s="275">
        <v>0</v>
      </c>
      <c r="P96" s="275">
        <v>0</v>
      </c>
      <c r="Q96" s="275">
        <v>265259</v>
      </c>
      <c r="R96" s="276"/>
      <c r="S96" s="277"/>
      <c r="T96" s="278"/>
      <c r="U96" s="278"/>
      <c r="V96" s="130"/>
      <c r="W96" s="130"/>
    </row>
    <row r="97" spans="1:23" s="131" customFormat="1" ht="33.75" outlineLevel="1" x14ac:dyDescent="0.25">
      <c r="A97" s="119"/>
      <c r="B97" s="267" t="s">
        <v>71</v>
      </c>
      <c r="C97" s="279" t="s">
        <v>72</v>
      </c>
      <c r="D97" s="269"/>
      <c r="E97" s="269"/>
      <c r="F97" s="269"/>
      <c r="G97" s="269"/>
      <c r="H97" s="271"/>
      <c r="I97" s="271"/>
      <c r="J97" s="178"/>
      <c r="K97" s="178"/>
      <c r="L97" s="181">
        <f t="shared" si="5"/>
        <v>0</v>
      </c>
      <c r="M97" s="273"/>
      <c r="N97" s="274">
        <v>917</v>
      </c>
      <c r="O97" s="274">
        <v>917</v>
      </c>
      <c r="P97" s="274">
        <v>917</v>
      </c>
      <c r="Q97" s="275">
        <v>917</v>
      </c>
      <c r="R97" s="276"/>
      <c r="S97" s="277"/>
      <c r="T97" s="278"/>
      <c r="U97" s="278"/>
      <c r="V97" s="130"/>
      <c r="W97" s="130"/>
    </row>
    <row r="98" spans="1:23" s="131" customFormat="1" ht="22.5" outlineLevel="1" x14ac:dyDescent="0.25">
      <c r="A98" s="119"/>
      <c r="B98" s="267" t="s">
        <v>73</v>
      </c>
      <c r="C98" s="279" t="s">
        <v>74</v>
      </c>
      <c r="D98" s="270"/>
      <c r="E98" s="270"/>
      <c r="F98" s="270"/>
      <c r="G98" s="269"/>
      <c r="H98" s="281"/>
      <c r="I98" s="281"/>
      <c r="J98" s="272"/>
      <c r="K98" s="178"/>
      <c r="L98" s="181">
        <f t="shared" si="5"/>
        <v>0</v>
      </c>
      <c r="M98" s="273"/>
      <c r="N98" s="275">
        <v>0</v>
      </c>
      <c r="O98" s="275">
        <v>0</v>
      </c>
      <c r="P98" s="275">
        <v>0</v>
      </c>
      <c r="Q98" s="275">
        <v>263200</v>
      </c>
      <c r="R98" s="276"/>
      <c r="S98" s="277"/>
      <c r="T98" s="278"/>
      <c r="U98" s="278"/>
      <c r="V98" s="130"/>
      <c r="W98" s="130"/>
    </row>
    <row r="99" spans="1:23" s="131" customFormat="1" ht="33.75" outlineLevel="1" x14ac:dyDescent="0.25">
      <c r="A99" s="119"/>
      <c r="B99" s="267" t="s">
        <v>75</v>
      </c>
      <c r="C99" s="279" t="s">
        <v>76</v>
      </c>
      <c r="D99" s="270"/>
      <c r="E99" s="269"/>
      <c r="F99" s="269"/>
      <c r="G99" s="270"/>
      <c r="H99" s="281"/>
      <c r="I99" s="271"/>
      <c r="J99" s="178"/>
      <c r="K99" s="272"/>
      <c r="L99" s="181">
        <f t="shared" si="5"/>
        <v>0</v>
      </c>
      <c r="M99" s="273"/>
      <c r="N99" s="275">
        <v>0</v>
      </c>
      <c r="O99" s="274">
        <v>300</v>
      </c>
      <c r="P99" s="274">
        <v>300</v>
      </c>
      <c r="Q99" s="275">
        <v>0</v>
      </c>
      <c r="R99" s="276"/>
      <c r="S99" s="277"/>
      <c r="T99" s="278"/>
      <c r="U99" s="278"/>
      <c r="V99" s="130"/>
      <c r="W99" s="130"/>
    </row>
    <row r="100" spans="1:23" s="131" customFormat="1" ht="33.75" outlineLevel="1" x14ac:dyDescent="0.25">
      <c r="A100" s="119"/>
      <c r="B100" s="267" t="s">
        <v>77</v>
      </c>
      <c r="C100" s="279" t="s">
        <v>78</v>
      </c>
      <c r="D100" s="270"/>
      <c r="E100" s="269"/>
      <c r="F100" s="269"/>
      <c r="G100" s="270"/>
      <c r="H100" s="281"/>
      <c r="I100" s="271"/>
      <c r="J100" s="178"/>
      <c r="K100" s="272"/>
      <c r="L100" s="181">
        <f t="shared" si="5"/>
        <v>0</v>
      </c>
      <c r="M100" s="273"/>
      <c r="N100" s="275">
        <v>0</v>
      </c>
      <c r="O100" s="274">
        <v>524.79999999999995</v>
      </c>
      <c r="P100" s="274">
        <v>524.79999999999995</v>
      </c>
      <c r="Q100" s="275">
        <v>0</v>
      </c>
      <c r="R100" s="276"/>
      <c r="S100" s="277"/>
      <c r="T100" s="278"/>
      <c r="U100" s="278"/>
      <c r="V100" s="130"/>
      <c r="W100" s="130"/>
    </row>
    <row r="101" spans="1:23" s="131" customFormat="1" ht="45" outlineLevel="1" x14ac:dyDescent="0.25">
      <c r="A101" s="119"/>
      <c r="B101" s="283" t="s">
        <v>79</v>
      </c>
      <c r="C101" s="268" t="s">
        <v>80</v>
      </c>
      <c r="D101" s="269"/>
      <c r="E101" s="269"/>
      <c r="F101" s="269"/>
      <c r="G101" s="270"/>
      <c r="H101" s="271"/>
      <c r="I101" s="271"/>
      <c r="J101" s="178"/>
      <c r="K101" s="272"/>
      <c r="L101" s="181">
        <f t="shared" si="5"/>
        <v>0</v>
      </c>
      <c r="M101" s="273"/>
      <c r="N101" s="274">
        <v>91</v>
      </c>
      <c r="O101" s="274">
        <v>234</v>
      </c>
      <c r="P101" s="274">
        <v>295</v>
      </c>
      <c r="Q101" s="275">
        <v>0</v>
      </c>
      <c r="R101" s="282"/>
      <c r="S101" s="277"/>
      <c r="T101" s="278"/>
      <c r="U101" s="278"/>
      <c r="V101" s="130"/>
      <c r="W101" s="130"/>
    </row>
    <row r="102" spans="1:23" s="131" customFormat="1" ht="22.5" outlineLevel="1" x14ac:dyDescent="0.25">
      <c r="A102" s="119"/>
      <c r="B102" s="283" t="s">
        <v>81</v>
      </c>
      <c r="C102" s="268" t="s">
        <v>82</v>
      </c>
      <c r="D102" s="269"/>
      <c r="E102" s="269"/>
      <c r="F102" s="269"/>
      <c r="G102" s="270"/>
      <c r="H102" s="271"/>
      <c r="I102" s="271"/>
      <c r="J102" s="178"/>
      <c r="K102" s="272"/>
      <c r="L102" s="181">
        <f t="shared" si="5"/>
        <v>0</v>
      </c>
      <c r="M102" s="273"/>
      <c r="N102" s="274">
        <v>600</v>
      </c>
      <c r="O102" s="274">
        <v>600</v>
      </c>
      <c r="P102" s="274">
        <v>600</v>
      </c>
      <c r="Q102" s="275">
        <v>0</v>
      </c>
      <c r="R102" s="276"/>
      <c r="S102" s="277"/>
      <c r="T102" s="278"/>
      <c r="U102" s="278"/>
      <c r="V102" s="130"/>
      <c r="W102" s="130"/>
    </row>
    <row r="103" spans="1:23" s="131" customFormat="1" ht="45" outlineLevel="1" x14ac:dyDescent="0.25">
      <c r="A103" s="119"/>
      <c r="B103" s="283" t="s">
        <v>83</v>
      </c>
      <c r="C103" s="268" t="s">
        <v>84</v>
      </c>
      <c r="D103" s="269"/>
      <c r="E103" s="269"/>
      <c r="F103" s="269"/>
      <c r="G103" s="270"/>
      <c r="H103" s="271"/>
      <c r="I103" s="271"/>
      <c r="J103" s="178"/>
      <c r="K103" s="272"/>
      <c r="L103" s="181">
        <f t="shared" si="5"/>
        <v>0</v>
      </c>
      <c r="M103" s="273"/>
      <c r="N103" s="274">
        <v>2182</v>
      </c>
      <c r="O103" s="274">
        <v>1075.96</v>
      </c>
      <c r="P103" s="274">
        <v>3233.46</v>
      </c>
      <c r="Q103" s="275">
        <v>0</v>
      </c>
      <c r="R103" s="282"/>
      <c r="S103" s="277"/>
      <c r="T103" s="278"/>
      <c r="U103" s="278"/>
      <c r="V103" s="130"/>
      <c r="W103" s="130"/>
    </row>
    <row r="104" spans="1:23" s="131" customFormat="1" ht="33.75" outlineLevel="1" x14ac:dyDescent="0.25">
      <c r="A104" s="119"/>
      <c r="B104" s="283" t="s">
        <v>85</v>
      </c>
      <c r="C104" s="268" t="s">
        <v>86</v>
      </c>
      <c r="D104" s="269"/>
      <c r="E104" s="269"/>
      <c r="F104" s="269"/>
      <c r="G104" s="270"/>
      <c r="H104" s="271"/>
      <c r="I104" s="271"/>
      <c r="J104" s="178"/>
      <c r="K104" s="272"/>
      <c r="L104" s="181">
        <f t="shared" si="5"/>
        <v>0</v>
      </c>
      <c r="M104" s="273"/>
      <c r="N104" s="274">
        <v>2418.75</v>
      </c>
      <c r="O104" s="274">
        <v>2418.75</v>
      </c>
      <c r="P104" s="274">
        <v>2418.75</v>
      </c>
      <c r="Q104" s="275">
        <v>0</v>
      </c>
      <c r="R104" s="276"/>
      <c r="S104" s="277"/>
      <c r="T104" s="278"/>
      <c r="U104" s="278"/>
      <c r="V104" s="130"/>
      <c r="W104" s="130"/>
    </row>
    <row r="105" spans="1:23" s="131" customFormat="1" ht="22.5" outlineLevel="1" x14ac:dyDescent="0.25">
      <c r="A105" s="119"/>
      <c r="B105" s="283" t="s">
        <v>87</v>
      </c>
      <c r="C105" s="268" t="s">
        <v>88</v>
      </c>
      <c r="D105" s="269"/>
      <c r="E105" s="269"/>
      <c r="F105" s="269"/>
      <c r="G105" s="269"/>
      <c r="H105" s="271"/>
      <c r="I105" s="271"/>
      <c r="J105" s="178"/>
      <c r="K105" s="178"/>
      <c r="L105" s="181">
        <f t="shared" si="5"/>
        <v>0</v>
      </c>
      <c r="M105" s="273"/>
      <c r="N105" s="274">
        <v>24411.11</v>
      </c>
      <c r="O105" s="274">
        <v>24411.11</v>
      </c>
      <c r="P105" s="274">
        <v>24411.11</v>
      </c>
      <c r="Q105" s="275">
        <v>24411.11</v>
      </c>
      <c r="R105" s="276"/>
      <c r="S105" s="277"/>
      <c r="T105" s="278"/>
      <c r="U105" s="278"/>
      <c r="V105" s="130"/>
      <c r="W105" s="130"/>
    </row>
    <row r="106" spans="1:23" s="131" customFormat="1" ht="22.5" outlineLevel="1" x14ac:dyDescent="0.25">
      <c r="A106" s="119"/>
      <c r="B106" s="283" t="s">
        <v>89</v>
      </c>
      <c r="C106" s="268" t="s">
        <v>90</v>
      </c>
      <c r="D106" s="270"/>
      <c r="E106" s="269"/>
      <c r="F106" s="269"/>
      <c r="G106" s="270"/>
      <c r="H106" s="281"/>
      <c r="I106" s="271"/>
      <c r="J106" s="178"/>
      <c r="K106" s="178"/>
      <c r="L106" s="181">
        <f t="shared" si="5"/>
        <v>0</v>
      </c>
      <c r="M106" s="273"/>
      <c r="N106" s="275">
        <v>0</v>
      </c>
      <c r="O106" s="274">
        <v>730.55</v>
      </c>
      <c r="P106" s="274">
        <v>559.42999999999995</v>
      </c>
      <c r="Q106" s="275">
        <v>0</v>
      </c>
      <c r="R106" s="282"/>
      <c r="S106" s="277"/>
      <c r="T106" s="278"/>
      <c r="U106" s="278"/>
      <c r="V106" s="130"/>
      <c r="W106" s="130"/>
    </row>
    <row r="107" spans="1:23" s="131" customFormat="1" ht="45" outlineLevel="1" x14ac:dyDescent="0.25">
      <c r="A107" s="119"/>
      <c r="B107" s="283" t="s">
        <v>91</v>
      </c>
      <c r="C107" s="268" t="s">
        <v>92</v>
      </c>
      <c r="D107" s="280"/>
      <c r="E107" s="270"/>
      <c r="F107" s="270"/>
      <c r="G107" s="270"/>
      <c r="H107" s="271"/>
      <c r="I107" s="284"/>
      <c r="J107" s="270"/>
      <c r="K107" s="270"/>
      <c r="L107" s="181">
        <f t="shared" si="5"/>
        <v>0</v>
      </c>
      <c r="M107" s="273"/>
      <c r="N107" s="274">
        <v>1130</v>
      </c>
      <c r="O107" s="275">
        <v>0</v>
      </c>
      <c r="P107" s="275">
        <v>0</v>
      </c>
      <c r="Q107" s="275">
        <v>0</v>
      </c>
      <c r="R107" s="276"/>
      <c r="S107" s="277"/>
      <c r="T107" s="278"/>
      <c r="U107" s="278"/>
      <c r="V107" s="130"/>
      <c r="W107" s="130"/>
    </row>
    <row r="108" spans="1:23" s="140" customFormat="1" ht="22.5" outlineLevel="1" x14ac:dyDescent="0.15">
      <c r="A108" s="132"/>
      <c r="B108" s="285"/>
      <c r="C108" s="286"/>
      <c r="D108" s="351" t="s">
        <v>32</v>
      </c>
      <c r="E108" s="351" t="s">
        <v>166</v>
      </c>
      <c r="F108" s="351" t="s">
        <v>167</v>
      </c>
      <c r="G108" s="351" t="s">
        <v>27</v>
      </c>
      <c r="H108" s="287"/>
      <c r="I108" s="287"/>
      <c r="J108" s="288"/>
      <c r="K108" s="288"/>
      <c r="L108" s="289"/>
      <c r="M108" s="290"/>
      <c r="N108" s="274"/>
      <c r="O108" s="275"/>
      <c r="P108" s="275"/>
      <c r="Q108" s="275"/>
      <c r="R108" s="276"/>
      <c r="S108" s="277"/>
      <c r="T108" s="129"/>
      <c r="U108" s="129"/>
    </row>
    <row r="109" spans="1:23" s="140" customFormat="1" x14ac:dyDescent="0.25">
      <c r="A109" s="132"/>
      <c r="B109" s="291"/>
      <c r="C109" s="352" t="s">
        <v>165</v>
      </c>
      <c r="D109" s="353">
        <f t="shared" ref="D109:G109" si="6">SUM(D79:D107)</f>
        <v>0</v>
      </c>
      <c r="E109" s="353">
        <f t="shared" si="6"/>
        <v>0</v>
      </c>
      <c r="F109" s="353">
        <f t="shared" si="6"/>
        <v>0</v>
      </c>
      <c r="G109" s="353">
        <f t="shared" si="6"/>
        <v>0</v>
      </c>
      <c r="H109" s="292"/>
      <c r="I109" s="293"/>
      <c r="J109" s="294"/>
      <c r="K109" s="295" t="s">
        <v>9</v>
      </c>
      <c r="L109" s="190">
        <f>SUM(L79:L107)</f>
        <v>0</v>
      </c>
      <c r="M109" s="290"/>
      <c r="N109" s="274"/>
      <c r="O109" s="275"/>
      <c r="P109" s="275"/>
      <c r="Q109" s="275"/>
      <c r="R109" s="276"/>
      <c r="S109" s="277"/>
      <c r="T109" s="129"/>
      <c r="U109" s="129"/>
    </row>
    <row r="110" spans="1:23" s="131" customFormat="1" x14ac:dyDescent="0.25">
      <c r="A110" s="119"/>
      <c r="B110" s="233"/>
      <c r="C110" s="205"/>
      <c r="D110" s="234"/>
      <c r="E110" s="235"/>
      <c r="F110" s="235"/>
      <c r="G110" s="235"/>
      <c r="H110" s="296"/>
      <c r="I110" s="296"/>
      <c r="J110" s="235"/>
      <c r="K110" s="235"/>
      <c r="L110" s="236"/>
      <c r="M110" s="297"/>
      <c r="N110" s="298"/>
      <c r="O110" s="298"/>
      <c r="P110" s="298"/>
      <c r="Q110" s="299"/>
      <c r="R110" s="276"/>
      <c r="S110" s="129"/>
      <c r="T110" s="130"/>
      <c r="U110" s="130"/>
      <c r="V110" s="130"/>
      <c r="W110" s="130"/>
    </row>
    <row r="111" spans="1:23" s="130" customFormat="1" x14ac:dyDescent="0.25">
      <c r="A111" s="208"/>
      <c r="B111" s="143"/>
      <c r="C111" s="143"/>
      <c r="D111" s="238"/>
      <c r="E111" s="143"/>
      <c r="F111" s="300"/>
      <c r="G111" s="300"/>
      <c r="H111" s="301"/>
      <c r="I111" s="301"/>
      <c r="J111" s="300"/>
      <c r="K111" s="300"/>
      <c r="L111" s="302"/>
      <c r="M111" s="256"/>
      <c r="N111" s="127"/>
      <c r="O111" s="128"/>
      <c r="P111" s="127"/>
      <c r="Q111" s="127"/>
      <c r="R111" s="129"/>
      <c r="S111" s="129"/>
    </row>
    <row r="112" spans="1:23" s="130" customFormat="1" x14ac:dyDescent="0.25">
      <c r="A112" s="119" t="s">
        <v>93</v>
      </c>
      <c r="B112" s="303" t="s">
        <v>94</v>
      </c>
      <c r="C112" s="304"/>
      <c r="D112" s="305"/>
      <c r="E112" s="306"/>
      <c r="F112" s="191"/>
      <c r="G112" s="200"/>
      <c r="H112" s="46"/>
      <c r="I112" s="46"/>
      <c r="J112" s="129"/>
      <c r="K112" s="129"/>
      <c r="O112" s="192"/>
      <c r="P112" s="192"/>
      <c r="Q112" s="192"/>
      <c r="R112" s="192"/>
    </row>
    <row r="113" spans="1:23" s="130" customFormat="1" outlineLevel="1" x14ac:dyDescent="0.25">
      <c r="A113" s="119"/>
      <c r="B113" s="307" t="str">
        <f>Lijsten!$B$2</f>
        <v>(Coördinatie) samenwerkingsverband</v>
      </c>
      <c r="C113" s="308">
        <f>G32+G71</f>
        <v>0</v>
      </c>
      <c r="D113" s="309"/>
      <c r="E113" s="310"/>
      <c r="F113" s="191"/>
      <c r="G113" s="200"/>
      <c r="H113" s="46"/>
      <c r="I113" s="46"/>
      <c r="J113" s="129"/>
      <c r="K113" s="129"/>
      <c r="O113" s="192"/>
      <c r="P113" s="192"/>
      <c r="Q113" s="192"/>
      <c r="R113" s="192"/>
    </row>
    <row r="114" spans="1:23" s="130" customFormat="1" outlineLevel="1" x14ac:dyDescent="0.25">
      <c r="A114" s="119"/>
      <c r="B114" s="307" t="str">
        <f>Lijsten!$B$3</f>
        <v>Proefproject uitvoering &amp; monitoring</v>
      </c>
      <c r="C114" s="308">
        <f>G33+G72</f>
        <v>0</v>
      </c>
      <c r="D114" s="309"/>
      <c r="E114" s="310"/>
      <c r="F114" s="191"/>
      <c r="G114" s="200"/>
      <c r="H114" s="46"/>
      <c r="I114" s="46"/>
      <c r="J114" s="129"/>
      <c r="K114" s="129"/>
      <c r="O114" s="192"/>
      <c r="P114" s="192"/>
      <c r="Q114" s="192"/>
      <c r="R114" s="192"/>
    </row>
    <row r="115" spans="1:23" s="130" customFormat="1" outlineLevel="1" x14ac:dyDescent="0.25">
      <c r="A115" s="119"/>
      <c r="B115" s="307" t="str">
        <f>Lijsten!$B$4</f>
        <v>Kennisdeling activiteiten</v>
      </c>
      <c r="C115" s="308">
        <f>G34+G73</f>
        <v>0</v>
      </c>
      <c r="D115" s="309"/>
      <c r="E115" s="310"/>
      <c r="F115" s="191"/>
      <c r="G115" s="200"/>
      <c r="H115" s="46"/>
      <c r="I115" s="46"/>
      <c r="J115" s="129"/>
      <c r="K115" s="129"/>
      <c r="O115" s="192"/>
      <c r="P115" s="192"/>
      <c r="Q115" s="192"/>
      <c r="R115" s="192"/>
    </row>
    <row r="116" spans="1:23" s="130" customFormat="1" outlineLevel="1" x14ac:dyDescent="0.25">
      <c r="A116" s="119"/>
      <c r="B116" s="307" t="str">
        <f>B37</f>
        <v>Niet-productieve investeringen</v>
      </c>
      <c r="C116" s="308">
        <f>G49</f>
        <v>0</v>
      </c>
      <c r="D116" s="309"/>
      <c r="E116" s="310"/>
      <c r="F116" s="191"/>
      <c r="G116" s="200"/>
      <c r="H116" s="46"/>
      <c r="I116" s="46"/>
      <c r="J116" s="129"/>
      <c r="K116" s="129"/>
      <c r="O116" s="192"/>
      <c r="P116" s="192"/>
      <c r="Q116" s="192"/>
      <c r="R116" s="192"/>
    </row>
    <row r="117" spans="1:23" s="130" customFormat="1" outlineLevel="1" x14ac:dyDescent="0.25">
      <c r="A117" s="119"/>
      <c r="B117" s="307" t="str">
        <f>B76</f>
        <v>Beheermaatregelen</v>
      </c>
      <c r="C117" s="308">
        <f>L109</f>
        <v>0</v>
      </c>
      <c r="D117" s="309"/>
      <c r="E117" s="310"/>
      <c r="F117" s="191"/>
      <c r="G117" s="200"/>
      <c r="H117" s="46"/>
      <c r="I117" s="46"/>
      <c r="J117" s="129"/>
      <c r="K117" s="129"/>
      <c r="O117" s="192"/>
      <c r="P117" s="192"/>
      <c r="Q117" s="192"/>
      <c r="R117" s="192"/>
    </row>
    <row r="118" spans="1:23" s="130" customFormat="1" outlineLevel="1" x14ac:dyDescent="0.25">
      <c r="A118" s="119"/>
      <c r="B118" s="354" t="s">
        <v>95</v>
      </c>
      <c r="C118" s="356">
        <f>C120-(C113+C114+C115+C116+C117)</f>
        <v>0</v>
      </c>
      <c r="D118" s="311"/>
      <c r="E118" s="310"/>
      <c r="F118" s="191"/>
      <c r="G118" s="200"/>
      <c r="H118" s="46"/>
      <c r="I118" s="46"/>
      <c r="J118" s="129"/>
      <c r="K118" s="129"/>
      <c r="O118" s="192"/>
      <c r="P118" s="192"/>
      <c r="Q118" s="192"/>
      <c r="R118" s="192"/>
    </row>
    <row r="119" spans="1:23" s="130" customFormat="1" outlineLevel="1" x14ac:dyDescent="0.25">
      <c r="A119" s="119"/>
      <c r="B119" s="312"/>
      <c r="C119" s="313"/>
      <c r="D119" s="314"/>
      <c r="E119" s="310"/>
      <c r="F119" s="191"/>
      <c r="G119" s="200"/>
      <c r="H119" s="46"/>
      <c r="I119" s="46"/>
      <c r="J119" s="129"/>
      <c r="K119" s="129"/>
      <c r="O119" s="192"/>
      <c r="P119" s="192"/>
      <c r="Q119" s="192"/>
      <c r="R119" s="192"/>
    </row>
    <row r="120" spans="1:23" s="131" customFormat="1" x14ac:dyDescent="0.25">
      <c r="A120" s="151"/>
      <c r="B120" s="315" t="s">
        <v>9</v>
      </c>
      <c r="C120" s="316">
        <f>SUM(G28+G49+G69+L109)</f>
        <v>0</v>
      </c>
      <c r="D120" s="317"/>
      <c r="E120" s="259"/>
      <c r="F120" s="191"/>
      <c r="G120" s="200"/>
      <c r="H120" s="46"/>
      <c r="I120" s="46"/>
      <c r="J120" s="129"/>
      <c r="K120" s="129"/>
      <c r="L120" s="130"/>
      <c r="M120" s="130"/>
      <c r="N120" s="130"/>
      <c r="O120" s="192"/>
      <c r="P120" s="237"/>
      <c r="Q120" s="237"/>
      <c r="R120" s="237"/>
    </row>
    <row r="121" spans="1:23" s="131" customFormat="1" x14ac:dyDescent="0.25">
      <c r="A121" s="151"/>
      <c r="B121" s="318"/>
      <c r="C121" s="319"/>
      <c r="D121" s="319"/>
      <c r="E121" s="320"/>
      <c r="F121" s="191"/>
      <c r="G121" s="200"/>
      <c r="H121" s="46"/>
      <c r="I121" s="46"/>
      <c r="J121" s="129"/>
      <c r="K121" s="129"/>
      <c r="L121" s="130"/>
      <c r="M121" s="130"/>
      <c r="N121" s="130"/>
      <c r="O121" s="192"/>
      <c r="P121" s="237"/>
      <c r="Q121" s="237"/>
      <c r="R121" s="237"/>
    </row>
    <row r="122" spans="1:23" x14ac:dyDescent="0.25">
      <c r="B122" s="321"/>
      <c r="C122" s="321"/>
      <c r="D122" s="322"/>
      <c r="E122" s="321"/>
      <c r="F122" s="98"/>
    </row>
    <row r="123" spans="1:23" x14ac:dyDescent="0.25">
      <c r="A123" s="119" t="s">
        <v>140</v>
      </c>
      <c r="B123" s="323" t="s">
        <v>96</v>
      </c>
      <c r="C123" s="324"/>
      <c r="D123" s="324"/>
      <c r="E123" s="324"/>
      <c r="F123" s="325"/>
      <c r="G123" s="326"/>
    </row>
    <row r="124" spans="1:23" x14ac:dyDescent="0.25">
      <c r="A124" s="119"/>
      <c r="B124" s="41" t="s">
        <v>143</v>
      </c>
      <c r="D124" s="49"/>
      <c r="F124" s="327"/>
      <c r="G124" s="326"/>
    </row>
    <row r="125" spans="1:23" x14ac:dyDescent="0.25">
      <c r="A125" s="119"/>
      <c r="B125" s="42" t="s">
        <v>144</v>
      </c>
      <c r="C125" s="328"/>
      <c r="D125" s="328"/>
      <c r="E125" s="328"/>
      <c r="F125" s="329"/>
      <c r="G125" s="326"/>
    </row>
    <row r="126" spans="1:23" x14ac:dyDescent="0.25">
      <c r="A126" s="119"/>
      <c r="B126" s="330"/>
      <c r="C126" s="328"/>
      <c r="D126" s="328"/>
      <c r="E126" s="328"/>
      <c r="F126" s="329"/>
      <c r="G126" s="326"/>
    </row>
    <row r="127" spans="1:23" x14ac:dyDescent="0.25">
      <c r="A127" s="97"/>
      <c r="B127" s="183"/>
      <c r="C127" s="331" t="s">
        <v>97</v>
      </c>
      <c r="D127" s="332" t="s">
        <v>98</v>
      </c>
      <c r="E127" s="331" t="s">
        <v>99</v>
      </c>
      <c r="F127" s="333" t="s">
        <v>17</v>
      </c>
      <c r="G127" s="326"/>
      <c r="I127" s="49"/>
      <c r="K127" s="100"/>
      <c r="L127" s="101"/>
      <c r="M127" s="102"/>
      <c r="N127" s="103"/>
      <c r="O127" s="102"/>
      <c r="Q127" s="104"/>
      <c r="S127" s="105"/>
      <c r="W127" s="49"/>
    </row>
    <row r="128" spans="1:23" x14ac:dyDescent="0.25">
      <c r="A128" s="97"/>
      <c r="B128" s="334" t="s">
        <v>101</v>
      </c>
      <c r="C128" s="242"/>
      <c r="D128" s="335"/>
      <c r="E128" s="335"/>
      <c r="F128" s="336"/>
      <c r="G128" s="326"/>
      <c r="I128" s="49"/>
      <c r="K128" s="100"/>
      <c r="L128" s="101"/>
      <c r="M128" s="102"/>
      <c r="N128" s="103"/>
      <c r="O128" s="102"/>
      <c r="Q128" s="104"/>
      <c r="S128" s="105"/>
      <c r="W128" s="49"/>
    </row>
    <row r="129" spans="1:23" x14ac:dyDescent="0.25">
      <c r="A129" s="97"/>
      <c r="B129" s="334" t="s">
        <v>102</v>
      </c>
      <c r="C129" s="242"/>
      <c r="D129" s="335"/>
      <c r="E129" s="335"/>
      <c r="F129" s="336"/>
      <c r="G129" s="326"/>
      <c r="I129" s="49"/>
      <c r="K129" s="100"/>
      <c r="L129" s="101"/>
      <c r="M129" s="102"/>
      <c r="N129" s="103"/>
      <c r="O129" s="102"/>
      <c r="Q129" s="104"/>
      <c r="S129" s="105"/>
      <c r="W129" s="49"/>
    </row>
    <row r="130" spans="1:23" x14ac:dyDescent="0.25">
      <c r="A130" s="97"/>
      <c r="B130" s="334" t="s">
        <v>103</v>
      </c>
      <c r="C130" s="242"/>
      <c r="D130" s="335"/>
      <c r="E130" s="335"/>
      <c r="F130" s="336"/>
      <c r="G130" s="326"/>
    </row>
    <row r="131" spans="1:23" x14ac:dyDescent="0.25">
      <c r="A131" s="97"/>
      <c r="B131" s="334" t="s">
        <v>104</v>
      </c>
      <c r="C131" s="242"/>
      <c r="D131" s="335"/>
      <c r="E131" s="335"/>
      <c r="F131" s="336"/>
      <c r="G131" s="326"/>
    </row>
    <row r="132" spans="1:23" x14ac:dyDescent="0.25">
      <c r="A132" s="97"/>
      <c r="B132" s="334" t="s">
        <v>105</v>
      </c>
      <c r="C132" s="242"/>
      <c r="D132" s="335"/>
      <c r="E132" s="335"/>
      <c r="F132" s="336"/>
      <c r="G132" s="326"/>
    </row>
    <row r="133" spans="1:23" x14ac:dyDescent="0.25">
      <c r="A133" s="97"/>
      <c r="B133" s="334" t="s">
        <v>106</v>
      </c>
      <c r="C133" s="242"/>
      <c r="D133" s="335"/>
      <c r="E133" s="335"/>
      <c r="F133" s="336"/>
      <c r="G133" s="326"/>
    </row>
    <row r="134" spans="1:23" x14ac:dyDescent="0.25">
      <c r="A134" s="97"/>
      <c r="B134" s="334" t="s">
        <v>107</v>
      </c>
      <c r="C134" s="242"/>
      <c r="D134" s="335"/>
      <c r="E134" s="335"/>
      <c r="F134" s="336"/>
      <c r="G134" s="326"/>
    </row>
    <row r="135" spans="1:23" x14ac:dyDescent="0.25">
      <c r="A135" s="97"/>
      <c r="B135" s="334" t="s">
        <v>108</v>
      </c>
      <c r="C135" s="242"/>
      <c r="D135" s="335"/>
      <c r="E135" s="335"/>
      <c r="F135" s="336"/>
      <c r="G135" s="326"/>
    </row>
    <row r="136" spans="1:23" x14ac:dyDescent="0.25">
      <c r="A136" s="97"/>
      <c r="B136" s="334" t="s">
        <v>109</v>
      </c>
      <c r="C136" s="242"/>
      <c r="D136" s="335"/>
      <c r="E136" s="335"/>
      <c r="F136" s="336"/>
      <c r="G136" s="326"/>
    </row>
    <row r="137" spans="1:23" x14ac:dyDescent="0.25">
      <c r="A137" s="97"/>
      <c r="B137" s="334" t="s">
        <v>110</v>
      </c>
      <c r="C137" s="242"/>
      <c r="D137" s="335"/>
      <c r="E137" s="335"/>
      <c r="F137" s="336"/>
      <c r="G137" s="326"/>
    </row>
    <row r="138" spans="1:23" x14ac:dyDescent="0.25">
      <c r="A138" s="97"/>
      <c r="B138" s="334" t="s">
        <v>111</v>
      </c>
      <c r="C138" s="242"/>
      <c r="D138" s="335"/>
      <c r="E138" s="335"/>
      <c r="F138" s="336"/>
      <c r="G138" s="326"/>
    </row>
    <row r="139" spans="1:23" x14ac:dyDescent="0.25">
      <c r="A139" s="97"/>
      <c r="B139" s="334" t="s">
        <v>112</v>
      </c>
      <c r="C139" s="242"/>
      <c r="D139" s="335"/>
      <c r="E139" s="335"/>
      <c r="F139" s="336"/>
      <c r="G139" s="326"/>
    </row>
    <row r="140" spans="1:23" x14ac:dyDescent="0.25">
      <c r="A140" s="97"/>
      <c r="B140" s="183"/>
      <c r="F140" s="327"/>
      <c r="G140" s="326"/>
    </row>
    <row r="141" spans="1:23" x14ac:dyDescent="0.25">
      <c r="A141" s="97"/>
      <c r="B141" s="183"/>
      <c r="E141" s="337" t="s">
        <v>141</v>
      </c>
      <c r="F141" s="338">
        <f>C120</f>
        <v>0</v>
      </c>
      <c r="G141" s="326"/>
    </row>
    <row r="142" spans="1:23" x14ac:dyDescent="0.25">
      <c r="A142" s="97"/>
      <c r="B142" s="183"/>
      <c r="E142" s="337" t="s">
        <v>142</v>
      </c>
      <c r="F142" s="339">
        <f>SUM(F128:F139)</f>
        <v>0</v>
      </c>
      <c r="G142" s="326"/>
    </row>
    <row r="143" spans="1:23" x14ac:dyDescent="0.25">
      <c r="A143" s="97"/>
      <c r="B143" s="340"/>
      <c r="C143" s="341"/>
      <c r="D143" s="342"/>
      <c r="E143" s="341"/>
      <c r="F143" s="343"/>
      <c r="G143" s="326"/>
    </row>
    <row r="144" spans="1:23" hidden="1" x14ac:dyDescent="0.25">
      <c r="B144" s="328"/>
      <c r="C144" s="328"/>
      <c r="D144" s="345"/>
      <c r="E144" s="328"/>
    </row>
  </sheetData>
  <sheetProtection algorithmName="SHA-512" hashValue="VyntbI2fP0Hx5hesfP5C8wU+nWAgBpEeH4B3Y2GbvwGQcCURZwFVOUNyyAN3vNsyUHqjbjb3sWabhYpsrQ9iMA==" saltValue="BhaWLoqnYXna53Cqochkow==" spinCount="100000" sheet="1" objects="1" scenarios="1"/>
  <mergeCells count="29">
    <mergeCell ref="D65:F65"/>
    <mergeCell ref="D66:F66"/>
    <mergeCell ref="D67:F67"/>
    <mergeCell ref="H77:K77"/>
    <mergeCell ref="F2:G2"/>
    <mergeCell ref="D59:F59"/>
    <mergeCell ref="D60:F60"/>
    <mergeCell ref="D61:F61"/>
    <mergeCell ref="D62:F62"/>
    <mergeCell ref="D63:F63"/>
    <mergeCell ref="D64:F64"/>
    <mergeCell ref="D53:F53"/>
    <mergeCell ref="D54:F54"/>
    <mergeCell ref="D55:F55"/>
    <mergeCell ref="D56:F56"/>
    <mergeCell ref="D57:F57"/>
    <mergeCell ref="D58:F58"/>
    <mergeCell ref="D42:F42"/>
    <mergeCell ref="D43:F43"/>
    <mergeCell ref="D44:F44"/>
    <mergeCell ref="D45:F45"/>
    <mergeCell ref="D46:F46"/>
    <mergeCell ref="D47:F47"/>
    <mergeCell ref="B10:E10"/>
    <mergeCell ref="D39:F39"/>
    <mergeCell ref="D40:F40"/>
    <mergeCell ref="D41:F41"/>
    <mergeCell ref="C2:D2"/>
    <mergeCell ref="C3:G3"/>
  </mergeCells>
  <conditionalFormatting sqref="B10">
    <cfRule type="cellIs" dxfId="89" priority="10" stopIfTrue="1" operator="equal">
      <formula>"Kies eerst uw systematiek voor de berekening van de loonkosten"</formula>
    </cfRule>
  </conditionalFormatting>
  <conditionalFormatting sqref="B118:D119">
    <cfRule type="expression" dxfId="88" priority="4">
      <formula>$C$118&gt;0</formula>
    </cfRule>
  </conditionalFormatting>
  <conditionalFormatting sqref="D12:D26">
    <cfRule type="expression" dxfId="87" priority="5">
      <formula>AND($C$8="Vast uurtarief (60 euro)",$D12&gt;60)</formula>
    </cfRule>
  </conditionalFormatting>
  <conditionalFormatting sqref="F12:F26">
    <cfRule type="expression" dxfId="86" priority="2">
      <formula>$F12=0.5</formula>
    </cfRule>
  </conditionalFormatting>
  <conditionalFormatting sqref="F27">
    <cfRule type="cellIs" dxfId="85" priority="11" stopIfTrue="1" operator="equal">
      <formula>"Opslag algemene kosten (50%)"</formula>
    </cfRule>
  </conditionalFormatting>
  <conditionalFormatting sqref="F142">
    <cfRule type="expression" dxfId="84" priority="1">
      <formula>$F$141=$F$142</formula>
    </cfRule>
  </conditionalFormatting>
  <conditionalFormatting sqref="H79:H107">
    <cfRule type="expression" dxfId="83" priority="6">
      <formula>$H79&gt;$N79</formula>
    </cfRule>
  </conditionalFormatting>
  <conditionalFormatting sqref="I79:I107">
    <cfRule type="expression" dxfId="82" priority="9">
      <formula>$I79&gt;$O79</formula>
    </cfRule>
  </conditionalFormatting>
  <conditionalFormatting sqref="J79:J107">
    <cfRule type="expression" dxfId="81" priority="8">
      <formula>$J79&gt;$P79</formula>
    </cfRule>
  </conditionalFormatting>
  <conditionalFormatting sqref="K79:K107">
    <cfRule type="expression" dxfId="80" priority="7">
      <formula>$K79&gt;$Q79</formula>
    </cfRule>
  </conditionalFormatting>
  <dataValidations count="3">
    <dataValidation type="list" allowBlank="1" showInputMessage="1" showErrorMessage="1" sqref="C8" xr:uid="{B3373C37-B380-478D-8B01-E068FF0DAC3A}">
      <formula1>Loonkostensystematiek</formula1>
    </dataValidation>
    <dataValidation type="list" allowBlank="1" showInputMessage="1" showErrorMessage="1" sqref="B12:B26 B54:B67" xr:uid="{A4AEA30A-29F7-4C0A-950E-205B0C583277}">
      <formula1>Activiteiten</formula1>
    </dataValidation>
    <dataValidation type="custom" errorStyle="warning" allowBlank="1" showErrorMessage="1" errorTitle="Maximum vergoeding" error="De opgegeven vergoeding is meer dan het maximum voor deze activiteit." sqref="H79:K109 C109" xr:uid="{57519301-9CB9-4BCB-8F36-E7EB6E52E9D3}">
      <formula1>C79&lt;=I79</formula1>
    </dataValidation>
  </dataValidation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99DD3-F16A-429D-8F35-EFA9BB589C68}">
  <dimension ref="A1:W144"/>
  <sheetViews>
    <sheetView zoomScaleNormal="100" workbookViewId="0">
      <selection activeCell="C3" sqref="C3:G3"/>
    </sheetView>
  </sheetViews>
  <sheetFormatPr defaultColWidth="0" defaultRowHeight="11.25" zeroHeight="1" outlineLevelRow="1" x14ac:dyDescent="0.25"/>
  <cols>
    <col min="1" max="1" width="4.5703125" style="44" customWidth="1"/>
    <col min="2" max="2" width="63.5703125" style="49" customWidth="1"/>
    <col min="3" max="3" width="58.85546875" style="49" customWidth="1"/>
    <col min="4" max="4" width="16.140625" style="100" customWidth="1"/>
    <col min="5" max="7" width="16.140625" style="49" customWidth="1"/>
    <col min="8" max="9" width="16.140625" style="53" customWidth="1"/>
    <col min="10" max="11" width="16.140625" style="49" customWidth="1"/>
    <col min="12" max="12" width="17.7109375" style="100" customWidth="1"/>
    <col min="13" max="13" width="3.140625" style="101" customWidth="1"/>
    <col min="14" max="14" width="17.85546875" style="102" hidden="1" customWidth="1"/>
    <col min="15" max="15" width="11.42578125" style="103" hidden="1" customWidth="1"/>
    <col min="16" max="16" width="16.42578125" style="102" hidden="1" customWidth="1"/>
    <col min="17" max="17" width="20" style="102" hidden="1" customWidth="1"/>
    <col min="18" max="18" width="12.42578125" style="104" hidden="1" customWidth="1"/>
    <col min="19" max="19" width="16.42578125" style="104" hidden="1" customWidth="1"/>
    <col min="20" max="20" width="17" style="105" hidden="1" customWidth="1"/>
    <col min="21" max="21" width="12" style="105" hidden="1" customWidth="1"/>
    <col min="22" max="23" width="56" style="105" hidden="1" customWidth="1"/>
    <col min="24" max="16384" width="14.140625" style="49" hidden="1"/>
  </cols>
  <sheetData>
    <row r="1" spans="1:23" x14ac:dyDescent="0.25">
      <c r="A1" s="97"/>
      <c r="B1" s="98"/>
      <c r="C1" s="98"/>
      <c r="D1" s="99"/>
      <c r="E1" s="98"/>
      <c r="F1" s="98"/>
      <c r="G1" s="98"/>
    </row>
    <row r="2" spans="1:23" x14ac:dyDescent="0.25">
      <c r="A2" s="97"/>
      <c r="B2" s="344" t="s">
        <v>145</v>
      </c>
      <c r="C2" s="375"/>
      <c r="D2" s="376"/>
      <c r="E2" s="344" t="s">
        <v>159</v>
      </c>
      <c r="F2" s="375"/>
      <c r="G2" s="376"/>
      <c r="H2" s="123"/>
      <c r="I2" s="52"/>
      <c r="J2" s="105"/>
      <c r="K2" s="105"/>
      <c r="L2" s="142"/>
      <c r="M2" s="126"/>
    </row>
    <row r="3" spans="1:23" s="131" customFormat="1" x14ac:dyDescent="0.25">
      <c r="A3" s="119"/>
      <c r="B3" s="120" t="s">
        <v>158</v>
      </c>
      <c r="C3" s="377" t="str">
        <f>IF('Penvoerder (deelnemer 1)'!C3="","",'Penvoerder (deelnemer 1)'!C3)</f>
        <v/>
      </c>
      <c r="D3" s="378"/>
      <c r="E3" s="378"/>
      <c r="F3" s="378"/>
      <c r="G3" s="379"/>
      <c r="H3" s="123"/>
      <c r="I3" s="52"/>
      <c r="J3" s="124"/>
      <c r="K3" s="124"/>
      <c r="L3" s="125"/>
      <c r="M3" s="126"/>
      <c r="N3" s="127"/>
      <c r="O3" s="128"/>
      <c r="P3" s="127"/>
      <c r="Q3" s="127"/>
      <c r="R3" s="129"/>
      <c r="S3" s="129"/>
      <c r="T3" s="130"/>
      <c r="U3" s="130"/>
      <c r="V3" s="130"/>
      <c r="W3" s="130"/>
    </row>
    <row r="4" spans="1:23" s="140" customFormat="1" x14ac:dyDescent="0.25">
      <c r="A4" s="132"/>
      <c r="B4" s="133"/>
      <c r="C4" s="134"/>
      <c r="D4" s="135"/>
      <c r="E4" s="135"/>
      <c r="F4" s="135"/>
      <c r="G4" s="135"/>
      <c r="H4" s="136"/>
      <c r="I4" s="46"/>
      <c r="J4" s="137"/>
      <c r="K4" s="137"/>
      <c r="L4" s="138"/>
      <c r="M4" s="139"/>
      <c r="N4" s="127"/>
      <c r="O4" s="128"/>
      <c r="P4" s="127"/>
      <c r="Q4" s="127"/>
      <c r="R4" s="129"/>
      <c r="S4" s="129"/>
    </row>
    <row r="5" spans="1:23" x14ac:dyDescent="0.15">
      <c r="A5" s="97"/>
      <c r="B5" s="141" t="s">
        <v>211</v>
      </c>
      <c r="C5" s="44"/>
      <c r="D5" s="142"/>
      <c r="E5" s="105"/>
      <c r="F5" s="105"/>
      <c r="G5" s="105"/>
      <c r="H5" s="52"/>
      <c r="I5" s="52"/>
      <c r="J5" s="105"/>
      <c r="K5" s="105"/>
      <c r="L5" s="142"/>
      <c r="M5" s="126"/>
    </row>
    <row r="6" spans="1:23" s="131" customFormat="1" x14ac:dyDescent="0.25">
      <c r="A6" s="119"/>
      <c r="B6" s="143"/>
      <c r="C6" s="143"/>
      <c r="D6" s="144"/>
      <c r="E6" s="145"/>
      <c r="F6" s="145"/>
      <c r="G6" s="145"/>
      <c r="H6" s="52"/>
      <c r="I6" s="52"/>
      <c r="J6" s="124"/>
      <c r="K6" s="124"/>
      <c r="L6" s="125"/>
      <c r="M6" s="126"/>
      <c r="N6" s="127"/>
      <c r="O6" s="128"/>
      <c r="P6" s="127"/>
      <c r="Q6" s="127"/>
      <c r="R6" s="129"/>
      <c r="S6" s="129"/>
      <c r="T6" s="130"/>
      <c r="U6" s="130"/>
      <c r="V6" s="130"/>
      <c r="W6" s="130"/>
    </row>
    <row r="7" spans="1:23" s="131" customFormat="1" x14ac:dyDescent="0.25">
      <c r="A7" s="119" t="s">
        <v>3</v>
      </c>
      <c r="B7" s="146" t="s">
        <v>116</v>
      </c>
      <c r="C7" s="147"/>
      <c r="D7" s="148"/>
      <c r="E7" s="149"/>
      <c r="F7" s="149"/>
      <c r="G7" s="150"/>
      <c r="H7" s="123"/>
      <c r="I7" s="52"/>
      <c r="J7" s="124"/>
      <c r="K7" s="124"/>
      <c r="L7" s="125"/>
      <c r="M7" s="126"/>
      <c r="N7" s="127"/>
      <c r="O7" s="128"/>
      <c r="P7" s="127"/>
      <c r="Q7" s="127"/>
      <c r="R7" s="129"/>
      <c r="S7" s="129"/>
      <c r="T7" s="130"/>
      <c r="U7" s="130"/>
      <c r="V7" s="130"/>
      <c r="W7" s="130"/>
    </row>
    <row r="8" spans="1:23" s="131" customFormat="1" ht="51" customHeight="1" x14ac:dyDescent="0.25">
      <c r="A8" s="151"/>
      <c r="B8" s="152" t="s">
        <v>1</v>
      </c>
      <c r="C8" s="153" t="s">
        <v>2</v>
      </c>
      <c r="D8" s="154"/>
      <c r="G8" s="155"/>
      <c r="H8" s="156"/>
      <c r="I8" s="37"/>
      <c r="J8" s="157"/>
      <c r="M8" s="129"/>
      <c r="N8" s="128"/>
      <c r="O8" s="102"/>
      <c r="P8" s="127"/>
      <c r="Q8" s="127"/>
      <c r="R8" s="129"/>
      <c r="S8" s="130"/>
      <c r="T8" s="130"/>
      <c r="U8" s="130"/>
      <c r="V8" s="130"/>
    </row>
    <row r="9" spans="1:23" x14ac:dyDescent="0.15">
      <c r="A9" s="97"/>
      <c r="B9" s="158"/>
      <c r="C9" s="159"/>
      <c r="D9" s="160"/>
      <c r="E9" s="161"/>
      <c r="F9" s="161"/>
      <c r="G9" s="162"/>
      <c r="H9" s="123"/>
      <c r="I9" s="52"/>
      <c r="J9" s="105"/>
      <c r="K9" s="105"/>
      <c r="L9" s="142"/>
      <c r="M9" s="126"/>
    </row>
    <row r="10" spans="1:23" x14ac:dyDescent="0.25">
      <c r="A10" s="97"/>
      <c r="B10" s="369" t="str">
        <f>IF(OR(C8="Maak uw keuze",C8=""),"Kies eerst uw systematiek voor de berekening van de loonkosten",C8)</f>
        <v>Kies eerst uw systematiek voor de berekening van de loonkosten</v>
      </c>
      <c r="C10" s="370"/>
      <c r="D10" s="370"/>
      <c r="E10" s="370"/>
      <c r="F10" s="163"/>
      <c r="G10" s="164"/>
      <c r="H10" s="165"/>
      <c r="I10" s="46"/>
      <c r="J10" s="166"/>
      <c r="K10" s="104"/>
      <c r="L10" s="104"/>
      <c r="M10" s="104"/>
      <c r="N10" s="47"/>
      <c r="O10" s="47"/>
      <c r="P10" s="47"/>
      <c r="Q10" s="47"/>
      <c r="R10" s="105"/>
      <c r="S10" s="49"/>
      <c r="T10" s="49"/>
      <c r="U10" s="49"/>
      <c r="V10" s="49"/>
      <c r="W10" s="49"/>
    </row>
    <row r="11" spans="1:23" s="176" customFormat="1" ht="22.5" outlineLevel="1" x14ac:dyDescent="0.25">
      <c r="A11" s="119"/>
      <c r="B11" s="167" t="s">
        <v>4</v>
      </c>
      <c r="C11" s="168" t="s">
        <v>5</v>
      </c>
      <c r="D11" s="169" t="s">
        <v>6</v>
      </c>
      <c r="E11" s="168" t="s">
        <v>7</v>
      </c>
      <c r="F11" s="168" t="s">
        <v>125</v>
      </c>
      <c r="G11" s="170" t="s">
        <v>128</v>
      </c>
      <c r="H11" s="346" t="s">
        <v>126</v>
      </c>
      <c r="I11" s="347" t="s">
        <v>125</v>
      </c>
      <c r="J11" s="171"/>
      <c r="K11" s="172"/>
      <c r="L11" s="173"/>
      <c r="M11" s="173"/>
      <c r="N11" s="174"/>
      <c r="O11" s="174"/>
      <c r="P11" s="174"/>
      <c r="Q11" s="174"/>
      <c r="R11" s="175"/>
    </row>
    <row r="12" spans="1:23" outlineLevel="1" x14ac:dyDescent="0.25">
      <c r="A12" s="97"/>
      <c r="B12" s="177"/>
      <c r="C12" s="177"/>
      <c r="D12" s="178"/>
      <c r="E12" s="179"/>
      <c r="F12" s="180">
        <f>IF(AND(C$8="Directe loonkosten + vaste opslag 50%",D12&gt;0),0.5,0)</f>
        <v>0</v>
      </c>
      <c r="G12" s="181">
        <f>IFERROR($D12*E12+$D12*E12*F12,0)</f>
        <v>0</v>
      </c>
      <c r="H12" s="350">
        <f>D12*E12</f>
        <v>0</v>
      </c>
      <c r="I12" s="350">
        <f>H12*F12</f>
        <v>0</v>
      </c>
      <c r="J12" s="166"/>
      <c r="K12" s="182"/>
      <c r="L12" s="104"/>
      <c r="M12" s="104"/>
      <c r="N12" s="47"/>
      <c r="O12" s="47"/>
      <c r="P12" s="47"/>
      <c r="Q12" s="47"/>
      <c r="R12" s="105"/>
      <c r="S12" s="49"/>
      <c r="T12" s="49"/>
      <c r="U12" s="49"/>
      <c r="V12" s="49"/>
      <c r="W12" s="49"/>
    </row>
    <row r="13" spans="1:23" outlineLevel="1" x14ac:dyDescent="0.25">
      <c r="A13" s="97"/>
      <c r="B13" s="177"/>
      <c r="C13" s="177"/>
      <c r="D13" s="178"/>
      <c r="E13" s="179"/>
      <c r="F13" s="180">
        <f t="shared" ref="F13:F26" si="0">IF(AND(C$8="Directe loonkosten + vaste opslag 50%",D13&gt;0),0.5,0)</f>
        <v>0</v>
      </c>
      <c r="G13" s="181">
        <f t="shared" ref="G13:G26" si="1">IFERROR($D13*E13+$D13*E13*F13,0)</f>
        <v>0</v>
      </c>
      <c r="H13" s="350">
        <f t="shared" ref="H13:H26" si="2">D13*E13</f>
        <v>0</v>
      </c>
      <c r="I13" s="350">
        <f t="shared" ref="I13:I26" si="3">H13*F13</f>
        <v>0</v>
      </c>
      <c r="J13" s="166"/>
      <c r="K13" s="182"/>
      <c r="L13" s="104"/>
      <c r="M13" s="104"/>
      <c r="N13" s="47"/>
      <c r="O13" s="47"/>
      <c r="P13" s="47"/>
      <c r="Q13" s="47"/>
      <c r="R13" s="105"/>
      <c r="S13" s="49"/>
      <c r="T13" s="49"/>
      <c r="U13" s="49"/>
      <c r="V13" s="49"/>
      <c r="W13" s="49"/>
    </row>
    <row r="14" spans="1:23" outlineLevel="1" x14ac:dyDescent="0.25">
      <c r="A14" s="97"/>
      <c r="B14" s="177"/>
      <c r="C14" s="177"/>
      <c r="D14" s="178"/>
      <c r="E14" s="179"/>
      <c r="F14" s="180">
        <f t="shared" si="0"/>
        <v>0</v>
      </c>
      <c r="G14" s="181">
        <f t="shared" si="1"/>
        <v>0</v>
      </c>
      <c r="H14" s="350">
        <f t="shared" si="2"/>
        <v>0</v>
      </c>
      <c r="I14" s="350">
        <f t="shared" si="3"/>
        <v>0</v>
      </c>
      <c r="J14" s="166"/>
      <c r="K14" s="182"/>
      <c r="L14" s="104"/>
      <c r="M14" s="104"/>
      <c r="N14" s="47"/>
      <c r="O14" s="47"/>
      <c r="P14" s="47"/>
      <c r="Q14" s="47"/>
      <c r="R14" s="105"/>
      <c r="S14" s="49"/>
      <c r="T14" s="49"/>
      <c r="U14" s="49"/>
      <c r="V14" s="49"/>
      <c r="W14" s="49"/>
    </row>
    <row r="15" spans="1:23" outlineLevel="1" x14ac:dyDescent="0.25">
      <c r="A15" s="97"/>
      <c r="B15" s="177"/>
      <c r="C15" s="177"/>
      <c r="D15" s="178"/>
      <c r="E15" s="179"/>
      <c r="F15" s="180">
        <f t="shared" si="0"/>
        <v>0</v>
      </c>
      <c r="G15" s="181">
        <f t="shared" si="1"/>
        <v>0</v>
      </c>
      <c r="H15" s="350">
        <f t="shared" si="2"/>
        <v>0</v>
      </c>
      <c r="I15" s="350">
        <f t="shared" si="3"/>
        <v>0</v>
      </c>
      <c r="J15" s="166"/>
      <c r="K15" s="182"/>
      <c r="L15" s="104"/>
      <c r="M15" s="104"/>
      <c r="N15" s="47"/>
      <c r="O15" s="47"/>
      <c r="P15" s="47"/>
      <c r="Q15" s="47"/>
      <c r="R15" s="105"/>
      <c r="S15" s="49"/>
      <c r="T15" s="49"/>
      <c r="U15" s="49"/>
      <c r="V15" s="49"/>
      <c r="W15" s="49"/>
    </row>
    <row r="16" spans="1:23" outlineLevel="1" x14ac:dyDescent="0.25">
      <c r="A16" s="97"/>
      <c r="B16" s="177"/>
      <c r="C16" s="177"/>
      <c r="D16" s="178"/>
      <c r="E16" s="179"/>
      <c r="F16" s="180">
        <f t="shared" si="0"/>
        <v>0</v>
      </c>
      <c r="G16" s="181">
        <f t="shared" si="1"/>
        <v>0</v>
      </c>
      <c r="H16" s="350">
        <f t="shared" si="2"/>
        <v>0</v>
      </c>
      <c r="I16" s="350">
        <f t="shared" si="3"/>
        <v>0</v>
      </c>
      <c r="J16" s="166"/>
      <c r="K16" s="104"/>
      <c r="L16" s="104"/>
      <c r="M16" s="104"/>
      <c r="N16" s="47"/>
      <c r="O16" s="47"/>
      <c r="P16" s="47"/>
      <c r="Q16" s="47"/>
      <c r="R16" s="105"/>
      <c r="S16" s="49"/>
      <c r="T16" s="49"/>
      <c r="U16" s="49"/>
      <c r="V16" s="49"/>
      <c r="W16" s="49"/>
    </row>
    <row r="17" spans="1:23" outlineLevel="1" x14ac:dyDescent="0.25">
      <c r="A17" s="97"/>
      <c r="B17" s="177"/>
      <c r="C17" s="177"/>
      <c r="D17" s="178"/>
      <c r="E17" s="179"/>
      <c r="F17" s="180">
        <f t="shared" si="0"/>
        <v>0</v>
      </c>
      <c r="G17" s="181">
        <f t="shared" si="1"/>
        <v>0</v>
      </c>
      <c r="H17" s="350">
        <f t="shared" si="2"/>
        <v>0</v>
      </c>
      <c r="I17" s="350">
        <f t="shared" si="3"/>
        <v>0</v>
      </c>
      <c r="J17" s="166"/>
      <c r="K17" s="104"/>
      <c r="L17" s="104"/>
      <c r="M17" s="104"/>
      <c r="N17" s="47"/>
      <c r="O17" s="47"/>
      <c r="P17" s="47"/>
      <c r="Q17" s="47"/>
      <c r="R17" s="105"/>
      <c r="S17" s="49"/>
      <c r="T17" s="49"/>
      <c r="U17" s="49"/>
      <c r="V17" s="49"/>
      <c r="W17" s="49"/>
    </row>
    <row r="18" spans="1:23" outlineLevel="1" x14ac:dyDescent="0.25">
      <c r="A18" s="97"/>
      <c r="B18" s="177"/>
      <c r="C18" s="177"/>
      <c r="D18" s="178"/>
      <c r="E18" s="179"/>
      <c r="F18" s="180">
        <f t="shared" si="0"/>
        <v>0</v>
      </c>
      <c r="G18" s="181">
        <f t="shared" si="1"/>
        <v>0</v>
      </c>
      <c r="H18" s="350">
        <f t="shared" si="2"/>
        <v>0</v>
      </c>
      <c r="I18" s="350">
        <f t="shared" si="3"/>
        <v>0</v>
      </c>
      <c r="J18" s="166"/>
      <c r="K18" s="104"/>
      <c r="L18" s="104"/>
      <c r="M18" s="104"/>
      <c r="N18" s="47"/>
      <c r="O18" s="47"/>
      <c r="P18" s="47"/>
      <c r="Q18" s="47"/>
      <c r="R18" s="105"/>
      <c r="S18" s="49"/>
      <c r="T18" s="49"/>
      <c r="U18" s="49"/>
      <c r="V18" s="49"/>
      <c r="W18" s="49"/>
    </row>
    <row r="19" spans="1:23" outlineLevel="1" x14ac:dyDescent="0.25">
      <c r="A19" s="97"/>
      <c r="B19" s="177"/>
      <c r="C19" s="177"/>
      <c r="D19" s="178"/>
      <c r="E19" s="179"/>
      <c r="F19" s="180">
        <f t="shared" si="0"/>
        <v>0</v>
      </c>
      <c r="G19" s="181">
        <f t="shared" si="1"/>
        <v>0</v>
      </c>
      <c r="H19" s="350">
        <f t="shared" si="2"/>
        <v>0</v>
      </c>
      <c r="I19" s="350">
        <f t="shared" si="3"/>
        <v>0</v>
      </c>
      <c r="J19" s="166"/>
      <c r="K19" s="104"/>
      <c r="L19" s="104"/>
      <c r="M19" s="104"/>
      <c r="N19" s="47"/>
      <c r="O19" s="47"/>
      <c r="P19" s="47"/>
      <c r="Q19" s="47"/>
      <c r="R19" s="105"/>
      <c r="S19" s="49"/>
      <c r="T19" s="49"/>
      <c r="U19" s="49"/>
      <c r="V19" s="49"/>
      <c r="W19" s="49"/>
    </row>
    <row r="20" spans="1:23" outlineLevel="1" x14ac:dyDescent="0.25">
      <c r="A20" s="97"/>
      <c r="B20" s="177"/>
      <c r="C20" s="177"/>
      <c r="D20" s="178"/>
      <c r="E20" s="179"/>
      <c r="F20" s="180">
        <f t="shared" si="0"/>
        <v>0</v>
      </c>
      <c r="G20" s="181">
        <f t="shared" si="1"/>
        <v>0</v>
      </c>
      <c r="H20" s="350">
        <f t="shared" si="2"/>
        <v>0</v>
      </c>
      <c r="I20" s="350">
        <f t="shared" si="3"/>
        <v>0</v>
      </c>
      <c r="J20" s="166"/>
      <c r="K20" s="104"/>
      <c r="L20" s="104"/>
      <c r="M20" s="104"/>
      <c r="N20" s="47"/>
      <c r="O20" s="47"/>
      <c r="P20" s="47"/>
      <c r="Q20" s="47"/>
      <c r="R20" s="105"/>
      <c r="S20" s="49"/>
      <c r="T20" s="49"/>
      <c r="U20" s="49"/>
      <c r="V20" s="49"/>
      <c r="W20" s="49"/>
    </row>
    <row r="21" spans="1:23" outlineLevel="1" x14ac:dyDescent="0.25">
      <c r="A21" s="97"/>
      <c r="B21" s="177"/>
      <c r="C21" s="177"/>
      <c r="D21" s="178"/>
      <c r="E21" s="179"/>
      <c r="F21" s="180">
        <f t="shared" si="0"/>
        <v>0</v>
      </c>
      <c r="G21" s="181">
        <f t="shared" si="1"/>
        <v>0</v>
      </c>
      <c r="H21" s="350">
        <f t="shared" si="2"/>
        <v>0</v>
      </c>
      <c r="I21" s="350">
        <f t="shared" si="3"/>
        <v>0</v>
      </c>
      <c r="J21" s="166"/>
      <c r="K21" s="104"/>
      <c r="L21" s="104"/>
      <c r="M21" s="104"/>
      <c r="N21" s="47"/>
      <c r="O21" s="47"/>
      <c r="P21" s="47"/>
      <c r="Q21" s="47"/>
      <c r="R21" s="105"/>
      <c r="S21" s="49"/>
      <c r="T21" s="49"/>
      <c r="U21" s="49"/>
      <c r="V21" s="49"/>
      <c r="W21" s="49"/>
    </row>
    <row r="22" spans="1:23" outlineLevel="1" x14ac:dyDescent="0.25">
      <c r="A22" s="97"/>
      <c r="B22" s="177"/>
      <c r="C22" s="177"/>
      <c r="D22" s="178"/>
      <c r="E22" s="179"/>
      <c r="F22" s="180">
        <f t="shared" si="0"/>
        <v>0</v>
      </c>
      <c r="G22" s="181">
        <f t="shared" si="1"/>
        <v>0</v>
      </c>
      <c r="H22" s="350">
        <f t="shared" si="2"/>
        <v>0</v>
      </c>
      <c r="I22" s="350">
        <f t="shared" si="3"/>
        <v>0</v>
      </c>
      <c r="J22" s="166"/>
      <c r="K22" s="104"/>
      <c r="L22" s="104"/>
      <c r="M22" s="104"/>
      <c r="N22" s="47"/>
      <c r="O22" s="47"/>
      <c r="P22" s="47"/>
      <c r="Q22" s="47"/>
      <c r="R22" s="105"/>
      <c r="S22" s="49"/>
      <c r="T22" s="49"/>
      <c r="U22" s="49"/>
      <c r="V22" s="49"/>
      <c r="W22" s="49"/>
    </row>
    <row r="23" spans="1:23" outlineLevel="1" x14ac:dyDescent="0.25">
      <c r="A23" s="97"/>
      <c r="B23" s="177"/>
      <c r="C23" s="177"/>
      <c r="D23" s="178"/>
      <c r="E23" s="179"/>
      <c r="F23" s="180">
        <f t="shared" si="0"/>
        <v>0</v>
      </c>
      <c r="G23" s="181">
        <f t="shared" si="1"/>
        <v>0</v>
      </c>
      <c r="H23" s="350">
        <f t="shared" si="2"/>
        <v>0</v>
      </c>
      <c r="I23" s="350">
        <f t="shared" si="3"/>
        <v>0</v>
      </c>
      <c r="J23" s="166"/>
      <c r="K23" s="104"/>
      <c r="L23" s="104"/>
      <c r="M23" s="104"/>
      <c r="N23" s="47"/>
      <c r="O23" s="47"/>
      <c r="P23" s="47"/>
      <c r="Q23" s="47"/>
      <c r="R23" s="105"/>
      <c r="S23" s="49"/>
      <c r="T23" s="49"/>
      <c r="U23" s="49"/>
      <c r="V23" s="49"/>
      <c r="W23" s="49"/>
    </row>
    <row r="24" spans="1:23" outlineLevel="1" x14ac:dyDescent="0.25">
      <c r="A24" s="97"/>
      <c r="B24" s="177"/>
      <c r="C24" s="177"/>
      <c r="D24" s="178"/>
      <c r="E24" s="179"/>
      <c r="F24" s="180">
        <f t="shared" si="0"/>
        <v>0</v>
      </c>
      <c r="G24" s="181">
        <f t="shared" si="1"/>
        <v>0</v>
      </c>
      <c r="H24" s="350">
        <f t="shared" si="2"/>
        <v>0</v>
      </c>
      <c r="I24" s="350">
        <f t="shared" si="3"/>
        <v>0</v>
      </c>
      <c r="J24" s="166"/>
      <c r="K24" s="104"/>
      <c r="L24" s="104"/>
      <c r="M24" s="104"/>
      <c r="N24" s="47"/>
      <c r="O24" s="47"/>
      <c r="P24" s="47"/>
      <c r="Q24" s="47"/>
      <c r="R24" s="105"/>
      <c r="S24" s="49"/>
      <c r="T24" s="49"/>
      <c r="U24" s="49"/>
      <c r="V24" s="49"/>
      <c r="W24" s="49"/>
    </row>
    <row r="25" spans="1:23" outlineLevel="1" x14ac:dyDescent="0.25">
      <c r="A25" s="97"/>
      <c r="B25" s="177"/>
      <c r="C25" s="177"/>
      <c r="D25" s="178"/>
      <c r="E25" s="179"/>
      <c r="F25" s="180">
        <f t="shared" si="0"/>
        <v>0</v>
      </c>
      <c r="G25" s="181">
        <f t="shared" si="1"/>
        <v>0</v>
      </c>
      <c r="H25" s="350">
        <f t="shared" si="2"/>
        <v>0</v>
      </c>
      <c r="I25" s="350">
        <f t="shared" si="3"/>
        <v>0</v>
      </c>
      <c r="J25" s="166"/>
      <c r="K25" s="104"/>
      <c r="L25" s="104"/>
      <c r="M25" s="104"/>
      <c r="N25" s="47"/>
      <c r="O25" s="47"/>
      <c r="P25" s="47"/>
      <c r="Q25" s="47"/>
      <c r="R25" s="105"/>
      <c r="S25" s="49"/>
      <c r="T25" s="49"/>
      <c r="U25" s="49"/>
      <c r="V25" s="49"/>
      <c r="W25" s="49"/>
    </row>
    <row r="26" spans="1:23" outlineLevel="1" x14ac:dyDescent="0.25">
      <c r="A26" s="97"/>
      <c r="B26" s="177"/>
      <c r="C26" s="177"/>
      <c r="D26" s="178"/>
      <c r="E26" s="179"/>
      <c r="F26" s="180">
        <f t="shared" si="0"/>
        <v>0</v>
      </c>
      <c r="G26" s="181">
        <f t="shared" si="1"/>
        <v>0</v>
      </c>
      <c r="H26" s="350">
        <f t="shared" si="2"/>
        <v>0</v>
      </c>
      <c r="I26" s="350">
        <f t="shared" si="3"/>
        <v>0</v>
      </c>
      <c r="J26" s="166"/>
      <c r="K26" s="104"/>
      <c r="L26" s="104"/>
      <c r="M26" s="104"/>
      <c r="N26" s="47"/>
      <c r="O26" s="47"/>
      <c r="P26" s="47"/>
      <c r="Q26" s="47"/>
      <c r="R26" s="105"/>
      <c r="S26" s="49"/>
      <c r="T26" s="49"/>
      <c r="U26" s="49"/>
      <c r="V26" s="49"/>
      <c r="W26" s="49"/>
    </row>
    <row r="27" spans="1:23" outlineLevel="1" x14ac:dyDescent="0.25">
      <c r="A27" s="97"/>
      <c r="B27" s="183"/>
      <c r="C27" s="130"/>
      <c r="D27" s="130"/>
      <c r="E27" s="105"/>
      <c r="F27" s="184"/>
      <c r="G27" s="185"/>
      <c r="H27" s="186"/>
      <c r="I27" s="46"/>
      <c r="J27" s="166"/>
      <c r="K27" s="104"/>
      <c r="L27" s="104"/>
      <c r="M27" s="104"/>
      <c r="N27" s="47"/>
      <c r="O27" s="47"/>
      <c r="P27" s="47"/>
      <c r="Q27" s="47"/>
      <c r="R27" s="105"/>
      <c r="S27" s="49"/>
      <c r="T27" s="49"/>
      <c r="U27" s="49"/>
      <c r="V27" s="49"/>
      <c r="W27" s="49"/>
    </row>
    <row r="28" spans="1:23" s="131" customFormat="1" x14ac:dyDescent="0.25">
      <c r="A28" s="119"/>
      <c r="B28" s="187"/>
      <c r="C28" s="130"/>
      <c r="D28" s="130"/>
      <c r="E28" s="188"/>
      <c r="F28" s="189" t="s">
        <v>129</v>
      </c>
      <c r="G28" s="190">
        <f>SUM(G12:G26)</f>
        <v>0</v>
      </c>
      <c r="H28" s="348">
        <f t="shared" ref="H28" si="4">SUM(H12:H26)</f>
        <v>0</v>
      </c>
      <c r="I28" s="349">
        <f>SUM(I12:I26)</f>
        <v>0</v>
      </c>
      <c r="J28" s="191"/>
      <c r="K28" s="129"/>
      <c r="L28" s="129"/>
      <c r="M28" s="129"/>
      <c r="N28" s="192"/>
      <c r="O28" s="192"/>
      <c r="P28" s="192"/>
      <c r="Q28" s="192"/>
      <c r="R28" s="130"/>
    </row>
    <row r="29" spans="1:23" s="131" customFormat="1" x14ac:dyDescent="0.25">
      <c r="A29" s="119"/>
      <c r="B29" s="187"/>
      <c r="C29" s="130"/>
      <c r="D29" s="130"/>
      <c r="E29" s="188"/>
      <c r="F29" s="189" t="s">
        <v>131</v>
      </c>
      <c r="G29" s="193">
        <f>SUM(H12:H26)</f>
        <v>0</v>
      </c>
      <c r="H29" s="194"/>
      <c r="I29" s="46"/>
      <c r="J29" s="129"/>
      <c r="K29" s="129"/>
      <c r="L29" s="129"/>
      <c r="M29" s="129"/>
      <c r="N29" s="192"/>
      <c r="O29" s="192"/>
      <c r="P29" s="192"/>
      <c r="Q29" s="192"/>
      <c r="R29" s="130"/>
    </row>
    <row r="30" spans="1:23" s="131" customFormat="1" x14ac:dyDescent="0.25">
      <c r="A30" s="119"/>
      <c r="B30" s="187"/>
      <c r="C30" s="130"/>
      <c r="D30" s="130"/>
      <c r="E30" s="188"/>
      <c r="F30" s="189" t="s">
        <v>130</v>
      </c>
      <c r="G30" s="193">
        <f>SUM(I12:I26)</f>
        <v>0</v>
      </c>
      <c r="H30" s="194"/>
      <c r="I30" s="46"/>
      <c r="J30" s="129"/>
      <c r="K30" s="129"/>
      <c r="L30" s="129"/>
      <c r="M30" s="129"/>
      <c r="N30" s="192"/>
      <c r="O30" s="192"/>
      <c r="P30" s="192"/>
      <c r="Q30" s="192"/>
      <c r="R30" s="130"/>
    </row>
    <row r="31" spans="1:23" s="131" customFormat="1" x14ac:dyDescent="0.25">
      <c r="A31" s="119"/>
      <c r="B31" s="187"/>
      <c r="C31" s="130"/>
      <c r="D31" s="130"/>
      <c r="E31" s="188"/>
      <c r="F31" s="189"/>
      <c r="G31" s="195"/>
      <c r="H31" s="194"/>
      <c r="I31" s="46"/>
      <c r="J31" s="129"/>
      <c r="K31" s="129"/>
      <c r="L31" s="129"/>
      <c r="M31" s="129"/>
      <c r="N31" s="192"/>
      <c r="O31" s="192"/>
      <c r="P31" s="192"/>
      <c r="Q31" s="192"/>
      <c r="R31" s="130"/>
    </row>
    <row r="32" spans="1:23" s="131" customFormat="1" x14ac:dyDescent="0.15">
      <c r="A32" s="119"/>
      <c r="B32" s="187"/>
      <c r="E32" s="196"/>
      <c r="F32" s="197" t="str">
        <f>Lijsten!$B$2</f>
        <v>(Coördinatie) samenwerkingsverband</v>
      </c>
      <c r="G32" s="198">
        <f>SUMIF($B$12:$B$26,F32,$G$12:$G$26)</f>
        <v>0</v>
      </c>
      <c r="H32" s="199"/>
      <c r="I32" s="46"/>
      <c r="J32" s="200"/>
      <c r="K32" s="129"/>
      <c r="L32" s="129"/>
      <c r="M32" s="129"/>
      <c r="N32" s="192"/>
      <c r="O32" s="192"/>
      <c r="P32" s="192"/>
      <c r="Q32" s="192"/>
      <c r="R32" s="130"/>
    </row>
    <row r="33" spans="1:23" s="131" customFormat="1" x14ac:dyDescent="0.15">
      <c r="A33" s="119"/>
      <c r="B33" s="187"/>
      <c r="D33" s="201"/>
      <c r="F33" s="202" t="str">
        <f>Lijsten!$B$3</f>
        <v>Proefproject uitvoering &amp; monitoring</v>
      </c>
      <c r="G33" s="198">
        <f>SUMIF($B$12:$B$26,F33,$G$12:$G$26)</f>
        <v>0</v>
      </c>
      <c r="H33" s="203"/>
      <c r="I33" s="46"/>
      <c r="J33" s="200"/>
      <c r="K33" s="129"/>
      <c r="L33" s="129"/>
      <c r="M33" s="129"/>
      <c r="N33" s="192"/>
      <c r="O33" s="192"/>
      <c r="P33" s="192"/>
      <c r="Q33" s="192"/>
      <c r="R33" s="130"/>
    </row>
    <row r="34" spans="1:23" s="131" customFormat="1" x14ac:dyDescent="0.15">
      <c r="A34" s="119"/>
      <c r="B34" s="187"/>
      <c r="D34" s="201"/>
      <c r="F34" s="202" t="str">
        <f>Lijsten!$B$4</f>
        <v>Kennisdeling activiteiten</v>
      </c>
      <c r="G34" s="198">
        <f>SUMIF($B$12:$B$26,F34,$G$12:$G$26)</f>
        <v>0</v>
      </c>
      <c r="H34" s="203"/>
      <c r="I34" s="46"/>
      <c r="J34" s="200"/>
      <c r="K34" s="129"/>
      <c r="L34" s="129"/>
      <c r="M34" s="129"/>
      <c r="N34" s="192"/>
      <c r="O34" s="192"/>
      <c r="P34" s="192"/>
      <c r="Q34" s="192"/>
      <c r="R34" s="130"/>
    </row>
    <row r="35" spans="1:23" s="131" customFormat="1" x14ac:dyDescent="0.25">
      <c r="A35" s="119"/>
      <c r="B35" s="204"/>
      <c r="C35" s="205"/>
      <c r="D35" s="205"/>
      <c r="E35" s="206"/>
      <c r="F35" s="206"/>
      <c r="G35" s="207"/>
      <c r="H35" s="165"/>
      <c r="I35" s="46"/>
      <c r="J35" s="200"/>
      <c r="K35" s="129"/>
      <c r="L35" s="129"/>
      <c r="M35" s="129"/>
      <c r="N35" s="192"/>
      <c r="O35" s="192"/>
      <c r="P35" s="192"/>
      <c r="Q35" s="192"/>
      <c r="R35" s="130"/>
    </row>
    <row r="36" spans="1:23" s="130" customFormat="1" x14ac:dyDescent="0.25">
      <c r="A36" s="208"/>
      <c r="B36" s="143"/>
      <c r="C36" s="143"/>
      <c r="D36" s="143"/>
      <c r="E36" s="143"/>
      <c r="F36" s="143"/>
      <c r="G36" s="143"/>
      <c r="H36" s="52"/>
      <c r="I36" s="52"/>
      <c r="N36" s="127"/>
      <c r="O36" s="127"/>
      <c r="P36" s="127"/>
      <c r="Q36" s="127"/>
      <c r="R36" s="129"/>
      <c r="S36" s="129"/>
    </row>
    <row r="37" spans="1:23" x14ac:dyDescent="0.25">
      <c r="A37" s="119" t="s">
        <v>12</v>
      </c>
      <c r="B37" s="209" t="s">
        <v>13</v>
      </c>
      <c r="C37" s="210"/>
      <c r="D37" s="211"/>
      <c r="E37" s="212"/>
      <c r="F37" s="212"/>
      <c r="G37" s="213"/>
      <c r="H37" s="165"/>
      <c r="I37" s="46"/>
      <c r="J37" s="166"/>
      <c r="K37" s="104"/>
      <c r="L37" s="104"/>
      <c r="M37" s="104"/>
      <c r="N37" s="47"/>
      <c r="O37" s="47"/>
      <c r="P37" s="47"/>
      <c r="Q37" s="47"/>
      <c r="R37" s="105"/>
      <c r="S37" s="49"/>
      <c r="T37" s="49"/>
      <c r="U37" s="49"/>
      <c r="V37" s="49"/>
      <c r="W37" s="49"/>
    </row>
    <row r="38" spans="1:23" outlineLevel="1" x14ac:dyDescent="0.25">
      <c r="A38" s="119"/>
      <c r="B38" s="214"/>
      <c r="C38" s="105"/>
      <c r="D38" s="188"/>
      <c r="E38" s="105"/>
      <c r="F38" s="105"/>
      <c r="G38" s="215"/>
      <c r="H38" s="165"/>
      <c r="I38" s="46"/>
      <c r="J38" s="166"/>
      <c r="K38" s="104"/>
      <c r="L38" s="104"/>
      <c r="M38" s="104"/>
      <c r="N38" s="47"/>
      <c r="O38" s="47"/>
      <c r="P38" s="47"/>
      <c r="Q38" s="47"/>
      <c r="R38" s="105"/>
      <c r="S38" s="49"/>
      <c r="T38" s="49"/>
      <c r="U38" s="49"/>
      <c r="V38" s="49"/>
      <c r="W38" s="49"/>
    </row>
    <row r="39" spans="1:23" s="176" customFormat="1" outlineLevel="1" x14ac:dyDescent="0.25">
      <c r="A39" s="119"/>
      <c r="B39" s="216" t="s">
        <v>14</v>
      </c>
      <c r="C39" s="217" t="s">
        <v>15</v>
      </c>
      <c r="D39" s="371" t="s">
        <v>16</v>
      </c>
      <c r="E39" s="371"/>
      <c r="F39" s="371"/>
      <c r="G39" s="218" t="s">
        <v>17</v>
      </c>
      <c r="H39" s="165"/>
      <c r="I39" s="219"/>
      <c r="J39" s="171"/>
      <c r="K39" s="173"/>
      <c r="L39" s="173"/>
      <c r="M39" s="173"/>
      <c r="N39" s="174"/>
      <c r="O39" s="174"/>
      <c r="P39" s="174"/>
      <c r="Q39" s="174"/>
      <c r="R39" s="175"/>
    </row>
    <row r="40" spans="1:23" s="118" customFormat="1" ht="33.75" outlineLevel="1" x14ac:dyDescent="0.25">
      <c r="A40" s="220"/>
      <c r="B40" s="221" t="s">
        <v>212</v>
      </c>
      <c r="C40" s="177"/>
      <c r="D40" s="366"/>
      <c r="E40" s="366"/>
      <c r="F40" s="366"/>
      <c r="G40" s="222"/>
      <c r="H40" s="223"/>
      <c r="I40" s="224"/>
      <c r="J40" s="225"/>
      <c r="K40" s="117"/>
      <c r="L40" s="117"/>
      <c r="M40" s="117"/>
      <c r="N40" s="226"/>
      <c r="O40" s="226"/>
      <c r="P40" s="226"/>
      <c r="Q40" s="226"/>
      <c r="R40" s="112"/>
    </row>
    <row r="41" spans="1:23" s="118" customFormat="1" ht="33.75" outlineLevel="1" x14ac:dyDescent="0.25">
      <c r="A41" s="220"/>
      <c r="B41" s="221" t="s">
        <v>213</v>
      </c>
      <c r="C41" s="177"/>
      <c r="D41" s="366"/>
      <c r="E41" s="366"/>
      <c r="F41" s="366"/>
      <c r="G41" s="222"/>
      <c r="H41" s="223"/>
      <c r="I41" s="224"/>
      <c r="J41" s="225"/>
      <c r="K41" s="117"/>
      <c r="L41" s="117"/>
      <c r="M41" s="117"/>
      <c r="N41" s="226"/>
      <c r="O41" s="226"/>
      <c r="P41" s="226"/>
      <c r="Q41" s="226"/>
      <c r="R41" s="112"/>
    </row>
    <row r="42" spans="1:23" s="118" customFormat="1" ht="33.75" outlineLevel="1" x14ac:dyDescent="0.25">
      <c r="A42" s="220"/>
      <c r="B42" s="221" t="s">
        <v>214</v>
      </c>
      <c r="C42" s="177"/>
      <c r="D42" s="366"/>
      <c r="E42" s="366"/>
      <c r="F42" s="366"/>
      <c r="G42" s="222"/>
      <c r="H42" s="223"/>
      <c r="I42" s="224"/>
      <c r="J42" s="225"/>
      <c r="K42" s="117"/>
      <c r="L42" s="117"/>
      <c r="M42" s="117"/>
      <c r="N42" s="226"/>
      <c r="O42" s="226"/>
      <c r="P42" s="226"/>
      <c r="Q42" s="226"/>
      <c r="R42" s="112"/>
    </row>
    <row r="43" spans="1:23" s="118" customFormat="1" ht="22.5" outlineLevel="1" x14ac:dyDescent="0.25">
      <c r="A43" s="220"/>
      <c r="B43" s="221" t="s">
        <v>215</v>
      </c>
      <c r="C43" s="177"/>
      <c r="D43" s="366"/>
      <c r="E43" s="366"/>
      <c r="F43" s="366"/>
      <c r="G43" s="222"/>
      <c r="H43" s="223"/>
      <c r="I43" s="224"/>
      <c r="J43" s="225"/>
      <c r="K43" s="117"/>
      <c r="L43" s="117"/>
      <c r="M43" s="117"/>
      <c r="N43" s="226"/>
      <c r="O43" s="226"/>
      <c r="P43" s="226"/>
      <c r="Q43" s="226"/>
      <c r="R43" s="112"/>
    </row>
    <row r="44" spans="1:23" s="118" customFormat="1" ht="22.5" outlineLevel="1" x14ac:dyDescent="0.25">
      <c r="A44" s="220"/>
      <c r="B44" s="221" t="s">
        <v>216</v>
      </c>
      <c r="C44" s="177"/>
      <c r="D44" s="366"/>
      <c r="E44" s="366"/>
      <c r="F44" s="366"/>
      <c r="G44" s="222"/>
      <c r="H44" s="223"/>
      <c r="I44" s="224"/>
      <c r="J44" s="225"/>
      <c r="K44" s="117"/>
      <c r="L44" s="117"/>
      <c r="M44" s="117"/>
      <c r="N44" s="226"/>
      <c r="O44" s="226"/>
      <c r="P44" s="226"/>
      <c r="Q44" s="226"/>
      <c r="R44" s="112"/>
    </row>
    <row r="45" spans="1:23" s="118" customFormat="1" ht="33.75" outlineLevel="1" x14ac:dyDescent="0.25">
      <c r="A45" s="220"/>
      <c r="B45" s="221" t="s">
        <v>217</v>
      </c>
      <c r="C45" s="177"/>
      <c r="D45" s="366"/>
      <c r="E45" s="366"/>
      <c r="F45" s="366"/>
      <c r="G45" s="222"/>
      <c r="H45" s="223"/>
      <c r="I45" s="224"/>
      <c r="J45" s="225"/>
      <c r="K45" s="117"/>
      <c r="L45" s="117"/>
      <c r="M45" s="117"/>
      <c r="N45" s="226"/>
      <c r="O45" s="226"/>
      <c r="P45" s="226"/>
      <c r="Q45" s="226"/>
      <c r="R45" s="112"/>
    </row>
    <row r="46" spans="1:23" s="118" customFormat="1" ht="45" outlineLevel="1" x14ac:dyDescent="0.25">
      <c r="A46" s="220"/>
      <c r="B46" s="221" t="s">
        <v>218</v>
      </c>
      <c r="C46" s="177"/>
      <c r="D46" s="366"/>
      <c r="E46" s="366"/>
      <c r="F46" s="366"/>
      <c r="G46" s="222"/>
      <c r="H46" s="223"/>
      <c r="I46" s="224"/>
      <c r="J46" s="225"/>
      <c r="K46" s="117"/>
      <c r="L46" s="117"/>
      <c r="M46" s="117"/>
      <c r="N46" s="226"/>
      <c r="O46" s="226"/>
      <c r="P46" s="226"/>
      <c r="Q46" s="226"/>
      <c r="R46" s="112"/>
    </row>
    <row r="47" spans="1:23" s="118" customFormat="1" ht="22.5" outlineLevel="1" x14ac:dyDescent="0.25">
      <c r="A47" s="106"/>
      <c r="B47" s="221" t="s">
        <v>219</v>
      </c>
      <c r="C47" s="177"/>
      <c r="D47" s="366"/>
      <c r="E47" s="366"/>
      <c r="F47" s="366"/>
      <c r="G47" s="222"/>
      <c r="H47" s="223"/>
      <c r="I47" s="224"/>
      <c r="J47" s="225"/>
      <c r="K47" s="117"/>
      <c r="L47" s="117"/>
      <c r="M47" s="117"/>
      <c r="N47" s="226"/>
      <c r="O47" s="226"/>
      <c r="P47" s="226"/>
      <c r="Q47" s="226"/>
      <c r="R47" s="112"/>
    </row>
    <row r="48" spans="1:23" outlineLevel="1" x14ac:dyDescent="0.25">
      <c r="A48" s="97"/>
      <c r="B48" s="227"/>
      <c r="C48" s="228"/>
      <c r="D48" s="229"/>
      <c r="E48" s="228"/>
      <c r="F48" s="228"/>
      <c r="G48" s="230"/>
      <c r="H48" s="231"/>
      <c r="I48" s="46"/>
      <c r="J48" s="166"/>
      <c r="K48" s="104"/>
      <c r="L48" s="104"/>
      <c r="M48" s="104"/>
      <c r="N48" s="47"/>
      <c r="O48" s="47"/>
      <c r="P48" s="47"/>
      <c r="Q48" s="47"/>
      <c r="R48" s="105"/>
      <c r="S48" s="49"/>
      <c r="T48" s="49"/>
      <c r="U48" s="49"/>
      <c r="V48" s="49"/>
      <c r="W48" s="49"/>
    </row>
    <row r="49" spans="1:23" x14ac:dyDescent="0.25">
      <c r="A49" s="97"/>
      <c r="B49" s="232"/>
      <c r="C49" s="105"/>
      <c r="D49" s="142"/>
      <c r="E49" s="105"/>
      <c r="F49" s="105" t="s">
        <v>9</v>
      </c>
      <c r="G49" s="190">
        <f>SUM(G40:G47)</f>
        <v>0</v>
      </c>
      <c r="H49" s="231"/>
      <c r="I49" s="46"/>
      <c r="J49" s="166"/>
      <c r="K49" s="104"/>
      <c r="L49" s="104"/>
      <c r="M49" s="104"/>
      <c r="N49" s="47"/>
      <c r="O49" s="47"/>
      <c r="P49" s="47"/>
      <c r="Q49" s="47"/>
      <c r="R49" s="105"/>
      <c r="S49" s="49"/>
      <c r="T49" s="49"/>
      <c r="U49" s="49"/>
      <c r="V49" s="49"/>
      <c r="W49" s="49"/>
    </row>
    <row r="50" spans="1:23" s="131" customFormat="1" x14ac:dyDescent="0.25">
      <c r="A50" s="119"/>
      <c r="B50" s="233"/>
      <c r="C50" s="205"/>
      <c r="D50" s="234"/>
      <c r="E50" s="235"/>
      <c r="F50" s="235"/>
      <c r="G50" s="236"/>
      <c r="H50" s="231"/>
      <c r="I50" s="53"/>
      <c r="N50" s="237"/>
      <c r="O50" s="237"/>
      <c r="P50" s="237"/>
      <c r="Q50" s="237"/>
    </row>
    <row r="51" spans="1:23" s="131" customFormat="1" x14ac:dyDescent="0.25">
      <c r="A51" s="208"/>
      <c r="B51" s="143"/>
      <c r="C51" s="143"/>
      <c r="D51" s="238"/>
      <c r="E51" s="239"/>
      <c r="F51" s="239"/>
      <c r="G51" s="239"/>
      <c r="H51" s="240"/>
      <c r="I51" s="46"/>
      <c r="J51" s="200"/>
      <c r="K51" s="129"/>
      <c r="L51" s="129"/>
      <c r="M51" s="129"/>
      <c r="N51" s="192"/>
      <c r="O51" s="192"/>
      <c r="P51" s="192"/>
      <c r="Q51" s="192"/>
      <c r="R51" s="130"/>
    </row>
    <row r="52" spans="1:23" s="131" customFormat="1" x14ac:dyDescent="0.25">
      <c r="A52" s="119" t="s">
        <v>18</v>
      </c>
      <c r="B52" s="209" t="s">
        <v>19</v>
      </c>
      <c r="C52" s="210"/>
      <c r="D52" s="211"/>
      <c r="E52" s="212"/>
      <c r="F52" s="212"/>
      <c r="G52" s="213"/>
      <c r="H52" s="165"/>
      <c r="I52" s="52"/>
      <c r="J52" s="130"/>
      <c r="K52" s="130"/>
      <c r="L52" s="130"/>
      <c r="N52" s="237"/>
      <c r="O52" s="237"/>
      <c r="P52" s="237"/>
      <c r="Q52" s="237"/>
    </row>
    <row r="53" spans="1:23" s="131" customFormat="1" outlineLevel="1" x14ac:dyDescent="0.25">
      <c r="A53" s="119"/>
      <c r="B53" s="241" t="s">
        <v>4</v>
      </c>
      <c r="C53" s="217" t="s">
        <v>15</v>
      </c>
      <c r="D53" s="371" t="s">
        <v>16</v>
      </c>
      <c r="E53" s="371"/>
      <c r="F53" s="371"/>
      <c r="G53" s="218" t="s">
        <v>17</v>
      </c>
      <c r="H53" s="165"/>
      <c r="I53" s="46"/>
      <c r="J53" s="200"/>
      <c r="K53" s="129"/>
      <c r="L53" s="129"/>
      <c r="M53" s="129"/>
      <c r="N53" s="192"/>
      <c r="O53" s="192"/>
      <c r="P53" s="192"/>
      <c r="Q53" s="192"/>
      <c r="R53" s="130"/>
    </row>
    <row r="54" spans="1:23" s="131" customFormat="1" outlineLevel="1" x14ac:dyDescent="0.25">
      <c r="A54" s="119"/>
      <c r="B54" s="242"/>
      <c r="C54" s="177"/>
      <c r="D54" s="366"/>
      <c r="E54" s="366"/>
      <c r="F54" s="366"/>
      <c r="G54" s="178"/>
      <c r="H54" s="231"/>
      <c r="I54" s="46"/>
      <c r="J54" s="200"/>
      <c r="K54" s="129"/>
      <c r="L54" s="129"/>
      <c r="M54" s="129"/>
      <c r="N54" s="192"/>
      <c r="O54" s="192"/>
      <c r="P54" s="192"/>
      <c r="Q54" s="192"/>
      <c r="R54" s="130"/>
    </row>
    <row r="55" spans="1:23" s="131" customFormat="1" outlineLevel="1" x14ac:dyDescent="0.25">
      <c r="A55" s="119"/>
      <c r="B55" s="242"/>
      <c r="C55" s="177"/>
      <c r="D55" s="366"/>
      <c r="E55" s="366"/>
      <c r="F55" s="366"/>
      <c r="G55" s="178"/>
      <c r="H55" s="231"/>
      <c r="I55" s="46"/>
      <c r="J55" s="200"/>
      <c r="K55" s="129"/>
      <c r="L55" s="129"/>
      <c r="M55" s="129"/>
      <c r="N55" s="192"/>
      <c r="O55" s="192"/>
      <c r="P55" s="192"/>
      <c r="Q55" s="192"/>
      <c r="R55" s="130"/>
    </row>
    <row r="56" spans="1:23" s="131" customFormat="1" outlineLevel="1" x14ac:dyDescent="0.25">
      <c r="A56" s="119"/>
      <c r="B56" s="242"/>
      <c r="C56" s="177"/>
      <c r="D56" s="366"/>
      <c r="E56" s="366"/>
      <c r="F56" s="366"/>
      <c r="G56" s="178"/>
      <c r="H56" s="231"/>
      <c r="I56" s="46"/>
      <c r="J56" s="200"/>
      <c r="K56" s="129"/>
      <c r="L56" s="129"/>
      <c r="M56" s="129"/>
      <c r="N56" s="192"/>
      <c r="O56" s="192"/>
      <c r="P56" s="192"/>
      <c r="Q56" s="192"/>
      <c r="R56" s="130"/>
    </row>
    <row r="57" spans="1:23" s="131" customFormat="1" outlineLevel="1" x14ac:dyDescent="0.25">
      <c r="A57" s="119"/>
      <c r="B57" s="242"/>
      <c r="C57" s="177"/>
      <c r="D57" s="366"/>
      <c r="E57" s="366"/>
      <c r="F57" s="366"/>
      <c r="G57" s="178"/>
      <c r="H57" s="231"/>
      <c r="I57" s="46"/>
      <c r="J57" s="200"/>
      <c r="K57" s="129"/>
      <c r="L57" s="129"/>
      <c r="M57" s="129"/>
      <c r="N57" s="192"/>
      <c r="O57" s="192"/>
      <c r="P57" s="192"/>
      <c r="Q57" s="192"/>
      <c r="R57" s="130"/>
    </row>
    <row r="58" spans="1:23" s="131" customFormat="1" outlineLevel="1" x14ac:dyDescent="0.25">
      <c r="A58" s="119"/>
      <c r="B58" s="242"/>
      <c r="C58" s="177"/>
      <c r="D58" s="366"/>
      <c r="E58" s="366"/>
      <c r="F58" s="366"/>
      <c r="G58" s="178"/>
      <c r="H58" s="231"/>
      <c r="I58" s="46"/>
      <c r="J58" s="200"/>
      <c r="K58" s="129"/>
      <c r="L58" s="129"/>
      <c r="M58" s="129"/>
      <c r="N58" s="192"/>
      <c r="O58" s="192"/>
      <c r="P58" s="192"/>
      <c r="Q58" s="192"/>
      <c r="R58" s="130"/>
    </row>
    <row r="59" spans="1:23" s="131" customFormat="1" outlineLevel="1" x14ac:dyDescent="0.25">
      <c r="A59" s="119"/>
      <c r="B59" s="242"/>
      <c r="C59" s="177"/>
      <c r="D59" s="366"/>
      <c r="E59" s="366"/>
      <c r="F59" s="366"/>
      <c r="G59" s="178"/>
      <c r="H59" s="231"/>
      <c r="I59" s="46"/>
      <c r="J59" s="200"/>
      <c r="K59" s="129"/>
      <c r="L59" s="129"/>
      <c r="M59" s="129"/>
      <c r="N59" s="192"/>
      <c r="O59" s="192"/>
      <c r="P59" s="192"/>
      <c r="Q59" s="192"/>
      <c r="R59" s="130"/>
    </row>
    <row r="60" spans="1:23" s="131" customFormat="1" outlineLevel="1" x14ac:dyDescent="0.25">
      <c r="A60" s="119"/>
      <c r="B60" s="242"/>
      <c r="C60" s="177"/>
      <c r="D60" s="366"/>
      <c r="E60" s="366"/>
      <c r="F60" s="366"/>
      <c r="G60" s="178"/>
      <c r="H60" s="231"/>
      <c r="I60" s="46"/>
      <c r="J60" s="200"/>
      <c r="K60" s="129"/>
      <c r="L60" s="129"/>
      <c r="M60" s="129"/>
      <c r="N60" s="192"/>
      <c r="O60" s="192"/>
      <c r="P60" s="192"/>
      <c r="Q60" s="192"/>
      <c r="R60" s="130"/>
    </row>
    <row r="61" spans="1:23" s="131" customFormat="1" outlineLevel="1" x14ac:dyDescent="0.25">
      <c r="A61" s="119"/>
      <c r="B61" s="242"/>
      <c r="C61" s="177"/>
      <c r="D61" s="366"/>
      <c r="E61" s="366"/>
      <c r="F61" s="366"/>
      <c r="G61" s="178"/>
      <c r="H61" s="231"/>
      <c r="I61" s="46"/>
      <c r="J61" s="200"/>
      <c r="K61" s="129"/>
      <c r="L61" s="129"/>
      <c r="M61" s="129"/>
      <c r="N61" s="192"/>
      <c r="O61" s="192"/>
      <c r="P61" s="192"/>
      <c r="Q61" s="192"/>
      <c r="R61" s="130"/>
    </row>
    <row r="62" spans="1:23" s="131" customFormat="1" outlineLevel="1" x14ac:dyDescent="0.25">
      <c r="A62" s="119"/>
      <c r="B62" s="242"/>
      <c r="C62" s="177"/>
      <c r="D62" s="366"/>
      <c r="E62" s="366"/>
      <c r="F62" s="366"/>
      <c r="G62" s="178"/>
      <c r="H62" s="231"/>
      <c r="I62" s="46"/>
      <c r="J62" s="200"/>
      <c r="K62" s="129"/>
      <c r="L62" s="129"/>
      <c r="M62" s="129"/>
      <c r="N62" s="192"/>
      <c r="O62" s="192"/>
      <c r="P62" s="192"/>
      <c r="Q62" s="192"/>
      <c r="R62" s="130"/>
    </row>
    <row r="63" spans="1:23" s="131" customFormat="1" outlineLevel="1" x14ac:dyDescent="0.25">
      <c r="A63" s="119"/>
      <c r="B63" s="242"/>
      <c r="C63" s="177"/>
      <c r="D63" s="366"/>
      <c r="E63" s="366"/>
      <c r="F63" s="366"/>
      <c r="G63" s="178"/>
      <c r="H63" s="231"/>
      <c r="I63" s="46"/>
      <c r="J63" s="200"/>
      <c r="K63" s="129"/>
      <c r="L63" s="129"/>
      <c r="M63" s="129"/>
      <c r="N63" s="192"/>
      <c r="O63" s="192"/>
      <c r="P63" s="192"/>
      <c r="Q63" s="192"/>
      <c r="R63" s="130"/>
    </row>
    <row r="64" spans="1:23" s="131" customFormat="1" outlineLevel="1" x14ac:dyDescent="0.25">
      <c r="A64" s="119"/>
      <c r="B64" s="242"/>
      <c r="C64" s="177"/>
      <c r="D64" s="366"/>
      <c r="E64" s="366"/>
      <c r="F64" s="366"/>
      <c r="G64" s="178"/>
      <c r="H64" s="231"/>
      <c r="I64" s="46"/>
      <c r="J64" s="200"/>
      <c r="K64" s="129"/>
      <c r="L64" s="129"/>
      <c r="M64" s="129"/>
      <c r="N64" s="192"/>
      <c r="O64" s="192"/>
      <c r="P64" s="192"/>
      <c r="Q64" s="192"/>
      <c r="R64" s="130"/>
    </row>
    <row r="65" spans="1:23" s="131" customFormat="1" outlineLevel="1" x14ac:dyDescent="0.25">
      <c r="A65" s="119"/>
      <c r="B65" s="242"/>
      <c r="C65" s="177"/>
      <c r="D65" s="366"/>
      <c r="E65" s="366"/>
      <c r="F65" s="366"/>
      <c r="G65" s="178"/>
      <c r="H65" s="231"/>
      <c r="I65" s="46"/>
      <c r="J65" s="200"/>
      <c r="K65" s="129"/>
      <c r="L65" s="129"/>
      <c r="M65" s="129"/>
      <c r="N65" s="192"/>
      <c r="O65" s="192"/>
      <c r="P65" s="192"/>
      <c r="Q65" s="192"/>
      <c r="R65" s="130"/>
    </row>
    <row r="66" spans="1:23" s="131" customFormat="1" outlineLevel="1" x14ac:dyDescent="0.25">
      <c r="A66" s="119"/>
      <c r="B66" s="242"/>
      <c r="C66" s="177"/>
      <c r="D66" s="366"/>
      <c r="E66" s="366"/>
      <c r="F66" s="366"/>
      <c r="G66" s="178"/>
      <c r="H66" s="231"/>
      <c r="I66" s="46"/>
      <c r="J66" s="200"/>
      <c r="K66" s="129"/>
      <c r="L66" s="129"/>
      <c r="M66" s="129"/>
      <c r="N66" s="192"/>
      <c r="O66" s="192"/>
      <c r="P66" s="192"/>
      <c r="Q66" s="192"/>
      <c r="R66" s="130"/>
    </row>
    <row r="67" spans="1:23" s="131" customFormat="1" outlineLevel="1" x14ac:dyDescent="0.25">
      <c r="A67" s="97"/>
      <c r="B67" s="242"/>
      <c r="C67" s="177"/>
      <c r="D67" s="366"/>
      <c r="E67" s="366"/>
      <c r="F67" s="366"/>
      <c r="G67" s="178"/>
      <c r="H67" s="231"/>
      <c r="I67" s="46"/>
      <c r="J67" s="200"/>
      <c r="K67" s="129"/>
      <c r="L67" s="129"/>
      <c r="M67" s="129"/>
      <c r="N67" s="192"/>
      <c r="O67" s="192"/>
      <c r="P67" s="192"/>
      <c r="Q67" s="192"/>
      <c r="R67" s="130"/>
    </row>
    <row r="68" spans="1:23" s="131" customFormat="1" outlineLevel="1" x14ac:dyDescent="0.25">
      <c r="A68" s="97"/>
      <c r="B68" s="227"/>
      <c r="C68" s="228"/>
      <c r="D68" s="229"/>
      <c r="E68" s="228"/>
      <c r="F68" s="228"/>
      <c r="G68" s="230"/>
      <c r="H68" s="231"/>
      <c r="I68" s="46"/>
      <c r="J68" s="200"/>
      <c r="K68" s="129"/>
      <c r="L68" s="129"/>
      <c r="M68" s="129"/>
      <c r="N68" s="192"/>
      <c r="O68" s="192"/>
      <c r="P68" s="192"/>
      <c r="Q68" s="192"/>
      <c r="R68" s="130"/>
    </row>
    <row r="69" spans="1:23" s="131" customFormat="1" x14ac:dyDescent="0.25">
      <c r="A69" s="119"/>
      <c r="B69" s="214"/>
      <c r="C69" s="130"/>
      <c r="D69" s="188"/>
      <c r="E69" s="189"/>
      <c r="F69" s="189" t="s">
        <v>9</v>
      </c>
      <c r="G69" s="190">
        <f>SUM(G54:G67)</f>
        <v>0</v>
      </c>
      <c r="H69" s="231"/>
      <c r="I69" s="46"/>
      <c r="J69" s="200"/>
      <c r="K69" s="129"/>
      <c r="L69" s="129"/>
      <c r="M69" s="129"/>
      <c r="N69" s="192"/>
      <c r="O69" s="192"/>
      <c r="P69" s="192"/>
      <c r="Q69" s="192"/>
      <c r="R69" s="130"/>
    </row>
    <row r="70" spans="1:23" s="140" customFormat="1" x14ac:dyDescent="0.25">
      <c r="A70" s="132"/>
      <c r="B70" s="243"/>
      <c r="D70" s="244"/>
      <c r="E70" s="245"/>
      <c r="F70" s="245"/>
      <c r="G70" s="195"/>
      <c r="H70" s="246"/>
      <c r="I70" s="46"/>
      <c r="J70" s="200"/>
      <c r="K70" s="129"/>
      <c r="L70" s="129"/>
      <c r="M70" s="129"/>
      <c r="N70" s="127"/>
      <c r="O70" s="127"/>
      <c r="P70" s="127"/>
      <c r="Q70" s="127"/>
    </row>
    <row r="71" spans="1:23" s="131" customFormat="1" x14ac:dyDescent="0.25">
      <c r="A71" s="97"/>
      <c r="B71" s="232"/>
      <c r="C71" s="105"/>
      <c r="E71" s="247"/>
      <c r="F71" s="197" t="str">
        <f>Lijsten!$B$2</f>
        <v>(Coördinatie) samenwerkingsverband</v>
      </c>
      <c r="G71" s="248">
        <f>SUMIF($B$54:$B$67, F71, $G$54:$G$67)</f>
        <v>0</v>
      </c>
      <c r="H71" s="231"/>
      <c r="I71" s="46"/>
      <c r="J71" s="200"/>
      <c r="K71" s="129"/>
      <c r="L71" s="129"/>
      <c r="M71" s="129"/>
      <c r="N71" s="192"/>
      <c r="O71" s="192"/>
      <c r="P71" s="192"/>
      <c r="Q71" s="192"/>
      <c r="R71" s="130"/>
    </row>
    <row r="72" spans="1:23" s="131" customFormat="1" x14ac:dyDescent="0.25">
      <c r="A72" s="97"/>
      <c r="B72" s="232"/>
      <c r="C72" s="105"/>
      <c r="E72" s="247"/>
      <c r="F72" s="202" t="str">
        <f>Lijsten!$B$3</f>
        <v>Proefproject uitvoering &amp; monitoring</v>
      </c>
      <c r="G72" s="248">
        <f>SUMIF($B$54:$B$67, F72, $G$54:$G$67)</f>
        <v>0</v>
      </c>
      <c r="H72" s="231"/>
      <c r="I72" s="46"/>
      <c r="J72" s="200"/>
      <c r="K72" s="129"/>
      <c r="L72" s="129"/>
      <c r="M72" s="129"/>
      <c r="N72" s="192"/>
      <c r="O72" s="192"/>
      <c r="P72" s="192"/>
      <c r="Q72" s="192"/>
      <c r="R72" s="130"/>
    </row>
    <row r="73" spans="1:23" s="131" customFormat="1" x14ac:dyDescent="0.25">
      <c r="A73" s="97"/>
      <c r="B73" s="232"/>
      <c r="C73" s="105"/>
      <c r="E73" s="247"/>
      <c r="F73" s="202" t="str">
        <f>Lijsten!$B$4</f>
        <v>Kennisdeling activiteiten</v>
      </c>
      <c r="G73" s="248">
        <f>SUMIF($B$54:$B$67, F73, $G$54:$G$67)</f>
        <v>0</v>
      </c>
      <c r="H73" s="231"/>
      <c r="I73" s="46"/>
      <c r="J73" s="200"/>
      <c r="K73" s="129"/>
      <c r="L73" s="129"/>
      <c r="M73" s="129"/>
      <c r="N73" s="192"/>
      <c r="O73" s="192"/>
      <c r="P73" s="192"/>
      <c r="Q73" s="192"/>
      <c r="R73" s="130"/>
    </row>
    <row r="74" spans="1:23" s="131" customFormat="1" x14ac:dyDescent="0.25">
      <c r="A74" s="97"/>
      <c r="B74" s="249"/>
      <c r="C74" s="250"/>
      <c r="D74" s="251"/>
      <c r="E74" s="250"/>
      <c r="F74" s="250"/>
      <c r="G74" s="252"/>
      <c r="H74" s="231"/>
      <c r="I74" s="46"/>
      <c r="J74" s="200"/>
      <c r="K74" s="129"/>
      <c r="L74" s="129"/>
      <c r="M74" s="129"/>
      <c r="N74" s="192"/>
      <c r="O74" s="192"/>
      <c r="P74" s="192"/>
      <c r="Q74" s="192"/>
      <c r="R74" s="130"/>
    </row>
    <row r="75" spans="1:23" s="131" customFormat="1" x14ac:dyDescent="0.25">
      <c r="A75" s="208"/>
      <c r="B75" s="143"/>
      <c r="C75" s="143"/>
      <c r="D75" s="238"/>
      <c r="E75" s="239"/>
      <c r="F75" s="239"/>
      <c r="G75" s="239"/>
      <c r="H75" s="253"/>
      <c r="I75" s="253"/>
      <c r="J75" s="254"/>
      <c r="K75" s="254"/>
      <c r="L75" s="255"/>
      <c r="M75" s="256"/>
      <c r="N75" s="127"/>
      <c r="O75" s="128"/>
      <c r="P75" s="127"/>
      <c r="Q75" s="127"/>
      <c r="R75" s="129"/>
      <c r="S75" s="129"/>
      <c r="T75" s="130"/>
      <c r="U75" s="130"/>
      <c r="V75" s="130"/>
      <c r="W75" s="130"/>
    </row>
    <row r="76" spans="1:23" s="131" customFormat="1" x14ac:dyDescent="0.25">
      <c r="A76" s="119" t="s">
        <v>20</v>
      </c>
      <c r="B76" s="209" t="s">
        <v>21</v>
      </c>
      <c r="C76" s="210"/>
      <c r="D76" s="211"/>
      <c r="E76" s="212"/>
      <c r="F76" s="212"/>
      <c r="G76" s="212"/>
      <c r="H76" s="257"/>
      <c r="I76" s="257"/>
      <c r="J76" s="212"/>
      <c r="K76" s="212"/>
      <c r="L76" s="213"/>
      <c r="M76" s="258"/>
      <c r="N76" s="127"/>
      <c r="O76" s="128"/>
      <c r="P76" s="128"/>
      <c r="Q76" s="127"/>
      <c r="R76" s="129"/>
      <c r="S76" s="129"/>
      <c r="T76" s="130"/>
      <c r="U76" s="130"/>
      <c r="V76" s="130"/>
      <c r="W76" s="130"/>
    </row>
    <row r="77" spans="1:23" s="131" customFormat="1" ht="16.5" customHeight="1" outlineLevel="1" x14ac:dyDescent="0.25">
      <c r="A77" s="119"/>
      <c r="B77" s="214"/>
      <c r="C77" s="105"/>
      <c r="D77" s="188"/>
      <c r="E77" s="130"/>
      <c r="F77" s="130"/>
      <c r="G77" s="130"/>
      <c r="H77" s="374" t="s">
        <v>22</v>
      </c>
      <c r="I77" s="374"/>
      <c r="J77" s="374"/>
      <c r="K77" s="374"/>
      <c r="L77" s="259"/>
      <c r="M77" s="258"/>
      <c r="N77" s="127"/>
      <c r="O77" s="128"/>
      <c r="P77" s="128"/>
      <c r="Q77" s="127"/>
      <c r="R77" s="129"/>
      <c r="S77" s="129"/>
      <c r="T77" s="130"/>
      <c r="U77" s="130"/>
      <c r="V77" s="130"/>
      <c r="W77" s="130"/>
    </row>
    <row r="78" spans="1:23" s="131" customFormat="1" ht="45" outlineLevel="1" x14ac:dyDescent="0.15">
      <c r="A78" s="119"/>
      <c r="B78" s="260" t="s">
        <v>4</v>
      </c>
      <c r="C78" s="261" t="s">
        <v>23</v>
      </c>
      <c r="D78" s="262" t="s">
        <v>24</v>
      </c>
      <c r="E78" s="262" t="s">
        <v>25</v>
      </c>
      <c r="F78" s="262" t="s">
        <v>26</v>
      </c>
      <c r="G78" s="262" t="s">
        <v>27</v>
      </c>
      <c r="H78" s="263" t="s">
        <v>28</v>
      </c>
      <c r="I78" s="263" t="s">
        <v>29</v>
      </c>
      <c r="J78" s="262" t="s">
        <v>30</v>
      </c>
      <c r="K78" s="262" t="s">
        <v>31</v>
      </c>
      <c r="L78" s="264" t="s">
        <v>221</v>
      </c>
      <c r="M78" s="258"/>
      <c r="N78" s="265" t="s">
        <v>32</v>
      </c>
      <c r="O78" s="265" t="s">
        <v>33</v>
      </c>
      <c r="P78" s="265" t="s">
        <v>34</v>
      </c>
      <c r="Q78" s="265" t="s">
        <v>35</v>
      </c>
      <c r="R78" s="266"/>
      <c r="S78" s="43"/>
      <c r="T78" s="130"/>
      <c r="U78" s="130"/>
      <c r="V78" s="130"/>
      <c r="W78" s="130"/>
    </row>
    <row r="79" spans="1:23" s="131" customFormat="1" ht="22.5" outlineLevel="1" x14ac:dyDescent="0.25">
      <c r="A79" s="119"/>
      <c r="B79" s="267" t="s">
        <v>36</v>
      </c>
      <c r="C79" s="268" t="s">
        <v>37</v>
      </c>
      <c r="D79" s="269"/>
      <c r="E79" s="269"/>
      <c r="F79" s="269"/>
      <c r="G79" s="270"/>
      <c r="H79" s="271"/>
      <c r="I79" s="271"/>
      <c r="J79" s="178"/>
      <c r="K79" s="272"/>
      <c r="L79" s="181">
        <f t="shared" ref="L79:L107" si="5">IF(H79&lt;&gt;"",D79*H79,D79*N79)+IF(I79&lt;&gt;"",E79*I79,E79*O79)+IF(J79&lt;&gt;"",F79*J79,F79*P79)+IF(K79&lt;&gt;"",G79*K79,G79*Q79)</f>
        <v>0</v>
      </c>
      <c r="M79" s="273"/>
      <c r="N79" s="274">
        <v>3214.48</v>
      </c>
      <c r="O79" s="274">
        <v>330.1</v>
      </c>
      <c r="P79" s="274">
        <v>330.1</v>
      </c>
      <c r="Q79" s="275">
        <v>0</v>
      </c>
      <c r="R79" s="276"/>
      <c r="S79" s="277"/>
      <c r="T79" s="278"/>
      <c r="U79" s="278"/>
      <c r="V79" s="130"/>
      <c r="W79" s="130"/>
    </row>
    <row r="80" spans="1:23" s="131" customFormat="1" ht="22.5" outlineLevel="1" x14ac:dyDescent="0.25">
      <c r="A80" s="119"/>
      <c r="B80" s="267" t="s">
        <v>38</v>
      </c>
      <c r="C80" s="279" t="s">
        <v>39</v>
      </c>
      <c r="D80" s="280"/>
      <c r="E80" s="270"/>
      <c r="F80" s="270"/>
      <c r="G80" s="270"/>
      <c r="H80" s="271"/>
      <c r="I80" s="281"/>
      <c r="J80" s="272"/>
      <c r="K80" s="272"/>
      <c r="L80" s="181">
        <f t="shared" si="5"/>
        <v>0</v>
      </c>
      <c r="M80" s="273"/>
      <c r="N80" s="274">
        <v>2707.68</v>
      </c>
      <c r="O80" s="275">
        <v>0</v>
      </c>
      <c r="P80" s="275">
        <v>0</v>
      </c>
      <c r="Q80" s="275">
        <v>0</v>
      </c>
      <c r="R80" s="276"/>
      <c r="S80" s="277"/>
      <c r="T80" s="278"/>
      <c r="U80" s="278"/>
      <c r="V80" s="130"/>
      <c r="W80" s="130"/>
    </row>
    <row r="81" spans="1:23" s="131" customFormat="1" ht="22.5" outlineLevel="1" x14ac:dyDescent="0.25">
      <c r="A81" s="119"/>
      <c r="B81" s="267" t="s">
        <v>40</v>
      </c>
      <c r="C81" s="279" t="s">
        <v>41</v>
      </c>
      <c r="D81" s="280"/>
      <c r="E81" s="270"/>
      <c r="F81" s="270"/>
      <c r="G81" s="270"/>
      <c r="H81" s="271"/>
      <c r="I81" s="281"/>
      <c r="J81" s="272"/>
      <c r="K81" s="272"/>
      <c r="L81" s="181">
        <f t="shared" si="5"/>
        <v>0</v>
      </c>
      <c r="M81" s="273"/>
      <c r="N81" s="274">
        <v>3214.48</v>
      </c>
      <c r="O81" s="275">
        <v>0</v>
      </c>
      <c r="P81" s="275">
        <v>0</v>
      </c>
      <c r="Q81" s="275">
        <v>0</v>
      </c>
      <c r="R81" s="276"/>
      <c r="S81" s="277"/>
      <c r="T81" s="278"/>
      <c r="U81" s="278"/>
      <c r="V81" s="130"/>
      <c r="W81" s="130"/>
    </row>
    <row r="82" spans="1:23" s="131" customFormat="1" ht="101.25" outlineLevel="1" x14ac:dyDescent="0.25">
      <c r="A82" s="119"/>
      <c r="B82" s="267" t="s">
        <v>42</v>
      </c>
      <c r="C82" s="279" t="s">
        <v>43</v>
      </c>
      <c r="D82" s="269"/>
      <c r="E82" s="269"/>
      <c r="F82" s="269"/>
      <c r="G82" s="270"/>
      <c r="H82" s="271"/>
      <c r="I82" s="271"/>
      <c r="J82" s="178"/>
      <c r="K82" s="272"/>
      <c r="L82" s="181">
        <f t="shared" si="5"/>
        <v>0</v>
      </c>
      <c r="M82" s="273"/>
      <c r="N82" s="274">
        <v>3360.03</v>
      </c>
      <c r="O82" s="274">
        <v>711.58</v>
      </c>
      <c r="P82" s="274">
        <v>711.58</v>
      </c>
      <c r="Q82" s="275">
        <v>0</v>
      </c>
      <c r="R82" s="276"/>
      <c r="S82" s="277"/>
      <c r="T82" s="278"/>
      <c r="U82" s="278"/>
      <c r="V82" s="130"/>
      <c r="W82" s="130"/>
    </row>
    <row r="83" spans="1:23" s="131" customFormat="1" ht="56.25" outlineLevel="1" x14ac:dyDescent="0.25">
      <c r="A83" s="119"/>
      <c r="B83" s="267" t="s">
        <v>44</v>
      </c>
      <c r="C83" s="279" t="s">
        <v>45</v>
      </c>
      <c r="D83" s="269"/>
      <c r="E83" s="269"/>
      <c r="F83" s="269"/>
      <c r="G83" s="270"/>
      <c r="H83" s="271"/>
      <c r="I83" s="271"/>
      <c r="J83" s="178"/>
      <c r="K83" s="272"/>
      <c r="L83" s="181">
        <f t="shared" si="5"/>
        <v>0</v>
      </c>
      <c r="M83" s="273"/>
      <c r="N83" s="274">
        <v>184.8</v>
      </c>
      <c r="O83" s="274">
        <v>184.8</v>
      </c>
      <c r="P83" s="274">
        <v>184.8</v>
      </c>
      <c r="Q83" s="275">
        <v>0</v>
      </c>
      <c r="R83" s="276"/>
      <c r="S83" s="277"/>
      <c r="T83" s="278"/>
      <c r="U83" s="278"/>
      <c r="V83" s="130"/>
      <c r="W83" s="130"/>
    </row>
    <row r="84" spans="1:23" s="131" customFormat="1" ht="22.5" outlineLevel="1" x14ac:dyDescent="0.25">
      <c r="A84" s="119"/>
      <c r="B84" s="267" t="s">
        <v>46</v>
      </c>
      <c r="C84" s="279" t="s">
        <v>47</v>
      </c>
      <c r="D84" s="269"/>
      <c r="E84" s="269"/>
      <c r="F84" s="269"/>
      <c r="G84" s="270"/>
      <c r="H84" s="271"/>
      <c r="I84" s="271"/>
      <c r="J84" s="178"/>
      <c r="K84" s="272"/>
      <c r="L84" s="181">
        <f t="shared" si="5"/>
        <v>0</v>
      </c>
      <c r="M84" s="273"/>
      <c r="N84" s="274">
        <v>88.1</v>
      </c>
      <c r="O84" s="274">
        <v>131.6</v>
      </c>
      <c r="P84" s="274">
        <v>131.6</v>
      </c>
      <c r="Q84" s="275">
        <v>0</v>
      </c>
      <c r="R84" s="276"/>
      <c r="S84" s="277"/>
      <c r="T84" s="278"/>
      <c r="U84" s="278"/>
      <c r="V84" s="130"/>
      <c r="W84" s="130"/>
    </row>
    <row r="85" spans="1:23" s="131" customFormat="1" ht="22.5" outlineLevel="1" x14ac:dyDescent="0.25">
      <c r="A85" s="119"/>
      <c r="B85" s="267" t="s">
        <v>48</v>
      </c>
      <c r="C85" s="279" t="s">
        <v>49</v>
      </c>
      <c r="D85" s="280"/>
      <c r="E85" s="270"/>
      <c r="F85" s="270"/>
      <c r="G85" s="270"/>
      <c r="H85" s="271"/>
      <c r="I85" s="281"/>
      <c r="J85" s="272"/>
      <c r="K85" s="272"/>
      <c r="L85" s="181">
        <f t="shared" si="5"/>
        <v>0</v>
      </c>
      <c r="M85" s="273"/>
      <c r="N85" s="274">
        <v>2599.08</v>
      </c>
      <c r="O85" s="275">
        <v>0</v>
      </c>
      <c r="P85" s="275">
        <v>0</v>
      </c>
      <c r="Q85" s="275">
        <v>0</v>
      </c>
      <c r="R85" s="276"/>
      <c r="S85" s="277"/>
      <c r="T85" s="278"/>
      <c r="U85" s="278"/>
      <c r="V85" s="130"/>
      <c r="W85" s="130"/>
    </row>
    <row r="86" spans="1:23" s="131" customFormat="1" ht="22.5" outlineLevel="1" x14ac:dyDescent="0.25">
      <c r="A86" s="119"/>
      <c r="B86" s="267" t="s">
        <v>50</v>
      </c>
      <c r="C86" s="279" t="s">
        <v>51</v>
      </c>
      <c r="D86" s="269"/>
      <c r="E86" s="269"/>
      <c r="F86" s="269"/>
      <c r="G86" s="270"/>
      <c r="H86" s="271"/>
      <c r="I86" s="271"/>
      <c r="J86" s="178"/>
      <c r="K86" s="272"/>
      <c r="L86" s="181">
        <f t="shared" si="5"/>
        <v>0</v>
      </c>
      <c r="M86" s="273"/>
      <c r="N86" s="275">
        <v>0</v>
      </c>
      <c r="O86" s="275">
        <v>2271.87</v>
      </c>
      <c r="P86" s="275">
        <v>4097.9399999999996</v>
      </c>
      <c r="Q86" s="275">
        <v>0</v>
      </c>
      <c r="R86" s="282"/>
      <c r="S86" s="277"/>
      <c r="T86" s="278"/>
      <c r="U86" s="278"/>
      <c r="V86" s="130"/>
      <c r="W86" s="130"/>
    </row>
    <row r="87" spans="1:23" s="131" customFormat="1" ht="22.5" outlineLevel="1" x14ac:dyDescent="0.25">
      <c r="A87" s="119"/>
      <c r="B87" s="267" t="s">
        <v>52</v>
      </c>
      <c r="C87" s="279" t="s">
        <v>53</v>
      </c>
      <c r="D87" s="269"/>
      <c r="E87" s="269"/>
      <c r="F87" s="269"/>
      <c r="G87" s="269"/>
      <c r="H87" s="271"/>
      <c r="I87" s="271"/>
      <c r="J87" s="178"/>
      <c r="K87" s="178"/>
      <c r="L87" s="181">
        <f t="shared" si="5"/>
        <v>0</v>
      </c>
      <c r="M87" s="273"/>
      <c r="N87" s="274">
        <v>4579</v>
      </c>
      <c r="O87" s="274">
        <v>4579</v>
      </c>
      <c r="P87" s="274">
        <v>4579</v>
      </c>
      <c r="Q87" s="275">
        <v>4579</v>
      </c>
      <c r="R87" s="276"/>
      <c r="S87" s="277"/>
      <c r="T87" s="278"/>
      <c r="U87" s="278"/>
      <c r="V87" s="130"/>
      <c r="W87" s="130"/>
    </row>
    <row r="88" spans="1:23" s="131" customFormat="1" ht="22.5" outlineLevel="1" x14ac:dyDescent="0.25">
      <c r="A88" s="119"/>
      <c r="B88" s="267" t="s">
        <v>54</v>
      </c>
      <c r="C88" s="279" t="s">
        <v>55</v>
      </c>
      <c r="D88" s="269"/>
      <c r="E88" s="269"/>
      <c r="F88" s="269"/>
      <c r="G88" s="269"/>
      <c r="H88" s="271"/>
      <c r="I88" s="271"/>
      <c r="J88" s="178"/>
      <c r="K88" s="178"/>
      <c r="L88" s="181">
        <f t="shared" si="5"/>
        <v>0</v>
      </c>
      <c r="M88" s="273"/>
      <c r="N88" s="274">
        <v>117.46</v>
      </c>
      <c r="O88" s="274">
        <v>117.46</v>
      </c>
      <c r="P88" s="274">
        <v>117.46</v>
      </c>
      <c r="Q88" s="275">
        <v>117.46</v>
      </c>
      <c r="R88" s="276"/>
      <c r="S88" s="277"/>
      <c r="T88" s="278"/>
      <c r="U88" s="278"/>
      <c r="V88" s="130"/>
      <c r="W88" s="130"/>
    </row>
    <row r="89" spans="1:23" s="131" customFormat="1" ht="22.5" outlineLevel="1" x14ac:dyDescent="0.25">
      <c r="A89" s="119"/>
      <c r="B89" s="267" t="s">
        <v>56</v>
      </c>
      <c r="C89" s="279" t="s">
        <v>57</v>
      </c>
      <c r="D89" s="269"/>
      <c r="E89" s="269"/>
      <c r="F89" s="269"/>
      <c r="G89" s="270"/>
      <c r="H89" s="271"/>
      <c r="I89" s="271"/>
      <c r="J89" s="178"/>
      <c r="K89" s="272"/>
      <c r="L89" s="181">
        <f t="shared" si="5"/>
        <v>0</v>
      </c>
      <c r="M89" s="273"/>
      <c r="N89" s="274">
        <v>3214.48</v>
      </c>
      <c r="O89" s="274">
        <v>2136.79</v>
      </c>
      <c r="P89" s="274">
        <v>3962.85</v>
      </c>
      <c r="Q89" s="275">
        <v>0</v>
      </c>
      <c r="R89" s="282"/>
      <c r="S89" s="277"/>
      <c r="T89" s="278"/>
      <c r="U89" s="278"/>
      <c r="V89" s="130"/>
      <c r="W89" s="130"/>
    </row>
    <row r="90" spans="1:23" s="131" customFormat="1" ht="22.5" outlineLevel="1" x14ac:dyDescent="0.25">
      <c r="A90" s="119"/>
      <c r="B90" s="267" t="s">
        <v>58</v>
      </c>
      <c r="C90" s="279" t="s">
        <v>59</v>
      </c>
      <c r="D90" s="269"/>
      <c r="E90" s="270"/>
      <c r="F90" s="270"/>
      <c r="G90" s="270"/>
      <c r="H90" s="271"/>
      <c r="I90" s="281"/>
      <c r="J90" s="272"/>
      <c r="K90" s="272"/>
      <c r="L90" s="181">
        <f t="shared" si="5"/>
        <v>0</v>
      </c>
      <c r="M90" s="273"/>
      <c r="N90" s="274">
        <v>283.69</v>
      </c>
      <c r="O90" s="275">
        <v>0</v>
      </c>
      <c r="P90" s="275">
        <v>0</v>
      </c>
      <c r="Q90" s="275">
        <v>0</v>
      </c>
      <c r="R90" s="276"/>
      <c r="S90" s="277"/>
      <c r="T90" s="278"/>
      <c r="U90" s="278"/>
      <c r="V90" s="130"/>
      <c r="W90" s="130"/>
    </row>
    <row r="91" spans="1:23" s="131" customFormat="1" ht="22.5" outlineLevel="1" x14ac:dyDescent="0.25">
      <c r="A91" s="119"/>
      <c r="B91" s="267" t="s">
        <v>60</v>
      </c>
      <c r="C91" s="279" t="s">
        <v>61</v>
      </c>
      <c r="D91" s="269"/>
      <c r="E91" s="269"/>
      <c r="F91" s="269"/>
      <c r="G91" s="270"/>
      <c r="H91" s="271"/>
      <c r="I91" s="271"/>
      <c r="J91" s="178"/>
      <c r="K91" s="272"/>
      <c r="L91" s="181">
        <f t="shared" si="5"/>
        <v>0</v>
      </c>
      <c r="M91" s="273"/>
      <c r="N91" s="274">
        <v>3214.48</v>
      </c>
      <c r="O91" s="274">
        <v>2104.56</v>
      </c>
      <c r="P91" s="274">
        <v>2636.2</v>
      </c>
      <c r="Q91" s="275">
        <v>0</v>
      </c>
      <c r="R91" s="282"/>
      <c r="S91" s="277"/>
      <c r="T91" s="278"/>
      <c r="U91" s="278"/>
      <c r="V91" s="130"/>
      <c r="W91" s="130"/>
    </row>
    <row r="92" spans="1:23" s="131" customFormat="1" ht="22.5" outlineLevel="1" x14ac:dyDescent="0.25">
      <c r="A92" s="119"/>
      <c r="B92" s="267" t="s">
        <v>62</v>
      </c>
      <c r="C92" s="279" t="s">
        <v>63</v>
      </c>
      <c r="D92" s="280"/>
      <c r="E92" s="270"/>
      <c r="F92" s="270"/>
      <c r="G92" s="270"/>
      <c r="H92" s="271"/>
      <c r="I92" s="281"/>
      <c r="J92" s="272"/>
      <c r="K92" s="272"/>
      <c r="L92" s="181">
        <f t="shared" si="5"/>
        <v>0</v>
      </c>
      <c r="M92" s="273"/>
      <c r="N92" s="274">
        <v>183.49</v>
      </c>
      <c r="O92" s="275">
        <v>0</v>
      </c>
      <c r="P92" s="275">
        <v>0</v>
      </c>
      <c r="Q92" s="275">
        <v>0</v>
      </c>
      <c r="R92" s="276"/>
      <c r="S92" s="277"/>
      <c r="T92" s="278"/>
      <c r="U92" s="278"/>
      <c r="V92" s="130"/>
      <c r="W92" s="130"/>
    </row>
    <row r="93" spans="1:23" s="131" customFormat="1" ht="22.5" outlineLevel="1" x14ac:dyDescent="0.25">
      <c r="A93" s="119"/>
      <c r="B93" s="267" t="s">
        <v>64</v>
      </c>
      <c r="C93" s="279" t="s">
        <v>49</v>
      </c>
      <c r="D93" s="280"/>
      <c r="E93" s="270"/>
      <c r="F93" s="270"/>
      <c r="G93" s="270"/>
      <c r="H93" s="271"/>
      <c r="I93" s="281"/>
      <c r="J93" s="272"/>
      <c r="K93" s="272"/>
      <c r="L93" s="181">
        <f t="shared" si="5"/>
        <v>0</v>
      </c>
      <c r="M93" s="273"/>
      <c r="N93" s="274">
        <v>2599.08</v>
      </c>
      <c r="O93" s="275">
        <v>0</v>
      </c>
      <c r="P93" s="275">
        <v>0</v>
      </c>
      <c r="Q93" s="275">
        <v>0</v>
      </c>
      <c r="R93" s="276"/>
      <c r="S93" s="277"/>
      <c r="T93" s="278"/>
      <c r="U93" s="278"/>
      <c r="V93" s="130"/>
      <c r="W93" s="130"/>
    </row>
    <row r="94" spans="1:23" s="131" customFormat="1" ht="33.75" outlineLevel="1" x14ac:dyDescent="0.25">
      <c r="A94" s="119"/>
      <c r="B94" s="267" t="s">
        <v>65</v>
      </c>
      <c r="C94" s="279" t="s">
        <v>66</v>
      </c>
      <c r="D94" s="270"/>
      <c r="E94" s="270"/>
      <c r="F94" s="270"/>
      <c r="G94" s="269"/>
      <c r="H94" s="281"/>
      <c r="I94" s="281"/>
      <c r="J94" s="272"/>
      <c r="K94" s="178"/>
      <c r="L94" s="181">
        <f t="shared" si="5"/>
        <v>0</v>
      </c>
      <c r="M94" s="273"/>
      <c r="N94" s="275">
        <v>0</v>
      </c>
      <c r="O94" s="275">
        <v>0</v>
      </c>
      <c r="P94" s="275">
        <v>0</v>
      </c>
      <c r="Q94" s="275">
        <v>189531</v>
      </c>
      <c r="R94" s="276"/>
      <c r="S94" s="277"/>
      <c r="T94" s="278"/>
      <c r="U94" s="278"/>
      <c r="V94" s="130"/>
      <c r="W94" s="130"/>
    </row>
    <row r="95" spans="1:23" s="131" customFormat="1" ht="33.75" outlineLevel="1" x14ac:dyDescent="0.25">
      <c r="A95" s="119"/>
      <c r="B95" s="267" t="s">
        <v>67</v>
      </c>
      <c r="C95" s="279" t="s">
        <v>68</v>
      </c>
      <c r="D95" s="270"/>
      <c r="E95" s="270"/>
      <c r="F95" s="270"/>
      <c r="G95" s="269"/>
      <c r="H95" s="281"/>
      <c r="I95" s="281"/>
      <c r="J95" s="272"/>
      <c r="K95" s="178"/>
      <c r="L95" s="181">
        <f t="shared" si="5"/>
        <v>0</v>
      </c>
      <c r="M95" s="273"/>
      <c r="N95" s="275">
        <v>0</v>
      </c>
      <c r="O95" s="275">
        <v>0</v>
      </c>
      <c r="P95" s="275">
        <v>0</v>
      </c>
      <c r="Q95" s="275">
        <v>8310</v>
      </c>
      <c r="R95" s="276"/>
      <c r="S95" s="277"/>
      <c r="T95" s="278"/>
      <c r="U95" s="278"/>
      <c r="V95" s="130"/>
      <c r="W95" s="130"/>
    </row>
    <row r="96" spans="1:23" s="131" customFormat="1" ht="22.5" outlineLevel="1" x14ac:dyDescent="0.25">
      <c r="A96" s="119"/>
      <c r="B96" s="267" t="s">
        <v>69</v>
      </c>
      <c r="C96" s="279" t="s">
        <v>70</v>
      </c>
      <c r="D96" s="270"/>
      <c r="E96" s="270"/>
      <c r="F96" s="270"/>
      <c r="G96" s="269"/>
      <c r="H96" s="281"/>
      <c r="I96" s="281"/>
      <c r="J96" s="272"/>
      <c r="K96" s="178"/>
      <c r="L96" s="181">
        <f t="shared" si="5"/>
        <v>0</v>
      </c>
      <c r="M96" s="273"/>
      <c r="N96" s="275">
        <v>0</v>
      </c>
      <c r="O96" s="275">
        <v>0</v>
      </c>
      <c r="P96" s="275">
        <v>0</v>
      </c>
      <c r="Q96" s="275">
        <v>265259</v>
      </c>
      <c r="R96" s="276"/>
      <c r="S96" s="277"/>
      <c r="T96" s="278"/>
      <c r="U96" s="278"/>
      <c r="V96" s="130"/>
      <c r="W96" s="130"/>
    </row>
    <row r="97" spans="1:23" s="131" customFormat="1" ht="33.75" outlineLevel="1" x14ac:dyDescent="0.25">
      <c r="A97" s="119"/>
      <c r="B97" s="267" t="s">
        <v>71</v>
      </c>
      <c r="C97" s="279" t="s">
        <v>72</v>
      </c>
      <c r="D97" s="269"/>
      <c r="E97" s="269"/>
      <c r="F97" s="269"/>
      <c r="G97" s="269"/>
      <c r="H97" s="271"/>
      <c r="I97" s="271"/>
      <c r="J97" s="178"/>
      <c r="K97" s="178"/>
      <c r="L97" s="181">
        <f t="shared" si="5"/>
        <v>0</v>
      </c>
      <c r="M97" s="273"/>
      <c r="N97" s="274">
        <v>917</v>
      </c>
      <c r="O97" s="274">
        <v>917</v>
      </c>
      <c r="P97" s="274">
        <v>917</v>
      </c>
      <c r="Q97" s="275">
        <v>917</v>
      </c>
      <c r="R97" s="276"/>
      <c r="S97" s="277"/>
      <c r="T97" s="278"/>
      <c r="U97" s="278"/>
      <c r="V97" s="130"/>
      <c r="W97" s="130"/>
    </row>
    <row r="98" spans="1:23" s="131" customFormat="1" ht="22.5" outlineLevel="1" x14ac:dyDescent="0.25">
      <c r="A98" s="119"/>
      <c r="B98" s="267" t="s">
        <v>73</v>
      </c>
      <c r="C98" s="279" t="s">
        <v>74</v>
      </c>
      <c r="D98" s="270"/>
      <c r="E98" s="270"/>
      <c r="F98" s="270"/>
      <c r="G98" s="269"/>
      <c r="H98" s="281"/>
      <c r="I98" s="281"/>
      <c r="J98" s="272"/>
      <c r="K98" s="178"/>
      <c r="L98" s="181">
        <f t="shared" si="5"/>
        <v>0</v>
      </c>
      <c r="M98" s="273"/>
      <c r="N98" s="275">
        <v>0</v>
      </c>
      <c r="O98" s="275">
        <v>0</v>
      </c>
      <c r="P98" s="275">
        <v>0</v>
      </c>
      <c r="Q98" s="275">
        <v>263200</v>
      </c>
      <c r="R98" s="276"/>
      <c r="S98" s="277"/>
      <c r="T98" s="278"/>
      <c r="U98" s="278"/>
      <c r="V98" s="130"/>
      <c r="W98" s="130"/>
    </row>
    <row r="99" spans="1:23" s="131" customFormat="1" ht="33.75" outlineLevel="1" x14ac:dyDescent="0.25">
      <c r="A99" s="119"/>
      <c r="B99" s="267" t="s">
        <v>75</v>
      </c>
      <c r="C99" s="279" t="s">
        <v>76</v>
      </c>
      <c r="D99" s="270"/>
      <c r="E99" s="269"/>
      <c r="F99" s="269"/>
      <c r="G99" s="270"/>
      <c r="H99" s="281"/>
      <c r="I99" s="271"/>
      <c r="J99" s="178"/>
      <c r="K99" s="272"/>
      <c r="L99" s="181">
        <f t="shared" si="5"/>
        <v>0</v>
      </c>
      <c r="M99" s="273"/>
      <c r="N99" s="275">
        <v>0</v>
      </c>
      <c r="O99" s="274">
        <v>300</v>
      </c>
      <c r="P99" s="274">
        <v>300</v>
      </c>
      <c r="Q99" s="275">
        <v>0</v>
      </c>
      <c r="R99" s="276"/>
      <c r="S99" s="277"/>
      <c r="T99" s="278"/>
      <c r="U99" s="278"/>
      <c r="V99" s="130"/>
      <c r="W99" s="130"/>
    </row>
    <row r="100" spans="1:23" s="131" customFormat="1" ht="33.75" outlineLevel="1" x14ac:dyDescent="0.25">
      <c r="A100" s="119"/>
      <c r="B100" s="267" t="s">
        <v>77</v>
      </c>
      <c r="C100" s="279" t="s">
        <v>78</v>
      </c>
      <c r="D100" s="270"/>
      <c r="E100" s="269"/>
      <c r="F100" s="269"/>
      <c r="G100" s="270"/>
      <c r="H100" s="281"/>
      <c r="I100" s="271"/>
      <c r="J100" s="178"/>
      <c r="K100" s="272"/>
      <c r="L100" s="181">
        <f t="shared" si="5"/>
        <v>0</v>
      </c>
      <c r="M100" s="273"/>
      <c r="N100" s="275">
        <v>0</v>
      </c>
      <c r="O100" s="274">
        <v>524.79999999999995</v>
      </c>
      <c r="P100" s="274">
        <v>524.79999999999995</v>
      </c>
      <c r="Q100" s="275">
        <v>0</v>
      </c>
      <c r="R100" s="276"/>
      <c r="S100" s="277"/>
      <c r="T100" s="278"/>
      <c r="U100" s="278"/>
      <c r="V100" s="130"/>
      <c r="W100" s="130"/>
    </row>
    <row r="101" spans="1:23" s="131" customFormat="1" ht="45" outlineLevel="1" x14ac:dyDescent="0.25">
      <c r="A101" s="119"/>
      <c r="B101" s="283" t="s">
        <v>79</v>
      </c>
      <c r="C101" s="268" t="s">
        <v>80</v>
      </c>
      <c r="D101" s="269"/>
      <c r="E101" s="269"/>
      <c r="F101" s="269"/>
      <c r="G101" s="270"/>
      <c r="H101" s="271"/>
      <c r="I101" s="271"/>
      <c r="J101" s="178"/>
      <c r="K101" s="272"/>
      <c r="L101" s="181">
        <f t="shared" si="5"/>
        <v>0</v>
      </c>
      <c r="M101" s="273"/>
      <c r="N101" s="274">
        <v>91</v>
      </c>
      <c r="O101" s="274">
        <v>234</v>
      </c>
      <c r="P101" s="274">
        <v>295</v>
      </c>
      <c r="Q101" s="275">
        <v>0</v>
      </c>
      <c r="R101" s="282"/>
      <c r="S101" s="277"/>
      <c r="T101" s="278"/>
      <c r="U101" s="278"/>
      <c r="V101" s="130"/>
      <c r="W101" s="130"/>
    </row>
    <row r="102" spans="1:23" s="131" customFormat="1" ht="22.5" outlineLevel="1" x14ac:dyDescent="0.25">
      <c r="A102" s="119"/>
      <c r="B102" s="283" t="s">
        <v>81</v>
      </c>
      <c r="C102" s="268" t="s">
        <v>82</v>
      </c>
      <c r="D102" s="269"/>
      <c r="E102" s="269"/>
      <c r="F102" s="269"/>
      <c r="G102" s="270"/>
      <c r="H102" s="271"/>
      <c r="I102" s="271"/>
      <c r="J102" s="178"/>
      <c r="K102" s="272"/>
      <c r="L102" s="181">
        <f t="shared" si="5"/>
        <v>0</v>
      </c>
      <c r="M102" s="273"/>
      <c r="N102" s="274">
        <v>600</v>
      </c>
      <c r="O102" s="274">
        <v>600</v>
      </c>
      <c r="P102" s="274">
        <v>600</v>
      </c>
      <c r="Q102" s="275">
        <v>0</v>
      </c>
      <c r="R102" s="276"/>
      <c r="S102" s="277"/>
      <c r="T102" s="278"/>
      <c r="U102" s="278"/>
      <c r="V102" s="130"/>
      <c r="W102" s="130"/>
    </row>
    <row r="103" spans="1:23" s="131" customFormat="1" ht="45" outlineLevel="1" x14ac:dyDescent="0.25">
      <c r="A103" s="119"/>
      <c r="B103" s="283" t="s">
        <v>83</v>
      </c>
      <c r="C103" s="268" t="s">
        <v>84</v>
      </c>
      <c r="D103" s="269"/>
      <c r="E103" s="269"/>
      <c r="F103" s="269"/>
      <c r="G103" s="270"/>
      <c r="H103" s="271"/>
      <c r="I103" s="271"/>
      <c r="J103" s="178"/>
      <c r="K103" s="272"/>
      <c r="L103" s="181">
        <f t="shared" si="5"/>
        <v>0</v>
      </c>
      <c r="M103" s="273"/>
      <c r="N103" s="274">
        <v>2182</v>
      </c>
      <c r="O103" s="274">
        <v>1075.96</v>
      </c>
      <c r="P103" s="274">
        <v>3233.46</v>
      </c>
      <c r="Q103" s="275">
        <v>0</v>
      </c>
      <c r="R103" s="282"/>
      <c r="S103" s="277"/>
      <c r="T103" s="278"/>
      <c r="U103" s="278"/>
      <c r="V103" s="130"/>
      <c r="W103" s="130"/>
    </row>
    <row r="104" spans="1:23" s="131" customFormat="1" ht="33.75" outlineLevel="1" x14ac:dyDescent="0.25">
      <c r="A104" s="119"/>
      <c r="B104" s="283" t="s">
        <v>85</v>
      </c>
      <c r="C104" s="268" t="s">
        <v>86</v>
      </c>
      <c r="D104" s="269"/>
      <c r="E104" s="269"/>
      <c r="F104" s="269"/>
      <c r="G104" s="270"/>
      <c r="H104" s="271"/>
      <c r="I104" s="271"/>
      <c r="J104" s="178"/>
      <c r="K104" s="272"/>
      <c r="L104" s="181">
        <f t="shared" si="5"/>
        <v>0</v>
      </c>
      <c r="M104" s="273"/>
      <c r="N104" s="274">
        <v>2418.75</v>
      </c>
      <c r="O104" s="274">
        <v>2418.75</v>
      </c>
      <c r="P104" s="274">
        <v>2418.75</v>
      </c>
      <c r="Q104" s="275">
        <v>0</v>
      </c>
      <c r="R104" s="276"/>
      <c r="S104" s="277"/>
      <c r="T104" s="278"/>
      <c r="U104" s="278"/>
      <c r="V104" s="130"/>
      <c r="W104" s="130"/>
    </row>
    <row r="105" spans="1:23" s="131" customFormat="1" ht="22.5" outlineLevel="1" x14ac:dyDescent="0.25">
      <c r="A105" s="119"/>
      <c r="B105" s="283" t="s">
        <v>87</v>
      </c>
      <c r="C105" s="268" t="s">
        <v>88</v>
      </c>
      <c r="D105" s="269"/>
      <c r="E105" s="269"/>
      <c r="F105" s="269"/>
      <c r="G105" s="269"/>
      <c r="H105" s="271"/>
      <c r="I105" s="271"/>
      <c r="J105" s="178"/>
      <c r="K105" s="178"/>
      <c r="L105" s="181">
        <f t="shared" si="5"/>
        <v>0</v>
      </c>
      <c r="M105" s="273"/>
      <c r="N105" s="274">
        <v>24411.11</v>
      </c>
      <c r="O105" s="274">
        <v>24411.11</v>
      </c>
      <c r="P105" s="274">
        <v>24411.11</v>
      </c>
      <c r="Q105" s="275">
        <v>24411.11</v>
      </c>
      <c r="R105" s="276"/>
      <c r="S105" s="277"/>
      <c r="T105" s="278"/>
      <c r="U105" s="278"/>
      <c r="V105" s="130"/>
      <c r="W105" s="130"/>
    </row>
    <row r="106" spans="1:23" s="131" customFormat="1" ht="22.5" outlineLevel="1" x14ac:dyDescent="0.25">
      <c r="A106" s="119"/>
      <c r="B106" s="283" t="s">
        <v>89</v>
      </c>
      <c r="C106" s="268" t="s">
        <v>90</v>
      </c>
      <c r="D106" s="270"/>
      <c r="E106" s="269"/>
      <c r="F106" s="269"/>
      <c r="G106" s="270"/>
      <c r="H106" s="281"/>
      <c r="I106" s="271"/>
      <c r="J106" s="178"/>
      <c r="K106" s="178"/>
      <c r="L106" s="181">
        <f t="shared" si="5"/>
        <v>0</v>
      </c>
      <c r="M106" s="273"/>
      <c r="N106" s="275">
        <v>0</v>
      </c>
      <c r="O106" s="274">
        <v>730.55</v>
      </c>
      <c r="P106" s="274">
        <v>559.42999999999995</v>
      </c>
      <c r="Q106" s="275">
        <v>0</v>
      </c>
      <c r="R106" s="282"/>
      <c r="S106" s="277"/>
      <c r="T106" s="278"/>
      <c r="U106" s="278"/>
      <c r="V106" s="130"/>
      <c r="W106" s="130"/>
    </row>
    <row r="107" spans="1:23" s="131" customFormat="1" ht="45" outlineLevel="1" x14ac:dyDescent="0.25">
      <c r="A107" s="119"/>
      <c r="B107" s="283" t="s">
        <v>91</v>
      </c>
      <c r="C107" s="268" t="s">
        <v>92</v>
      </c>
      <c r="D107" s="280"/>
      <c r="E107" s="270"/>
      <c r="F107" s="270"/>
      <c r="G107" s="270"/>
      <c r="H107" s="271"/>
      <c r="I107" s="284"/>
      <c r="J107" s="270"/>
      <c r="K107" s="270"/>
      <c r="L107" s="181">
        <f t="shared" si="5"/>
        <v>0</v>
      </c>
      <c r="M107" s="273"/>
      <c r="N107" s="274">
        <v>1130</v>
      </c>
      <c r="O107" s="275">
        <v>0</v>
      </c>
      <c r="P107" s="275">
        <v>0</v>
      </c>
      <c r="Q107" s="275">
        <v>0</v>
      </c>
      <c r="R107" s="276"/>
      <c r="S107" s="277"/>
      <c r="T107" s="278"/>
      <c r="U107" s="278"/>
      <c r="V107" s="130"/>
      <c r="W107" s="130"/>
    </row>
    <row r="108" spans="1:23" s="140" customFormat="1" ht="22.5" outlineLevel="1" x14ac:dyDescent="0.15">
      <c r="A108" s="132"/>
      <c r="B108" s="285"/>
      <c r="C108" s="286"/>
      <c r="D108" s="351" t="s">
        <v>32</v>
      </c>
      <c r="E108" s="351" t="s">
        <v>166</v>
      </c>
      <c r="F108" s="351" t="s">
        <v>167</v>
      </c>
      <c r="G108" s="351" t="s">
        <v>27</v>
      </c>
      <c r="H108" s="287"/>
      <c r="I108" s="287"/>
      <c r="J108" s="288"/>
      <c r="K108" s="288"/>
      <c r="L108" s="289"/>
      <c r="M108" s="290"/>
      <c r="N108" s="274"/>
      <c r="O108" s="275"/>
      <c r="P108" s="275"/>
      <c r="Q108" s="275"/>
      <c r="R108" s="276"/>
      <c r="S108" s="277"/>
      <c r="T108" s="129"/>
      <c r="U108" s="129"/>
    </row>
    <row r="109" spans="1:23" s="140" customFormat="1" x14ac:dyDescent="0.25">
      <c r="A109" s="132"/>
      <c r="B109" s="291"/>
      <c r="C109" s="352" t="s">
        <v>165</v>
      </c>
      <c r="D109" s="353">
        <f t="shared" ref="D109:G109" si="6">SUM(D79:D107)</f>
        <v>0</v>
      </c>
      <c r="E109" s="353">
        <f t="shared" si="6"/>
        <v>0</v>
      </c>
      <c r="F109" s="353">
        <f t="shared" si="6"/>
        <v>0</v>
      </c>
      <c r="G109" s="353">
        <f t="shared" si="6"/>
        <v>0</v>
      </c>
      <c r="H109" s="292"/>
      <c r="I109" s="293"/>
      <c r="J109" s="294"/>
      <c r="K109" s="295" t="s">
        <v>9</v>
      </c>
      <c r="L109" s="190">
        <f>SUM(L79:L107)</f>
        <v>0</v>
      </c>
      <c r="M109" s="290"/>
      <c r="N109" s="274"/>
      <c r="O109" s="275"/>
      <c r="P109" s="275"/>
      <c r="Q109" s="275"/>
      <c r="R109" s="276"/>
      <c r="S109" s="277"/>
      <c r="T109" s="129"/>
      <c r="U109" s="129"/>
    </row>
    <row r="110" spans="1:23" s="131" customFormat="1" x14ac:dyDescent="0.25">
      <c r="A110" s="119"/>
      <c r="B110" s="233"/>
      <c r="C110" s="205"/>
      <c r="D110" s="234"/>
      <c r="E110" s="235"/>
      <c r="F110" s="235"/>
      <c r="G110" s="235"/>
      <c r="H110" s="296"/>
      <c r="I110" s="296"/>
      <c r="J110" s="235"/>
      <c r="K110" s="235"/>
      <c r="L110" s="236"/>
      <c r="M110" s="297"/>
      <c r="N110" s="298"/>
      <c r="O110" s="298"/>
      <c r="P110" s="298"/>
      <c r="Q110" s="299"/>
      <c r="R110" s="276"/>
      <c r="S110" s="129"/>
      <c r="T110" s="130"/>
      <c r="U110" s="130"/>
      <c r="V110" s="130"/>
      <c r="W110" s="130"/>
    </row>
    <row r="111" spans="1:23" s="130" customFormat="1" x14ac:dyDescent="0.25">
      <c r="A111" s="208"/>
      <c r="B111" s="143"/>
      <c r="C111" s="143"/>
      <c r="D111" s="238"/>
      <c r="E111" s="143"/>
      <c r="F111" s="300"/>
      <c r="G111" s="300"/>
      <c r="H111" s="301"/>
      <c r="I111" s="301"/>
      <c r="J111" s="300"/>
      <c r="K111" s="300"/>
      <c r="L111" s="302"/>
      <c r="M111" s="256"/>
      <c r="N111" s="127"/>
      <c r="O111" s="128"/>
      <c r="P111" s="127"/>
      <c r="Q111" s="127"/>
      <c r="R111" s="129"/>
      <c r="S111" s="129"/>
    </row>
    <row r="112" spans="1:23" s="130" customFormat="1" x14ac:dyDescent="0.25">
      <c r="A112" s="119" t="s">
        <v>93</v>
      </c>
      <c r="B112" s="303" t="s">
        <v>94</v>
      </c>
      <c r="C112" s="304"/>
      <c r="D112" s="305"/>
      <c r="E112" s="306"/>
      <c r="F112" s="191"/>
      <c r="G112" s="200"/>
      <c r="H112" s="46"/>
      <c r="I112" s="46"/>
      <c r="J112" s="129"/>
      <c r="K112" s="129"/>
      <c r="O112" s="192"/>
      <c r="P112" s="192"/>
      <c r="Q112" s="192"/>
      <c r="R112" s="192"/>
    </row>
    <row r="113" spans="1:23" s="130" customFormat="1" outlineLevel="1" x14ac:dyDescent="0.25">
      <c r="A113" s="119"/>
      <c r="B113" s="307" t="str">
        <f>Lijsten!$B$2</f>
        <v>(Coördinatie) samenwerkingsverband</v>
      </c>
      <c r="C113" s="308">
        <f>G32+G71</f>
        <v>0</v>
      </c>
      <c r="D113" s="309"/>
      <c r="E113" s="310"/>
      <c r="F113" s="191"/>
      <c r="G113" s="200"/>
      <c r="H113" s="46"/>
      <c r="I113" s="46"/>
      <c r="J113" s="129"/>
      <c r="K113" s="129"/>
      <c r="O113" s="192"/>
      <c r="P113" s="192"/>
      <c r="Q113" s="192"/>
      <c r="R113" s="192"/>
    </row>
    <row r="114" spans="1:23" s="130" customFormat="1" outlineLevel="1" x14ac:dyDescent="0.25">
      <c r="A114" s="119"/>
      <c r="B114" s="307" t="str">
        <f>Lijsten!$B$3</f>
        <v>Proefproject uitvoering &amp; monitoring</v>
      </c>
      <c r="C114" s="308">
        <f>G33+G72</f>
        <v>0</v>
      </c>
      <c r="D114" s="309"/>
      <c r="E114" s="310"/>
      <c r="F114" s="191"/>
      <c r="G114" s="200"/>
      <c r="H114" s="46"/>
      <c r="I114" s="46"/>
      <c r="J114" s="129"/>
      <c r="K114" s="129"/>
      <c r="O114" s="192"/>
      <c r="P114" s="192"/>
      <c r="Q114" s="192"/>
      <c r="R114" s="192"/>
    </row>
    <row r="115" spans="1:23" s="130" customFormat="1" outlineLevel="1" x14ac:dyDescent="0.25">
      <c r="A115" s="119"/>
      <c r="B115" s="307" t="str">
        <f>Lijsten!$B$4</f>
        <v>Kennisdeling activiteiten</v>
      </c>
      <c r="C115" s="308">
        <f>G34+G73</f>
        <v>0</v>
      </c>
      <c r="D115" s="309"/>
      <c r="E115" s="310"/>
      <c r="F115" s="191"/>
      <c r="G115" s="200"/>
      <c r="H115" s="46"/>
      <c r="I115" s="46"/>
      <c r="J115" s="129"/>
      <c r="K115" s="129"/>
      <c r="O115" s="192"/>
      <c r="P115" s="192"/>
      <c r="Q115" s="192"/>
      <c r="R115" s="192"/>
    </row>
    <row r="116" spans="1:23" s="130" customFormat="1" outlineLevel="1" x14ac:dyDescent="0.25">
      <c r="A116" s="119"/>
      <c r="B116" s="307" t="str">
        <f>B37</f>
        <v>Niet-productieve investeringen</v>
      </c>
      <c r="C116" s="308">
        <f>G49</f>
        <v>0</v>
      </c>
      <c r="D116" s="309"/>
      <c r="E116" s="310"/>
      <c r="F116" s="191"/>
      <c r="G116" s="200"/>
      <c r="H116" s="46"/>
      <c r="I116" s="46"/>
      <c r="J116" s="129"/>
      <c r="K116" s="129"/>
      <c r="O116" s="192"/>
      <c r="P116" s="192"/>
      <c r="Q116" s="192"/>
      <c r="R116" s="192"/>
    </row>
    <row r="117" spans="1:23" s="130" customFormat="1" outlineLevel="1" x14ac:dyDescent="0.25">
      <c r="A117" s="119"/>
      <c r="B117" s="307" t="str">
        <f>B76</f>
        <v>Beheermaatregelen</v>
      </c>
      <c r="C117" s="308">
        <f>L109</f>
        <v>0</v>
      </c>
      <c r="D117" s="309"/>
      <c r="E117" s="310"/>
      <c r="F117" s="191"/>
      <c r="G117" s="200"/>
      <c r="H117" s="46"/>
      <c r="I117" s="46"/>
      <c r="J117" s="129"/>
      <c r="K117" s="129"/>
      <c r="O117" s="192"/>
      <c r="P117" s="192"/>
      <c r="Q117" s="192"/>
      <c r="R117" s="192"/>
    </row>
    <row r="118" spans="1:23" s="130" customFormat="1" outlineLevel="1" x14ac:dyDescent="0.25">
      <c r="A118" s="119"/>
      <c r="B118" s="354" t="s">
        <v>95</v>
      </c>
      <c r="C118" s="356">
        <f>C120-(C113+C114+C115+C116+C117)</f>
        <v>0</v>
      </c>
      <c r="D118" s="311"/>
      <c r="E118" s="310"/>
      <c r="F118" s="191"/>
      <c r="G118" s="200"/>
      <c r="H118" s="46"/>
      <c r="I118" s="46"/>
      <c r="J118" s="129"/>
      <c r="K118" s="129"/>
      <c r="O118" s="192"/>
      <c r="P118" s="192"/>
      <c r="Q118" s="192"/>
      <c r="R118" s="192"/>
    </row>
    <row r="119" spans="1:23" s="130" customFormat="1" outlineLevel="1" x14ac:dyDescent="0.25">
      <c r="A119" s="119"/>
      <c r="B119" s="312"/>
      <c r="C119" s="313"/>
      <c r="D119" s="314"/>
      <c r="E119" s="310"/>
      <c r="F119" s="191"/>
      <c r="G119" s="200"/>
      <c r="H119" s="46"/>
      <c r="I119" s="46"/>
      <c r="J119" s="129"/>
      <c r="K119" s="129"/>
      <c r="O119" s="192"/>
      <c r="P119" s="192"/>
      <c r="Q119" s="192"/>
      <c r="R119" s="192"/>
    </row>
    <row r="120" spans="1:23" s="131" customFormat="1" x14ac:dyDescent="0.25">
      <c r="A120" s="151"/>
      <c r="B120" s="315" t="s">
        <v>9</v>
      </c>
      <c r="C120" s="316">
        <f>SUM(G28+G49+G69+L109)</f>
        <v>0</v>
      </c>
      <c r="D120" s="317"/>
      <c r="E120" s="259"/>
      <c r="F120" s="191"/>
      <c r="G120" s="200"/>
      <c r="H120" s="46"/>
      <c r="I120" s="46"/>
      <c r="J120" s="129"/>
      <c r="K120" s="129"/>
      <c r="L120" s="130"/>
      <c r="M120" s="130"/>
      <c r="N120" s="130"/>
      <c r="O120" s="192"/>
      <c r="P120" s="237"/>
      <c r="Q120" s="237"/>
      <c r="R120" s="237"/>
    </row>
    <row r="121" spans="1:23" s="131" customFormat="1" x14ac:dyDescent="0.25">
      <c r="A121" s="151"/>
      <c r="B121" s="318"/>
      <c r="C121" s="319"/>
      <c r="D121" s="319"/>
      <c r="E121" s="320"/>
      <c r="F121" s="191"/>
      <c r="G121" s="200"/>
      <c r="H121" s="46"/>
      <c r="I121" s="46"/>
      <c r="J121" s="129"/>
      <c r="K121" s="129"/>
      <c r="L121" s="130"/>
      <c r="M121" s="130"/>
      <c r="N121" s="130"/>
      <c r="O121" s="192"/>
      <c r="P121" s="237"/>
      <c r="Q121" s="237"/>
      <c r="R121" s="237"/>
    </row>
    <row r="122" spans="1:23" x14ac:dyDescent="0.25">
      <c r="B122" s="321"/>
      <c r="C122" s="321"/>
      <c r="D122" s="322"/>
      <c r="E122" s="321"/>
      <c r="F122" s="98"/>
    </row>
    <row r="123" spans="1:23" x14ac:dyDescent="0.25">
      <c r="A123" s="119" t="s">
        <v>140</v>
      </c>
      <c r="B123" s="323" t="s">
        <v>96</v>
      </c>
      <c r="C123" s="324"/>
      <c r="D123" s="324"/>
      <c r="E123" s="324"/>
      <c r="F123" s="325"/>
      <c r="G123" s="326"/>
    </row>
    <row r="124" spans="1:23" x14ac:dyDescent="0.25">
      <c r="A124" s="119"/>
      <c r="B124" s="41" t="s">
        <v>143</v>
      </c>
      <c r="D124" s="49"/>
      <c r="F124" s="327"/>
      <c r="G124" s="326"/>
    </row>
    <row r="125" spans="1:23" x14ac:dyDescent="0.25">
      <c r="A125" s="119"/>
      <c r="B125" s="42" t="s">
        <v>144</v>
      </c>
      <c r="C125" s="328"/>
      <c r="D125" s="328"/>
      <c r="E125" s="328"/>
      <c r="F125" s="329"/>
      <c r="G125" s="326"/>
    </row>
    <row r="126" spans="1:23" x14ac:dyDescent="0.25">
      <c r="A126" s="119"/>
      <c r="B126" s="330"/>
      <c r="C126" s="328"/>
      <c r="D126" s="328"/>
      <c r="E126" s="328"/>
      <c r="F126" s="329"/>
      <c r="G126" s="326"/>
    </row>
    <row r="127" spans="1:23" x14ac:dyDescent="0.25">
      <c r="A127" s="97"/>
      <c r="B127" s="183"/>
      <c r="C127" s="331" t="s">
        <v>97</v>
      </c>
      <c r="D127" s="332" t="s">
        <v>98</v>
      </c>
      <c r="E127" s="331" t="s">
        <v>99</v>
      </c>
      <c r="F127" s="333" t="s">
        <v>17</v>
      </c>
      <c r="G127" s="326"/>
      <c r="I127" s="49"/>
      <c r="K127" s="100"/>
      <c r="L127" s="101"/>
      <c r="M127" s="102"/>
      <c r="N127" s="103"/>
      <c r="O127" s="102"/>
      <c r="Q127" s="104"/>
      <c r="S127" s="105"/>
      <c r="W127" s="49"/>
    </row>
    <row r="128" spans="1:23" x14ac:dyDescent="0.25">
      <c r="A128" s="97"/>
      <c r="B128" s="334" t="s">
        <v>101</v>
      </c>
      <c r="C128" s="242"/>
      <c r="D128" s="335"/>
      <c r="E128" s="335"/>
      <c r="F128" s="336"/>
      <c r="G128" s="326"/>
      <c r="I128" s="49"/>
      <c r="K128" s="100"/>
      <c r="L128" s="101"/>
      <c r="M128" s="102"/>
      <c r="N128" s="103"/>
      <c r="O128" s="102"/>
      <c r="Q128" s="104"/>
      <c r="S128" s="105"/>
      <c r="W128" s="49"/>
    </row>
    <row r="129" spans="1:23" x14ac:dyDescent="0.25">
      <c r="A129" s="97"/>
      <c r="B129" s="334" t="s">
        <v>102</v>
      </c>
      <c r="C129" s="242"/>
      <c r="D129" s="335"/>
      <c r="E129" s="335"/>
      <c r="F129" s="336"/>
      <c r="G129" s="326"/>
      <c r="I129" s="49"/>
      <c r="K129" s="100"/>
      <c r="L129" s="101"/>
      <c r="M129" s="102"/>
      <c r="N129" s="103"/>
      <c r="O129" s="102"/>
      <c r="Q129" s="104"/>
      <c r="S129" s="105"/>
      <c r="W129" s="49"/>
    </row>
    <row r="130" spans="1:23" x14ac:dyDescent="0.25">
      <c r="A130" s="97"/>
      <c r="B130" s="334" t="s">
        <v>103</v>
      </c>
      <c r="C130" s="242"/>
      <c r="D130" s="335"/>
      <c r="E130" s="335"/>
      <c r="F130" s="336"/>
      <c r="G130" s="326"/>
    </row>
    <row r="131" spans="1:23" x14ac:dyDescent="0.25">
      <c r="A131" s="97"/>
      <c r="B131" s="334" t="s">
        <v>104</v>
      </c>
      <c r="C131" s="242"/>
      <c r="D131" s="335"/>
      <c r="E131" s="335"/>
      <c r="F131" s="336"/>
      <c r="G131" s="326"/>
    </row>
    <row r="132" spans="1:23" x14ac:dyDescent="0.25">
      <c r="A132" s="97"/>
      <c r="B132" s="334" t="s">
        <v>105</v>
      </c>
      <c r="C132" s="242"/>
      <c r="D132" s="335"/>
      <c r="E132" s="335"/>
      <c r="F132" s="336"/>
      <c r="G132" s="326"/>
    </row>
    <row r="133" spans="1:23" x14ac:dyDescent="0.25">
      <c r="A133" s="97"/>
      <c r="B133" s="334" t="s">
        <v>106</v>
      </c>
      <c r="C133" s="242"/>
      <c r="D133" s="335"/>
      <c r="E133" s="335"/>
      <c r="F133" s="336"/>
      <c r="G133" s="326"/>
    </row>
    <row r="134" spans="1:23" x14ac:dyDescent="0.25">
      <c r="A134" s="97"/>
      <c r="B134" s="334" t="s">
        <v>107</v>
      </c>
      <c r="C134" s="242"/>
      <c r="D134" s="335"/>
      <c r="E134" s="335"/>
      <c r="F134" s="336"/>
      <c r="G134" s="326"/>
    </row>
    <row r="135" spans="1:23" x14ac:dyDescent="0.25">
      <c r="A135" s="97"/>
      <c r="B135" s="334" t="s">
        <v>108</v>
      </c>
      <c r="C135" s="242"/>
      <c r="D135" s="335"/>
      <c r="E135" s="335"/>
      <c r="F135" s="336"/>
      <c r="G135" s="326"/>
    </row>
    <row r="136" spans="1:23" x14ac:dyDescent="0.25">
      <c r="A136" s="97"/>
      <c r="B136" s="334" t="s">
        <v>109</v>
      </c>
      <c r="C136" s="242"/>
      <c r="D136" s="335"/>
      <c r="E136" s="335"/>
      <c r="F136" s="336"/>
      <c r="G136" s="326"/>
    </row>
    <row r="137" spans="1:23" x14ac:dyDescent="0.25">
      <c r="A137" s="97"/>
      <c r="B137" s="334" t="s">
        <v>110</v>
      </c>
      <c r="C137" s="242"/>
      <c r="D137" s="335"/>
      <c r="E137" s="335"/>
      <c r="F137" s="336"/>
      <c r="G137" s="326"/>
    </row>
    <row r="138" spans="1:23" x14ac:dyDescent="0.25">
      <c r="A138" s="97"/>
      <c r="B138" s="334" t="s">
        <v>111</v>
      </c>
      <c r="C138" s="242"/>
      <c r="D138" s="335"/>
      <c r="E138" s="335"/>
      <c r="F138" s="336"/>
      <c r="G138" s="326"/>
    </row>
    <row r="139" spans="1:23" x14ac:dyDescent="0.25">
      <c r="A139" s="97"/>
      <c r="B139" s="334" t="s">
        <v>112</v>
      </c>
      <c r="C139" s="242"/>
      <c r="D139" s="335"/>
      <c r="E139" s="335"/>
      <c r="F139" s="336"/>
      <c r="G139" s="326"/>
    </row>
    <row r="140" spans="1:23" x14ac:dyDescent="0.25">
      <c r="A140" s="97"/>
      <c r="B140" s="183"/>
      <c r="F140" s="327"/>
      <c r="G140" s="326"/>
    </row>
    <row r="141" spans="1:23" x14ac:dyDescent="0.25">
      <c r="A141" s="97"/>
      <c r="B141" s="183"/>
      <c r="E141" s="337" t="s">
        <v>141</v>
      </c>
      <c r="F141" s="338">
        <f>C120</f>
        <v>0</v>
      </c>
      <c r="G141" s="326"/>
    </row>
    <row r="142" spans="1:23" x14ac:dyDescent="0.25">
      <c r="A142" s="97"/>
      <c r="B142" s="183"/>
      <c r="E142" s="337" t="s">
        <v>142</v>
      </c>
      <c r="F142" s="339">
        <f>SUM(F128:F139)</f>
        <v>0</v>
      </c>
      <c r="G142" s="326"/>
    </row>
    <row r="143" spans="1:23" x14ac:dyDescent="0.25">
      <c r="A143" s="97"/>
      <c r="B143" s="340"/>
      <c r="C143" s="341"/>
      <c r="D143" s="342"/>
      <c r="E143" s="341"/>
      <c r="F143" s="343"/>
      <c r="G143" s="326"/>
    </row>
    <row r="144" spans="1:23" x14ac:dyDescent="0.25">
      <c r="B144" s="328"/>
      <c r="C144" s="328"/>
      <c r="D144" s="345"/>
      <c r="E144" s="328"/>
    </row>
  </sheetData>
  <sheetProtection algorithmName="SHA-512" hashValue="NZr6j2CjkeuS7SkRA0F9rylZGpCgbes5arUUt/46FyA8E1hEjz0aRob5xcdHxbLOjIjCzxS6aRX3EWbVFlJhJg==" saltValue="c7NfYeNxLvUMhPl/3WgHFA==" spinCount="100000" sheet="1" objects="1" scenarios="1"/>
  <mergeCells count="29">
    <mergeCell ref="D67:F67"/>
    <mergeCell ref="H77:K77"/>
    <mergeCell ref="F2:G2"/>
    <mergeCell ref="D61:F61"/>
    <mergeCell ref="D62:F62"/>
    <mergeCell ref="D63:F63"/>
    <mergeCell ref="D64:F64"/>
    <mergeCell ref="D65:F65"/>
    <mergeCell ref="D66:F66"/>
    <mergeCell ref="D55:F55"/>
    <mergeCell ref="D56:F56"/>
    <mergeCell ref="D57:F57"/>
    <mergeCell ref="D58:F58"/>
    <mergeCell ref="D59:F59"/>
    <mergeCell ref="D60:F60"/>
    <mergeCell ref="D44:F44"/>
    <mergeCell ref="D45:F45"/>
    <mergeCell ref="D46:F46"/>
    <mergeCell ref="D47:F47"/>
    <mergeCell ref="D53:F53"/>
    <mergeCell ref="D54:F54"/>
    <mergeCell ref="D43:F43"/>
    <mergeCell ref="C2:D2"/>
    <mergeCell ref="C3:G3"/>
    <mergeCell ref="B10:E10"/>
    <mergeCell ref="D39:F39"/>
    <mergeCell ref="D40:F40"/>
    <mergeCell ref="D41:F41"/>
    <mergeCell ref="D42:F42"/>
  </mergeCells>
  <conditionalFormatting sqref="B10">
    <cfRule type="cellIs" dxfId="79" priority="10" stopIfTrue="1" operator="equal">
      <formula>"Kies eerst uw systematiek voor de berekening van de loonkosten"</formula>
    </cfRule>
  </conditionalFormatting>
  <conditionalFormatting sqref="B118:D119">
    <cfRule type="expression" dxfId="78" priority="4">
      <formula>$C$118&gt;0</formula>
    </cfRule>
  </conditionalFormatting>
  <conditionalFormatting sqref="D12:D26">
    <cfRule type="expression" dxfId="77" priority="5">
      <formula>AND($C$8="Vast uurtarief (60 euro)",$D12&gt;60)</formula>
    </cfRule>
  </conditionalFormatting>
  <conditionalFormatting sqref="F12:F26">
    <cfRule type="expression" dxfId="76" priority="2">
      <formula>$F12=0.5</formula>
    </cfRule>
  </conditionalFormatting>
  <conditionalFormatting sqref="F27">
    <cfRule type="cellIs" dxfId="75" priority="11" stopIfTrue="1" operator="equal">
      <formula>"Opslag algemene kosten (50%)"</formula>
    </cfRule>
  </conditionalFormatting>
  <conditionalFormatting sqref="F142">
    <cfRule type="expression" dxfId="74" priority="1">
      <formula>$F$141=$F$142</formula>
    </cfRule>
  </conditionalFormatting>
  <conditionalFormatting sqref="H79:H107">
    <cfRule type="expression" dxfId="73" priority="6">
      <formula>$H79&gt;$N79</formula>
    </cfRule>
  </conditionalFormatting>
  <conditionalFormatting sqref="I79:I107">
    <cfRule type="expression" dxfId="72" priority="9">
      <formula>$I79&gt;$O79</formula>
    </cfRule>
  </conditionalFormatting>
  <conditionalFormatting sqref="J79:J107">
    <cfRule type="expression" dxfId="71" priority="8">
      <formula>$J79&gt;$P79</formula>
    </cfRule>
  </conditionalFormatting>
  <conditionalFormatting sqref="K79:K107">
    <cfRule type="expression" dxfId="70" priority="7">
      <formula>$K79&gt;$Q79</formula>
    </cfRule>
  </conditionalFormatting>
  <dataValidations count="3">
    <dataValidation type="list" allowBlank="1" showInputMessage="1" showErrorMessage="1" sqref="B54:B67 B12:B26" xr:uid="{62E17CCE-FA21-4288-A2E1-FC5F8D6F32A6}">
      <formula1>Activiteiten</formula1>
    </dataValidation>
    <dataValidation type="custom" errorStyle="warning" allowBlank="1" showErrorMessage="1" errorTitle="Maximum vergoeding" error="De opgegeven vergoeding is meer dan het maximum voor deze activiteit." sqref="H79:K109 C109" xr:uid="{B5390CF5-F3C8-4967-B3CE-9659DE801208}">
      <formula1>C79&lt;=I79</formula1>
    </dataValidation>
    <dataValidation type="list" allowBlank="1" showInputMessage="1" showErrorMessage="1" sqref="C8" xr:uid="{AC6F744B-500D-47D8-97A2-1F517DC3B340}">
      <formula1>Loonkostensystematiek</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777E4-DE53-4242-B7E8-E065CE6BDEAF}">
  <dimension ref="A1:W144"/>
  <sheetViews>
    <sheetView zoomScaleNormal="100" workbookViewId="0">
      <selection activeCell="C3" sqref="C3:G3"/>
    </sheetView>
  </sheetViews>
  <sheetFormatPr defaultColWidth="0" defaultRowHeight="11.25" zeroHeight="1" outlineLevelRow="1" x14ac:dyDescent="0.25"/>
  <cols>
    <col min="1" max="1" width="4.5703125" style="44" customWidth="1"/>
    <col min="2" max="2" width="63.5703125" style="49" customWidth="1"/>
    <col min="3" max="3" width="58.85546875" style="49" customWidth="1"/>
    <col min="4" max="4" width="16.140625" style="100" customWidth="1"/>
    <col min="5" max="7" width="16.140625" style="49" customWidth="1"/>
    <col min="8" max="9" width="16.140625" style="53" customWidth="1"/>
    <col min="10" max="11" width="16.140625" style="49" customWidth="1"/>
    <col min="12" max="12" width="17.7109375" style="100" customWidth="1"/>
    <col min="13" max="13" width="6" style="101" customWidth="1"/>
    <col min="14" max="14" width="17.85546875" style="102" hidden="1" customWidth="1"/>
    <col min="15" max="15" width="11.42578125" style="103" hidden="1" customWidth="1"/>
    <col min="16" max="16" width="16.42578125" style="102" hidden="1" customWidth="1"/>
    <col min="17" max="17" width="20" style="102" hidden="1" customWidth="1"/>
    <col min="18" max="18" width="12.42578125" style="104" hidden="1" customWidth="1"/>
    <col min="19" max="19" width="16.42578125" style="104" hidden="1" customWidth="1"/>
    <col min="20" max="20" width="17" style="105" hidden="1" customWidth="1"/>
    <col min="21" max="21" width="12" style="105" hidden="1" customWidth="1"/>
    <col min="22" max="23" width="56" style="105" hidden="1" customWidth="1"/>
    <col min="24" max="16384" width="14.140625" style="49" hidden="1"/>
  </cols>
  <sheetData>
    <row r="1" spans="1:23" x14ac:dyDescent="0.25">
      <c r="A1" s="97"/>
      <c r="B1" s="98"/>
      <c r="C1" s="98"/>
      <c r="D1" s="99"/>
      <c r="E1" s="98"/>
      <c r="F1" s="98"/>
      <c r="G1" s="98"/>
    </row>
    <row r="2" spans="1:23" x14ac:dyDescent="0.25">
      <c r="A2" s="97"/>
      <c r="B2" s="344" t="s">
        <v>146</v>
      </c>
      <c r="C2" s="375"/>
      <c r="D2" s="376"/>
      <c r="E2" s="344" t="s">
        <v>159</v>
      </c>
      <c r="F2" s="375"/>
      <c r="G2" s="376"/>
      <c r="H2" s="123"/>
      <c r="I2" s="52"/>
      <c r="J2" s="105"/>
      <c r="K2" s="105"/>
      <c r="L2" s="142"/>
      <c r="M2" s="126"/>
    </row>
    <row r="3" spans="1:23" s="131" customFormat="1" x14ac:dyDescent="0.25">
      <c r="A3" s="119"/>
      <c r="B3" s="120" t="s">
        <v>158</v>
      </c>
      <c r="C3" s="377" t="str">
        <f>IF('Penvoerder (deelnemer 1)'!C3="","",'Penvoerder (deelnemer 1)'!C3)</f>
        <v/>
      </c>
      <c r="D3" s="378"/>
      <c r="E3" s="378"/>
      <c r="F3" s="378"/>
      <c r="G3" s="379"/>
      <c r="H3" s="123"/>
      <c r="I3" s="52"/>
      <c r="J3" s="124"/>
      <c r="K3" s="124"/>
      <c r="L3" s="125"/>
      <c r="M3" s="126"/>
      <c r="N3" s="127"/>
      <c r="O3" s="128"/>
      <c r="P3" s="127"/>
      <c r="Q3" s="127"/>
      <c r="R3" s="129"/>
      <c r="S3" s="129"/>
      <c r="T3" s="130"/>
      <c r="U3" s="130"/>
      <c r="V3" s="130"/>
      <c r="W3" s="130"/>
    </row>
    <row r="4" spans="1:23" s="140" customFormat="1" x14ac:dyDescent="0.25">
      <c r="A4" s="132"/>
      <c r="B4" s="133"/>
      <c r="C4" s="134"/>
      <c r="D4" s="135"/>
      <c r="E4" s="135"/>
      <c r="F4" s="135"/>
      <c r="G4" s="135"/>
      <c r="H4" s="136"/>
      <c r="I4" s="46"/>
      <c r="J4" s="137"/>
      <c r="K4" s="137"/>
      <c r="L4" s="138"/>
      <c r="M4" s="139"/>
      <c r="N4" s="127"/>
      <c r="O4" s="128"/>
      <c r="P4" s="127"/>
      <c r="Q4" s="127"/>
      <c r="R4" s="129"/>
      <c r="S4" s="129"/>
    </row>
    <row r="5" spans="1:23" x14ac:dyDescent="0.15">
      <c r="A5" s="97"/>
      <c r="B5" s="141" t="s">
        <v>211</v>
      </c>
      <c r="C5" s="44"/>
      <c r="D5" s="142"/>
      <c r="E5" s="105"/>
      <c r="F5" s="105"/>
      <c r="G5" s="105"/>
      <c r="H5" s="52"/>
      <c r="I5" s="52"/>
      <c r="J5" s="105"/>
      <c r="K5" s="105"/>
      <c r="L5" s="142"/>
      <c r="M5" s="126"/>
    </row>
    <row r="6" spans="1:23" s="131" customFormat="1" x14ac:dyDescent="0.25">
      <c r="A6" s="119"/>
      <c r="B6" s="143"/>
      <c r="C6" s="143"/>
      <c r="D6" s="144"/>
      <c r="E6" s="145"/>
      <c r="F6" s="145"/>
      <c r="G6" s="145"/>
      <c r="H6" s="52"/>
      <c r="I6" s="52"/>
      <c r="J6" s="124"/>
      <c r="K6" s="124"/>
      <c r="L6" s="125"/>
      <c r="M6" s="126"/>
      <c r="N6" s="127"/>
      <c r="O6" s="128"/>
      <c r="P6" s="127"/>
      <c r="Q6" s="127"/>
      <c r="R6" s="129"/>
      <c r="S6" s="129"/>
      <c r="T6" s="130"/>
      <c r="U6" s="130"/>
      <c r="V6" s="130"/>
      <c r="W6" s="130"/>
    </row>
    <row r="7" spans="1:23" s="131" customFormat="1" x14ac:dyDescent="0.25">
      <c r="A7" s="119" t="s">
        <v>3</v>
      </c>
      <c r="B7" s="146" t="s">
        <v>116</v>
      </c>
      <c r="C7" s="147"/>
      <c r="D7" s="148"/>
      <c r="E7" s="149"/>
      <c r="F7" s="149"/>
      <c r="G7" s="150"/>
      <c r="H7" s="123"/>
      <c r="I7" s="52"/>
      <c r="J7" s="124"/>
      <c r="K7" s="124"/>
      <c r="L7" s="125"/>
      <c r="M7" s="126"/>
      <c r="N7" s="127"/>
      <c r="O7" s="128"/>
      <c r="P7" s="127"/>
      <c r="Q7" s="127"/>
      <c r="R7" s="129"/>
      <c r="S7" s="129"/>
      <c r="T7" s="130"/>
      <c r="U7" s="130"/>
      <c r="V7" s="130"/>
      <c r="W7" s="130"/>
    </row>
    <row r="8" spans="1:23" s="131" customFormat="1" ht="51" customHeight="1" x14ac:dyDescent="0.25">
      <c r="A8" s="151"/>
      <c r="B8" s="152" t="s">
        <v>1</v>
      </c>
      <c r="C8" s="153" t="s">
        <v>2</v>
      </c>
      <c r="D8" s="154"/>
      <c r="G8" s="155"/>
      <c r="H8" s="156"/>
      <c r="I8" s="37"/>
      <c r="J8" s="157"/>
      <c r="M8" s="129"/>
      <c r="N8" s="128"/>
      <c r="O8" s="102"/>
      <c r="P8" s="127"/>
      <c r="Q8" s="127"/>
      <c r="R8" s="129"/>
      <c r="S8" s="130"/>
      <c r="T8" s="130"/>
      <c r="U8" s="130"/>
      <c r="V8" s="130"/>
    </row>
    <row r="9" spans="1:23" x14ac:dyDescent="0.15">
      <c r="A9" s="97"/>
      <c r="B9" s="158"/>
      <c r="C9" s="159"/>
      <c r="D9" s="160"/>
      <c r="E9" s="161"/>
      <c r="F9" s="161"/>
      <c r="G9" s="162"/>
      <c r="H9" s="123"/>
      <c r="I9" s="52"/>
      <c r="J9" s="105"/>
      <c r="K9" s="105"/>
      <c r="L9" s="142"/>
      <c r="M9" s="126"/>
    </row>
    <row r="10" spans="1:23" x14ac:dyDescent="0.25">
      <c r="A10" s="97"/>
      <c r="B10" s="369" t="str">
        <f>IF(OR(C8="Maak uw keuze",C8=""),"Kies eerst uw systematiek voor de berekening van de loonkosten",C8)</f>
        <v>Kies eerst uw systematiek voor de berekening van de loonkosten</v>
      </c>
      <c r="C10" s="370"/>
      <c r="D10" s="370"/>
      <c r="E10" s="370"/>
      <c r="F10" s="163"/>
      <c r="G10" s="164"/>
      <c r="H10" s="165"/>
      <c r="I10" s="46"/>
      <c r="J10" s="166"/>
      <c r="K10" s="104"/>
      <c r="L10" s="104"/>
      <c r="M10" s="104"/>
      <c r="N10" s="47"/>
      <c r="O10" s="47"/>
      <c r="P10" s="47"/>
      <c r="Q10" s="47"/>
      <c r="R10" s="105"/>
      <c r="S10" s="49"/>
      <c r="T10" s="49"/>
      <c r="U10" s="49"/>
      <c r="V10" s="49"/>
      <c r="W10" s="49"/>
    </row>
    <row r="11" spans="1:23" s="176" customFormat="1" ht="22.5" outlineLevel="1" x14ac:dyDescent="0.25">
      <c r="A11" s="119"/>
      <c r="B11" s="167" t="s">
        <v>4</v>
      </c>
      <c r="C11" s="168" t="s">
        <v>5</v>
      </c>
      <c r="D11" s="169" t="s">
        <v>6</v>
      </c>
      <c r="E11" s="168" t="s">
        <v>7</v>
      </c>
      <c r="F11" s="168" t="s">
        <v>125</v>
      </c>
      <c r="G11" s="170" t="s">
        <v>128</v>
      </c>
      <c r="H11" s="346" t="s">
        <v>126</v>
      </c>
      <c r="I11" s="347" t="s">
        <v>125</v>
      </c>
      <c r="J11" s="171"/>
      <c r="K11" s="172"/>
      <c r="L11" s="173"/>
      <c r="M11" s="173"/>
      <c r="N11" s="174"/>
      <c r="O11" s="174"/>
      <c r="P11" s="174"/>
      <c r="Q11" s="174"/>
      <c r="R11" s="175"/>
    </row>
    <row r="12" spans="1:23" outlineLevel="1" x14ac:dyDescent="0.25">
      <c r="A12" s="97"/>
      <c r="B12" s="177"/>
      <c r="C12" s="177"/>
      <c r="D12" s="178"/>
      <c r="E12" s="179"/>
      <c r="F12" s="180">
        <f>IF(AND(C$8="Directe loonkosten + vaste opslag 50%",D12&gt;0),0.5,0)</f>
        <v>0</v>
      </c>
      <c r="G12" s="181">
        <f>IFERROR($D12*E12+$D12*E12*F12,0)</f>
        <v>0</v>
      </c>
      <c r="H12" s="350">
        <f>D12*E12</f>
        <v>0</v>
      </c>
      <c r="I12" s="350">
        <f>H12*F12</f>
        <v>0</v>
      </c>
      <c r="J12" s="166"/>
      <c r="K12" s="182"/>
      <c r="L12" s="104"/>
      <c r="M12" s="104"/>
      <c r="N12" s="47"/>
      <c r="O12" s="47"/>
      <c r="P12" s="47"/>
      <c r="Q12" s="47"/>
      <c r="R12" s="105"/>
      <c r="S12" s="49"/>
      <c r="T12" s="49"/>
      <c r="U12" s="49"/>
      <c r="V12" s="49"/>
      <c r="W12" s="49"/>
    </row>
    <row r="13" spans="1:23" outlineLevel="1" x14ac:dyDescent="0.25">
      <c r="A13" s="97"/>
      <c r="B13" s="177"/>
      <c r="C13" s="177"/>
      <c r="D13" s="178"/>
      <c r="E13" s="179"/>
      <c r="F13" s="180">
        <f t="shared" ref="F13:F26" si="0">IF(AND(C$8="Directe loonkosten + vaste opslag 50%",D13&gt;0),0.5,0)</f>
        <v>0</v>
      </c>
      <c r="G13" s="181">
        <f t="shared" ref="G13:G26" si="1">IFERROR($D13*E13+$D13*E13*F13,0)</f>
        <v>0</v>
      </c>
      <c r="H13" s="350">
        <f t="shared" ref="H13:H26" si="2">D13*E13</f>
        <v>0</v>
      </c>
      <c r="I13" s="350">
        <f t="shared" ref="I13:I26" si="3">H13*F13</f>
        <v>0</v>
      </c>
      <c r="J13" s="166"/>
      <c r="K13" s="182"/>
      <c r="L13" s="104"/>
      <c r="M13" s="104"/>
      <c r="N13" s="47"/>
      <c r="O13" s="47"/>
      <c r="P13" s="47"/>
      <c r="Q13" s="47"/>
      <c r="R13" s="105"/>
      <c r="S13" s="49"/>
      <c r="T13" s="49"/>
      <c r="U13" s="49"/>
      <c r="V13" s="49"/>
      <c r="W13" s="49"/>
    </row>
    <row r="14" spans="1:23" outlineLevel="1" x14ac:dyDescent="0.25">
      <c r="A14" s="97"/>
      <c r="B14" s="177"/>
      <c r="C14" s="177"/>
      <c r="D14" s="178"/>
      <c r="E14" s="179"/>
      <c r="F14" s="180">
        <f t="shared" si="0"/>
        <v>0</v>
      </c>
      <c r="G14" s="181">
        <f t="shared" si="1"/>
        <v>0</v>
      </c>
      <c r="H14" s="350">
        <f t="shared" si="2"/>
        <v>0</v>
      </c>
      <c r="I14" s="350">
        <f t="shared" si="3"/>
        <v>0</v>
      </c>
      <c r="J14" s="166"/>
      <c r="K14" s="182"/>
      <c r="L14" s="104"/>
      <c r="M14" s="104"/>
      <c r="N14" s="47"/>
      <c r="O14" s="47"/>
      <c r="P14" s="47"/>
      <c r="Q14" s="47"/>
      <c r="R14" s="105"/>
      <c r="S14" s="49"/>
      <c r="T14" s="49"/>
      <c r="U14" s="49"/>
      <c r="V14" s="49"/>
      <c r="W14" s="49"/>
    </row>
    <row r="15" spans="1:23" outlineLevel="1" x14ac:dyDescent="0.25">
      <c r="A15" s="97"/>
      <c r="B15" s="177"/>
      <c r="C15" s="177"/>
      <c r="D15" s="178"/>
      <c r="E15" s="179"/>
      <c r="F15" s="180">
        <f t="shared" si="0"/>
        <v>0</v>
      </c>
      <c r="G15" s="181">
        <f t="shared" si="1"/>
        <v>0</v>
      </c>
      <c r="H15" s="350">
        <f t="shared" si="2"/>
        <v>0</v>
      </c>
      <c r="I15" s="350">
        <f t="shared" si="3"/>
        <v>0</v>
      </c>
      <c r="J15" s="166"/>
      <c r="K15" s="182"/>
      <c r="L15" s="104"/>
      <c r="M15" s="104"/>
      <c r="N15" s="47"/>
      <c r="O15" s="47"/>
      <c r="P15" s="47"/>
      <c r="Q15" s="47"/>
      <c r="R15" s="105"/>
      <c r="S15" s="49"/>
      <c r="T15" s="49"/>
      <c r="U15" s="49"/>
      <c r="V15" s="49"/>
      <c r="W15" s="49"/>
    </row>
    <row r="16" spans="1:23" outlineLevel="1" x14ac:dyDescent="0.25">
      <c r="A16" s="97"/>
      <c r="B16" s="177"/>
      <c r="C16" s="177"/>
      <c r="D16" s="178"/>
      <c r="E16" s="179"/>
      <c r="F16" s="180">
        <f t="shared" si="0"/>
        <v>0</v>
      </c>
      <c r="G16" s="181">
        <f t="shared" si="1"/>
        <v>0</v>
      </c>
      <c r="H16" s="350">
        <f t="shared" si="2"/>
        <v>0</v>
      </c>
      <c r="I16" s="350">
        <f t="shared" si="3"/>
        <v>0</v>
      </c>
      <c r="J16" s="166"/>
      <c r="K16" s="104"/>
      <c r="L16" s="104"/>
      <c r="M16" s="104"/>
      <c r="N16" s="47"/>
      <c r="O16" s="47"/>
      <c r="P16" s="47"/>
      <c r="Q16" s="47"/>
      <c r="R16" s="105"/>
      <c r="S16" s="49"/>
      <c r="T16" s="49"/>
      <c r="U16" s="49"/>
      <c r="V16" s="49"/>
      <c r="W16" s="49"/>
    </row>
    <row r="17" spans="1:23" outlineLevel="1" x14ac:dyDescent="0.25">
      <c r="A17" s="97"/>
      <c r="B17" s="177"/>
      <c r="C17" s="177"/>
      <c r="D17" s="178"/>
      <c r="E17" s="179"/>
      <c r="F17" s="180">
        <f t="shared" si="0"/>
        <v>0</v>
      </c>
      <c r="G17" s="181">
        <f t="shared" si="1"/>
        <v>0</v>
      </c>
      <c r="H17" s="350">
        <f t="shared" si="2"/>
        <v>0</v>
      </c>
      <c r="I17" s="350">
        <f t="shared" si="3"/>
        <v>0</v>
      </c>
      <c r="J17" s="166"/>
      <c r="K17" s="104"/>
      <c r="L17" s="104"/>
      <c r="M17" s="104"/>
      <c r="N17" s="47"/>
      <c r="O17" s="47"/>
      <c r="P17" s="47"/>
      <c r="Q17" s="47"/>
      <c r="R17" s="105"/>
      <c r="S17" s="49"/>
      <c r="T17" s="49"/>
      <c r="U17" s="49"/>
      <c r="V17" s="49"/>
      <c r="W17" s="49"/>
    </row>
    <row r="18" spans="1:23" outlineLevel="1" x14ac:dyDescent="0.25">
      <c r="A18" s="97"/>
      <c r="B18" s="177"/>
      <c r="C18" s="177"/>
      <c r="D18" s="178"/>
      <c r="E18" s="179"/>
      <c r="F18" s="180">
        <f t="shared" si="0"/>
        <v>0</v>
      </c>
      <c r="G18" s="181">
        <f t="shared" si="1"/>
        <v>0</v>
      </c>
      <c r="H18" s="350">
        <f t="shared" si="2"/>
        <v>0</v>
      </c>
      <c r="I18" s="350">
        <f t="shared" si="3"/>
        <v>0</v>
      </c>
      <c r="J18" s="166"/>
      <c r="K18" s="104"/>
      <c r="L18" s="104"/>
      <c r="M18" s="104"/>
      <c r="N18" s="47"/>
      <c r="O18" s="47"/>
      <c r="P18" s="47"/>
      <c r="Q18" s="47"/>
      <c r="R18" s="105"/>
      <c r="S18" s="49"/>
      <c r="T18" s="49"/>
      <c r="U18" s="49"/>
      <c r="V18" s="49"/>
      <c r="W18" s="49"/>
    </row>
    <row r="19" spans="1:23" outlineLevel="1" x14ac:dyDescent="0.25">
      <c r="A19" s="97"/>
      <c r="B19" s="177"/>
      <c r="C19" s="177"/>
      <c r="D19" s="178"/>
      <c r="E19" s="179"/>
      <c r="F19" s="180">
        <f t="shared" si="0"/>
        <v>0</v>
      </c>
      <c r="G19" s="181">
        <f t="shared" si="1"/>
        <v>0</v>
      </c>
      <c r="H19" s="350">
        <f t="shared" si="2"/>
        <v>0</v>
      </c>
      <c r="I19" s="350">
        <f t="shared" si="3"/>
        <v>0</v>
      </c>
      <c r="J19" s="166"/>
      <c r="K19" s="104"/>
      <c r="L19" s="104"/>
      <c r="M19" s="104"/>
      <c r="N19" s="47"/>
      <c r="O19" s="47"/>
      <c r="P19" s="47"/>
      <c r="Q19" s="47"/>
      <c r="R19" s="105"/>
      <c r="S19" s="49"/>
      <c r="T19" s="49"/>
      <c r="U19" s="49"/>
      <c r="V19" s="49"/>
      <c r="W19" s="49"/>
    </row>
    <row r="20" spans="1:23" outlineLevel="1" x14ac:dyDescent="0.25">
      <c r="A20" s="97"/>
      <c r="B20" s="177"/>
      <c r="C20" s="177"/>
      <c r="D20" s="178"/>
      <c r="E20" s="179"/>
      <c r="F20" s="180">
        <f t="shared" si="0"/>
        <v>0</v>
      </c>
      <c r="G20" s="181">
        <f t="shared" si="1"/>
        <v>0</v>
      </c>
      <c r="H20" s="350">
        <f t="shared" si="2"/>
        <v>0</v>
      </c>
      <c r="I20" s="350">
        <f t="shared" si="3"/>
        <v>0</v>
      </c>
      <c r="J20" s="166"/>
      <c r="K20" s="104"/>
      <c r="L20" s="104"/>
      <c r="M20" s="104"/>
      <c r="N20" s="47"/>
      <c r="O20" s="47"/>
      <c r="P20" s="47"/>
      <c r="Q20" s="47"/>
      <c r="R20" s="105"/>
      <c r="S20" s="49"/>
      <c r="T20" s="49"/>
      <c r="U20" s="49"/>
      <c r="V20" s="49"/>
      <c r="W20" s="49"/>
    </row>
    <row r="21" spans="1:23" outlineLevel="1" x14ac:dyDescent="0.25">
      <c r="A21" s="97"/>
      <c r="B21" s="177"/>
      <c r="C21" s="177"/>
      <c r="D21" s="178"/>
      <c r="E21" s="179"/>
      <c r="F21" s="180">
        <f t="shared" si="0"/>
        <v>0</v>
      </c>
      <c r="G21" s="181">
        <f t="shared" si="1"/>
        <v>0</v>
      </c>
      <c r="H21" s="350">
        <f t="shared" si="2"/>
        <v>0</v>
      </c>
      <c r="I21" s="350">
        <f t="shared" si="3"/>
        <v>0</v>
      </c>
      <c r="J21" s="166"/>
      <c r="K21" s="104"/>
      <c r="L21" s="104"/>
      <c r="M21" s="104"/>
      <c r="N21" s="47"/>
      <c r="O21" s="47"/>
      <c r="P21" s="47"/>
      <c r="Q21" s="47"/>
      <c r="R21" s="105"/>
      <c r="S21" s="49"/>
      <c r="T21" s="49"/>
      <c r="U21" s="49"/>
      <c r="V21" s="49"/>
      <c r="W21" s="49"/>
    </row>
    <row r="22" spans="1:23" outlineLevel="1" x14ac:dyDescent="0.25">
      <c r="A22" s="97"/>
      <c r="B22" s="177"/>
      <c r="C22" s="177"/>
      <c r="D22" s="178"/>
      <c r="E22" s="179"/>
      <c r="F22" s="180">
        <f t="shared" si="0"/>
        <v>0</v>
      </c>
      <c r="G22" s="181">
        <f t="shared" si="1"/>
        <v>0</v>
      </c>
      <c r="H22" s="350">
        <f t="shared" si="2"/>
        <v>0</v>
      </c>
      <c r="I22" s="350">
        <f t="shared" si="3"/>
        <v>0</v>
      </c>
      <c r="J22" s="166"/>
      <c r="K22" s="104"/>
      <c r="L22" s="104"/>
      <c r="M22" s="104"/>
      <c r="N22" s="47"/>
      <c r="O22" s="47"/>
      <c r="P22" s="47"/>
      <c r="Q22" s="47"/>
      <c r="R22" s="105"/>
      <c r="S22" s="49"/>
      <c r="T22" s="49"/>
      <c r="U22" s="49"/>
      <c r="V22" s="49"/>
      <c r="W22" s="49"/>
    </row>
    <row r="23" spans="1:23" outlineLevel="1" x14ac:dyDescent="0.25">
      <c r="A23" s="97"/>
      <c r="B23" s="177"/>
      <c r="C23" s="177"/>
      <c r="D23" s="178"/>
      <c r="E23" s="179"/>
      <c r="F23" s="180">
        <f t="shared" si="0"/>
        <v>0</v>
      </c>
      <c r="G23" s="181">
        <f t="shared" si="1"/>
        <v>0</v>
      </c>
      <c r="H23" s="350">
        <f t="shared" si="2"/>
        <v>0</v>
      </c>
      <c r="I23" s="350">
        <f t="shared" si="3"/>
        <v>0</v>
      </c>
      <c r="J23" s="166"/>
      <c r="K23" s="104"/>
      <c r="L23" s="104"/>
      <c r="M23" s="104"/>
      <c r="N23" s="47"/>
      <c r="O23" s="47"/>
      <c r="P23" s="47"/>
      <c r="Q23" s="47"/>
      <c r="R23" s="105"/>
      <c r="S23" s="49"/>
      <c r="T23" s="49"/>
      <c r="U23" s="49"/>
      <c r="V23" s="49"/>
      <c r="W23" s="49"/>
    </row>
    <row r="24" spans="1:23" outlineLevel="1" x14ac:dyDescent="0.25">
      <c r="A24" s="97"/>
      <c r="B24" s="177"/>
      <c r="C24" s="177"/>
      <c r="D24" s="178"/>
      <c r="E24" s="179"/>
      <c r="F24" s="180">
        <f t="shared" si="0"/>
        <v>0</v>
      </c>
      <c r="G24" s="181">
        <f t="shared" si="1"/>
        <v>0</v>
      </c>
      <c r="H24" s="350">
        <f t="shared" si="2"/>
        <v>0</v>
      </c>
      <c r="I24" s="350">
        <f t="shared" si="3"/>
        <v>0</v>
      </c>
      <c r="J24" s="166"/>
      <c r="K24" s="104"/>
      <c r="L24" s="104"/>
      <c r="M24" s="104"/>
      <c r="N24" s="47"/>
      <c r="O24" s="47"/>
      <c r="P24" s="47"/>
      <c r="Q24" s="47"/>
      <c r="R24" s="105"/>
      <c r="S24" s="49"/>
      <c r="T24" s="49"/>
      <c r="U24" s="49"/>
      <c r="V24" s="49"/>
      <c r="W24" s="49"/>
    </row>
    <row r="25" spans="1:23" outlineLevel="1" x14ac:dyDescent="0.25">
      <c r="A25" s="97"/>
      <c r="B25" s="177"/>
      <c r="C25" s="177"/>
      <c r="D25" s="178"/>
      <c r="E25" s="179"/>
      <c r="F25" s="180">
        <f t="shared" si="0"/>
        <v>0</v>
      </c>
      <c r="G25" s="181">
        <f t="shared" si="1"/>
        <v>0</v>
      </c>
      <c r="H25" s="350">
        <f t="shared" si="2"/>
        <v>0</v>
      </c>
      <c r="I25" s="350">
        <f t="shared" si="3"/>
        <v>0</v>
      </c>
      <c r="J25" s="166"/>
      <c r="K25" s="104"/>
      <c r="L25" s="104"/>
      <c r="M25" s="104"/>
      <c r="N25" s="47"/>
      <c r="O25" s="47"/>
      <c r="P25" s="47"/>
      <c r="Q25" s="47"/>
      <c r="R25" s="105"/>
      <c r="S25" s="49"/>
      <c r="T25" s="49"/>
      <c r="U25" s="49"/>
      <c r="V25" s="49"/>
      <c r="W25" s="49"/>
    </row>
    <row r="26" spans="1:23" outlineLevel="1" x14ac:dyDescent="0.25">
      <c r="A26" s="97"/>
      <c r="B26" s="177"/>
      <c r="C26" s="177"/>
      <c r="D26" s="178"/>
      <c r="E26" s="179"/>
      <c r="F26" s="180">
        <f t="shared" si="0"/>
        <v>0</v>
      </c>
      <c r="G26" s="181">
        <f t="shared" si="1"/>
        <v>0</v>
      </c>
      <c r="H26" s="350">
        <f t="shared" si="2"/>
        <v>0</v>
      </c>
      <c r="I26" s="350">
        <f t="shared" si="3"/>
        <v>0</v>
      </c>
      <c r="J26" s="166"/>
      <c r="K26" s="104"/>
      <c r="L26" s="104"/>
      <c r="M26" s="104"/>
      <c r="N26" s="47"/>
      <c r="O26" s="47"/>
      <c r="P26" s="47"/>
      <c r="Q26" s="47"/>
      <c r="R26" s="105"/>
      <c r="S26" s="49"/>
      <c r="T26" s="49"/>
      <c r="U26" s="49"/>
      <c r="V26" s="49"/>
      <c r="W26" s="49"/>
    </row>
    <row r="27" spans="1:23" outlineLevel="1" x14ac:dyDescent="0.25">
      <c r="A27" s="97"/>
      <c r="B27" s="183"/>
      <c r="C27" s="130"/>
      <c r="D27" s="130"/>
      <c r="E27" s="105"/>
      <c r="F27" s="184"/>
      <c r="G27" s="185"/>
      <c r="H27" s="186"/>
      <c r="I27" s="46"/>
      <c r="J27" s="166"/>
      <c r="K27" s="104"/>
      <c r="L27" s="104"/>
      <c r="M27" s="104"/>
      <c r="N27" s="47"/>
      <c r="O27" s="47"/>
      <c r="P27" s="47"/>
      <c r="Q27" s="47"/>
      <c r="R27" s="105"/>
      <c r="S27" s="49"/>
      <c r="T27" s="49"/>
      <c r="U27" s="49"/>
      <c r="V27" s="49"/>
      <c r="W27" s="49"/>
    </row>
    <row r="28" spans="1:23" s="131" customFormat="1" x14ac:dyDescent="0.25">
      <c r="A28" s="119"/>
      <c r="B28" s="187"/>
      <c r="C28" s="130"/>
      <c r="D28" s="130"/>
      <c r="E28" s="188"/>
      <c r="F28" s="189" t="s">
        <v>129</v>
      </c>
      <c r="G28" s="190">
        <f>SUM(G12:G26)</f>
        <v>0</v>
      </c>
      <c r="H28" s="348">
        <f t="shared" ref="H28" si="4">SUM(H12:H26)</f>
        <v>0</v>
      </c>
      <c r="I28" s="349">
        <f>SUM(I12:I26)</f>
        <v>0</v>
      </c>
      <c r="J28" s="191"/>
      <c r="K28" s="129"/>
      <c r="L28" s="129"/>
      <c r="M28" s="129"/>
      <c r="N28" s="192"/>
      <c r="O28" s="192"/>
      <c r="P28" s="192"/>
      <c r="Q28" s="192"/>
      <c r="R28" s="130"/>
    </row>
    <row r="29" spans="1:23" s="131" customFormat="1" x14ac:dyDescent="0.25">
      <c r="A29" s="119"/>
      <c r="B29" s="187"/>
      <c r="C29" s="130"/>
      <c r="D29" s="130"/>
      <c r="E29" s="188"/>
      <c r="F29" s="189" t="s">
        <v>131</v>
      </c>
      <c r="G29" s="193">
        <f>SUM(H12:H26)</f>
        <v>0</v>
      </c>
      <c r="H29" s="194"/>
      <c r="I29" s="46"/>
      <c r="J29" s="129"/>
      <c r="K29" s="129"/>
      <c r="L29" s="129"/>
      <c r="M29" s="129"/>
      <c r="N29" s="192"/>
      <c r="O29" s="192"/>
      <c r="P29" s="192"/>
      <c r="Q29" s="192"/>
      <c r="R29" s="130"/>
    </row>
    <row r="30" spans="1:23" s="131" customFormat="1" x14ac:dyDescent="0.25">
      <c r="A30" s="119"/>
      <c r="B30" s="187"/>
      <c r="C30" s="130"/>
      <c r="D30" s="130"/>
      <c r="E30" s="188"/>
      <c r="F30" s="189" t="s">
        <v>130</v>
      </c>
      <c r="G30" s="193">
        <f>SUM(I12:I26)</f>
        <v>0</v>
      </c>
      <c r="H30" s="194"/>
      <c r="I30" s="46"/>
      <c r="J30" s="129"/>
      <c r="K30" s="129"/>
      <c r="L30" s="129"/>
      <c r="M30" s="129"/>
      <c r="N30" s="192"/>
      <c r="O30" s="192"/>
      <c r="P30" s="192"/>
      <c r="Q30" s="192"/>
      <c r="R30" s="130"/>
    </row>
    <row r="31" spans="1:23" s="131" customFormat="1" x14ac:dyDescent="0.25">
      <c r="A31" s="119"/>
      <c r="B31" s="187"/>
      <c r="C31" s="130"/>
      <c r="D31" s="130"/>
      <c r="E31" s="188"/>
      <c r="F31" s="189"/>
      <c r="G31" s="195"/>
      <c r="H31" s="194"/>
      <c r="I31" s="46"/>
      <c r="J31" s="129"/>
      <c r="K31" s="129"/>
      <c r="L31" s="129"/>
      <c r="M31" s="129"/>
      <c r="N31" s="192"/>
      <c r="O31" s="192"/>
      <c r="P31" s="192"/>
      <c r="Q31" s="192"/>
      <c r="R31" s="130"/>
    </row>
    <row r="32" spans="1:23" s="131" customFormat="1" x14ac:dyDescent="0.15">
      <c r="A32" s="119"/>
      <c r="B32" s="187"/>
      <c r="E32" s="196"/>
      <c r="F32" s="197" t="str">
        <f>Lijsten!$B$2</f>
        <v>(Coördinatie) samenwerkingsverband</v>
      </c>
      <c r="G32" s="198">
        <f>SUMIF($B$12:$B$26,F32,$G$12:$G$26)</f>
        <v>0</v>
      </c>
      <c r="H32" s="199"/>
      <c r="I32" s="46"/>
      <c r="J32" s="200"/>
      <c r="K32" s="129"/>
      <c r="L32" s="129"/>
      <c r="M32" s="129"/>
      <c r="N32" s="192"/>
      <c r="O32" s="192"/>
      <c r="P32" s="192"/>
      <c r="Q32" s="192"/>
      <c r="R32" s="130"/>
    </row>
    <row r="33" spans="1:23" s="131" customFormat="1" x14ac:dyDescent="0.15">
      <c r="A33" s="119"/>
      <c r="B33" s="187"/>
      <c r="D33" s="201"/>
      <c r="F33" s="202" t="str">
        <f>Lijsten!$B$3</f>
        <v>Proefproject uitvoering &amp; monitoring</v>
      </c>
      <c r="G33" s="198">
        <f>SUMIF($B$12:$B$26,F33,$G$12:$G$26)</f>
        <v>0</v>
      </c>
      <c r="H33" s="203"/>
      <c r="I33" s="46"/>
      <c r="J33" s="200"/>
      <c r="K33" s="129"/>
      <c r="L33" s="129"/>
      <c r="M33" s="129"/>
      <c r="N33" s="192"/>
      <c r="O33" s="192"/>
      <c r="P33" s="192"/>
      <c r="Q33" s="192"/>
      <c r="R33" s="130"/>
    </row>
    <row r="34" spans="1:23" s="131" customFormat="1" x14ac:dyDescent="0.15">
      <c r="A34" s="119"/>
      <c r="B34" s="187"/>
      <c r="D34" s="201"/>
      <c r="F34" s="202" t="str">
        <f>Lijsten!$B$4</f>
        <v>Kennisdeling activiteiten</v>
      </c>
      <c r="G34" s="198">
        <f>SUMIF($B$12:$B$26,F34,$G$12:$G$26)</f>
        <v>0</v>
      </c>
      <c r="H34" s="203"/>
      <c r="I34" s="46"/>
      <c r="J34" s="200"/>
      <c r="K34" s="129"/>
      <c r="L34" s="129"/>
      <c r="M34" s="129"/>
      <c r="N34" s="192"/>
      <c r="O34" s="192"/>
      <c r="P34" s="192"/>
      <c r="Q34" s="192"/>
      <c r="R34" s="130"/>
    </row>
    <row r="35" spans="1:23" s="131" customFormat="1" x14ac:dyDescent="0.25">
      <c r="A35" s="119"/>
      <c r="B35" s="204"/>
      <c r="C35" s="205"/>
      <c r="D35" s="205"/>
      <c r="E35" s="206"/>
      <c r="F35" s="206"/>
      <c r="G35" s="207"/>
      <c r="H35" s="165"/>
      <c r="I35" s="46"/>
      <c r="J35" s="200"/>
      <c r="K35" s="129"/>
      <c r="L35" s="129"/>
      <c r="M35" s="129"/>
      <c r="N35" s="192"/>
      <c r="O35" s="192"/>
      <c r="P35" s="192"/>
      <c r="Q35" s="192"/>
      <c r="R35" s="130"/>
    </row>
    <row r="36" spans="1:23" s="130" customFormat="1" x14ac:dyDescent="0.25">
      <c r="A36" s="208"/>
      <c r="B36" s="143"/>
      <c r="C36" s="143"/>
      <c r="D36" s="143"/>
      <c r="E36" s="143"/>
      <c r="F36" s="143"/>
      <c r="G36" s="143"/>
      <c r="H36" s="52"/>
      <c r="I36" s="52"/>
      <c r="N36" s="127"/>
      <c r="O36" s="127"/>
      <c r="P36" s="127"/>
      <c r="Q36" s="127"/>
      <c r="R36" s="129"/>
      <c r="S36" s="129"/>
    </row>
    <row r="37" spans="1:23" x14ac:dyDescent="0.25">
      <c r="A37" s="119" t="s">
        <v>12</v>
      </c>
      <c r="B37" s="209" t="s">
        <v>13</v>
      </c>
      <c r="C37" s="210"/>
      <c r="D37" s="211"/>
      <c r="E37" s="212"/>
      <c r="F37" s="212"/>
      <c r="G37" s="213"/>
      <c r="H37" s="165"/>
      <c r="I37" s="46"/>
      <c r="J37" s="166"/>
      <c r="K37" s="104"/>
      <c r="L37" s="104"/>
      <c r="M37" s="104"/>
      <c r="N37" s="47"/>
      <c r="O37" s="47"/>
      <c r="P37" s="47"/>
      <c r="Q37" s="47"/>
      <c r="R37" s="105"/>
      <c r="S37" s="49"/>
      <c r="T37" s="49"/>
      <c r="U37" s="49"/>
      <c r="V37" s="49"/>
      <c r="W37" s="49"/>
    </row>
    <row r="38" spans="1:23" outlineLevel="1" x14ac:dyDescent="0.25">
      <c r="A38" s="119"/>
      <c r="B38" s="214"/>
      <c r="C38" s="105"/>
      <c r="D38" s="188"/>
      <c r="E38" s="105"/>
      <c r="F38" s="105"/>
      <c r="G38" s="215"/>
      <c r="H38" s="165"/>
      <c r="I38" s="46"/>
      <c r="J38" s="166"/>
      <c r="K38" s="104"/>
      <c r="L38" s="104"/>
      <c r="M38" s="104"/>
      <c r="N38" s="47"/>
      <c r="O38" s="47"/>
      <c r="P38" s="47"/>
      <c r="Q38" s="47"/>
      <c r="R38" s="105"/>
      <c r="S38" s="49"/>
      <c r="T38" s="49"/>
      <c r="U38" s="49"/>
      <c r="V38" s="49"/>
      <c r="W38" s="49"/>
    </row>
    <row r="39" spans="1:23" s="176" customFormat="1" outlineLevel="1" x14ac:dyDescent="0.25">
      <c r="A39" s="119"/>
      <c r="B39" s="216" t="s">
        <v>14</v>
      </c>
      <c r="C39" s="217" t="s">
        <v>15</v>
      </c>
      <c r="D39" s="371" t="s">
        <v>16</v>
      </c>
      <c r="E39" s="371"/>
      <c r="F39" s="371"/>
      <c r="G39" s="218" t="s">
        <v>17</v>
      </c>
      <c r="H39" s="165"/>
      <c r="I39" s="219"/>
      <c r="J39" s="171"/>
      <c r="K39" s="173"/>
      <c r="L39" s="173"/>
      <c r="M39" s="173"/>
      <c r="N39" s="174"/>
      <c r="O39" s="174"/>
      <c r="P39" s="174"/>
      <c r="Q39" s="174"/>
      <c r="R39" s="175"/>
    </row>
    <row r="40" spans="1:23" s="118" customFormat="1" ht="33.75" outlineLevel="1" x14ac:dyDescent="0.25">
      <c r="A40" s="220"/>
      <c r="B40" s="221" t="s">
        <v>212</v>
      </c>
      <c r="C40" s="177"/>
      <c r="D40" s="366"/>
      <c r="E40" s="366"/>
      <c r="F40" s="366"/>
      <c r="G40" s="222"/>
      <c r="H40" s="223"/>
      <c r="I40" s="224"/>
      <c r="J40" s="225"/>
      <c r="K40" s="117"/>
      <c r="L40" s="117"/>
      <c r="M40" s="117"/>
      <c r="N40" s="226"/>
      <c r="O40" s="226"/>
      <c r="P40" s="226"/>
      <c r="Q40" s="226"/>
      <c r="R40" s="112"/>
    </row>
    <row r="41" spans="1:23" s="118" customFormat="1" ht="33.75" outlineLevel="1" x14ac:dyDescent="0.25">
      <c r="A41" s="220"/>
      <c r="B41" s="221" t="s">
        <v>213</v>
      </c>
      <c r="C41" s="177"/>
      <c r="D41" s="366"/>
      <c r="E41" s="366"/>
      <c r="F41" s="366"/>
      <c r="G41" s="222"/>
      <c r="H41" s="223"/>
      <c r="I41" s="224"/>
      <c r="J41" s="225"/>
      <c r="K41" s="117"/>
      <c r="L41" s="117"/>
      <c r="M41" s="117"/>
      <c r="N41" s="226"/>
      <c r="O41" s="226"/>
      <c r="P41" s="226"/>
      <c r="Q41" s="226"/>
      <c r="R41" s="112"/>
    </row>
    <row r="42" spans="1:23" s="118" customFormat="1" ht="33.75" outlineLevel="1" x14ac:dyDescent="0.25">
      <c r="A42" s="220"/>
      <c r="B42" s="221" t="s">
        <v>214</v>
      </c>
      <c r="C42" s="177"/>
      <c r="D42" s="366"/>
      <c r="E42" s="366"/>
      <c r="F42" s="366"/>
      <c r="G42" s="222"/>
      <c r="H42" s="223"/>
      <c r="I42" s="224"/>
      <c r="J42" s="225"/>
      <c r="K42" s="117"/>
      <c r="L42" s="117"/>
      <c r="M42" s="117"/>
      <c r="N42" s="226"/>
      <c r="O42" s="226"/>
      <c r="P42" s="226"/>
      <c r="Q42" s="226"/>
      <c r="R42" s="112"/>
    </row>
    <row r="43" spans="1:23" s="118" customFormat="1" ht="22.5" outlineLevel="1" x14ac:dyDescent="0.25">
      <c r="A43" s="220"/>
      <c r="B43" s="221" t="s">
        <v>215</v>
      </c>
      <c r="C43" s="177"/>
      <c r="D43" s="366"/>
      <c r="E43" s="366"/>
      <c r="F43" s="366"/>
      <c r="G43" s="222"/>
      <c r="H43" s="223"/>
      <c r="I43" s="224"/>
      <c r="J43" s="225"/>
      <c r="K43" s="117"/>
      <c r="L43" s="117"/>
      <c r="M43" s="117"/>
      <c r="N43" s="226"/>
      <c r="O43" s="226"/>
      <c r="P43" s="226"/>
      <c r="Q43" s="226"/>
      <c r="R43" s="112"/>
    </row>
    <row r="44" spans="1:23" s="118" customFormat="1" ht="22.5" outlineLevel="1" x14ac:dyDescent="0.25">
      <c r="A44" s="220"/>
      <c r="B44" s="221" t="s">
        <v>216</v>
      </c>
      <c r="C44" s="177"/>
      <c r="D44" s="366"/>
      <c r="E44" s="366"/>
      <c r="F44" s="366"/>
      <c r="G44" s="222"/>
      <c r="H44" s="223"/>
      <c r="I44" s="224"/>
      <c r="J44" s="225"/>
      <c r="K44" s="117"/>
      <c r="L44" s="117"/>
      <c r="M44" s="117"/>
      <c r="N44" s="226"/>
      <c r="O44" s="226"/>
      <c r="P44" s="226"/>
      <c r="Q44" s="226"/>
      <c r="R44" s="112"/>
    </row>
    <row r="45" spans="1:23" s="118" customFormat="1" ht="33.75" outlineLevel="1" x14ac:dyDescent="0.25">
      <c r="A45" s="220"/>
      <c r="B45" s="221" t="s">
        <v>217</v>
      </c>
      <c r="C45" s="177"/>
      <c r="D45" s="366"/>
      <c r="E45" s="366"/>
      <c r="F45" s="366"/>
      <c r="G45" s="222"/>
      <c r="H45" s="223"/>
      <c r="I45" s="224"/>
      <c r="J45" s="225"/>
      <c r="K45" s="117"/>
      <c r="L45" s="117"/>
      <c r="M45" s="117"/>
      <c r="N45" s="226"/>
      <c r="O45" s="226"/>
      <c r="P45" s="226"/>
      <c r="Q45" s="226"/>
      <c r="R45" s="112"/>
    </row>
    <row r="46" spans="1:23" s="118" customFormat="1" ht="45" outlineLevel="1" x14ac:dyDescent="0.25">
      <c r="A46" s="220"/>
      <c r="B46" s="221" t="s">
        <v>218</v>
      </c>
      <c r="C46" s="177"/>
      <c r="D46" s="366"/>
      <c r="E46" s="366"/>
      <c r="F46" s="366"/>
      <c r="G46" s="222"/>
      <c r="H46" s="223"/>
      <c r="I46" s="224"/>
      <c r="J46" s="225"/>
      <c r="K46" s="117"/>
      <c r="L46" s="117"/>
      <c r="M46" s="117"/>
      <c r="N46" s="226"/>
      <c r="O46" s="226"/>
      <c r="P46" s="226"/>
      <c r="Q46" s="226"/>
      <c r="R46" s="112"/>
    </row>
    <row r="47" spans="1:23" s="118" customFormat="1" ht="22.5" outlineLevel="1" x14ac:dyDescent="0.25">
      <c r="A47" s="106"/>
      <c r="B47" s="221" t="s">
        <v>219</v>
      </c>
      <c r="C47" s="177"/>
      <c r="D47" s="366"/>
      <c r="E47" s="366"/>
      <c r="F47" s="366"/>
      <c r="G47" s="222"/>
      <c r="H47" s="223"/>
      <c r="I47" s="224"/>
      <c r="J47" s="225"/>
      <c r="K47" s="117"/>
      <c r="L47" s="117"/>
      <c r="M47" s="117"/>
      <c r="N47" s="226"/>
      <c r="O47" s="226"/>
      <c r="P47" s="226"/>
      <c r="Q47" s="226"/>
      <c r="R47" s="112"/>
    </row>
    <row r="48" spans="1:23" outlineLevel="1" x14ac:dyDescent="0.25">
      <c r="A48" s="97"/>
      <c r="B48" s="227"/>
      <c r="C48" s="228"/>
      <c r="D48" s="229"/>
      <c r="E48" s="228"/>
      <c r="F48" s="228"/>
      <c r="G48" s="230"/>
      <c r="H48" s="231"/>
      <c r="I48" s="46"/>
      <c r="J48" s="166"/>
      <c r="K48" s="104"/>
      <c r="L48" s="104"/>
      <c r="M48" s="104"/>
      <c r="N48" s="47"/>
      <c r="O48" s="47"/>
      <c r="P48" s="47"/>
      <c r="Q48" s="47"/>
      <c r="R48" s="105"/>
      <c r="S48" s="49"/>
      <c r="T48" s="49"/>
      <c r="U48" s="49"/>
      <c r="V48" s="49"/>
      <c r="W48" s="49"/>
    </row>
    <row r="49" spans="1:23" x14ac:dyDescent="0.25">
      <c r="A49" s="97"/>
      <c r="B49" s="232"/>
      <c r="C49" s="105"/>
      <c r="D49" s="142"/>
      <c r="E49" s="105"/>
      <c r="F49" s="105" t="s">
        <v>9</v>
      </c>
      <c r="G49" s="190">
        <f>SUM(G40:G47)</f>
        <v>0</v>
      </c>
      <c r="H49" s="231"/>
      <c r="I49" s="46"/>
      <c r="J49" s="166"/>
      <c r="K49" s="104"/>
      <c r="L49" s="104"/>
      <c r="M49" s="104"/>
      <c r="N49" s="47"/>
      <c r="O49" s="47"/>
      <c r="P49" s="47"/>
      <c r="Q49" s="47"/>
      <c r="R49" s="105"/>
      <c r="S49" s="49"/>
      <c r="T49" s="49"/>
      <c r="U49" s="49"/>
      <c r="V49" s="49"/>
      <c r="W49" s="49"/>
    </row>
    <row r="50" spans="1:23" s="131" customFormat="1" x14ac:dyDescent="0.25">
      <c r="A50" s="119"/>
      <c r="B50" s="233"/>
      <c r="C50" s="205"/>
      <c r="D50" s="234"/>
      <c r="E50" s="235"/>
      <c r="F50" s="235"/>
      <c r="G50" s="236"/>
      <c r="H50" s="231"/>
      <c r="I50" s="53"/>
      <c r="N50" s="237"/>
      <c r="O50" s="237"/>
      <c r="P50" s="237"/>
      <c r="Q50" s="237"/>
    </row>
    <row r="51" spans="1:23" s="131" customFormat="1" x14ac:dyDescent="0.25">
      <c r="A51" s="208"/>
      <c r="B51" s="143"/>
      <c r="C51" s="143"/>
      <c r="D51" s="238"/>
      <c r="E51" s="239"/>
      <c r="F51" s="239"/>
      <c r="G51" s="239"/>
      <c r="H51" s="240"/>
      <c r="I51" s="46"/>
      <c r="J51" s="200"/>
      <c r="K51" s="129"/>
      <c r="L51" s="129"/>
      <c r="M51" s="129"/>
      <c r="N51" s="192"/>
      <c r="O51" s="192"/>
      <c r="P51" s="192"/>
      <c r="Q51" s="192"/>
      <c r="R51" s="130"/>
    </row>
    <row r="52" spans="1:23" s="131" customFormat="1" x14ac:dyDescent="0.25">
      <c r="A52" s="119" t="s">
        <v>18</v>
      </c>
      <c r="B52" s="209" t="s">
        <v>19</v>
      </c>
      <c r="C52" s="210"/>
      <c r="D52" s="211"/>
      <c r="E52" s="212"/>
      <c r="F52" s="212"/>
      <c r="G52" s="213"/>
      <c r="H52" s="165"/>
      <c r="I52" s="52"/>
      <c r="J52" s="130"/>
      <c r="K52" s="130"/>
      <c r="L52" s="130"/>
      <c r="N52" s="237"/>
      <c r="O52" s="237"/>
      <c r="P52" s="237"/>
      <c r="Q52" s="237"/>
    </row>
    <row r="53" spans="1:23" s="131" customFormat="1" outlineLevel="1" x14ac:dyDescent="0.25">
      <c r="A53" s="119"/>
      <c r="B53" s="241" t="s">
        <v>4</v>
      </c>
      <c r="C53" s="217" t="s">
        <v>15</v>
      </c>
      <c r="D53" s="371" t="s">
        <v>16</v>
      </c>
      <c r="E53" s="371"/>
      <c r="F53" s="371"/>
      <c r="G53" s="218" t="s">
        <v>17</v>
      </c>
      <c r="H53" s="165"/>
      <c r="I53" s="46"/>
      <c r="J53" s="200"/>
      <c r="K53" s="129"/>
      <c r="L53" s="129"/>
      <c r="M53" s="129"/>
      <c r="N53" s="192"/>
      <c r="O53" s="192"/>
      <c r="P53" s="192"/>
      <c r="Q53" s="192"/>
      <c r="R53" s="130"/>
    </row>
    <row r="54" spans="1:23" s="131" customFormat="1" outlineLevel="1" x14ac:dyDescent="0.25">
      <c r="A54" s="119"/>
      <c r="B54" s="242"/>
      <c r="C54" s="177"/>
      <c r="D54" s="366"/>
      <c r="E54" s="366"/>
      <c r="F54" s="366"/>
      <c r="G54" s="178"/>
      <c r="H54" s="231"/>
      <c r="I54" s="46"/>
      <c r="J54" s="200"/>
      <c r="K54" s="129"/>
      <c r="L54" s="129"/>
      <c r="M54" s="129"/>
      <c r="N54" s="192"/>
      <c r="O54" s="192"/>
      <c r="P54" s="192"/>
      <c r="Q54" s="192"/>
      <c r="R54" s="130"/>
    </row>
    <row r="55" spans="1:23" s="131" customFormat="1" outlineLevel="1" x14ac:dyDescent="0.25">
      <c r="A55" s="119"/>
      <c r="B55" s="242"/>
      <c r="C55" s="177"/>
      <c r="D55" s="366"/>
      <c r="E55" s="366"/>
      <c r="F55" s="366"/>
      <c r="G55" s="178"/>
      <c r="H55" s="231"/>
      <c r="I55" s="46"/>
      <c r="J55" s="200"/>
      <c r="K55" s="129"/>
      <c r="L55" s="129"/>
      <c r="M55" s="129"/>
      <c r="N55" s="192"/>
      <c r="O55" s="192"/>
      <c r="P55" s="192"/>
      <c r="Q55" s="192"/>
      <c r="R55" s="130"/>
    </row>
    <row r="56" spans="1:23" s="131" customFormat="1" outlineLevel="1" x14ac:dyDescent="0.25">
      <c r="A56" s="119"/>
      <c r="B56" s="242"/>
      <c r="C56" s="177"/>
      <c r="D56" s="366"/>
      <c r="E56" s="366"/>
      <c r="F56" s="366"/>
      <c r="G56" s="178"/>
      <c r="H56" s="231"/>
      <c r="I56" s="46"/>
      <c r="J56" s="200"/>
      <c r="K56" s="129"/>
      <c r="L56" s="129"/>
      <c r="M56" s="129"/>
      <c r="N56" s="192"/>
      <c r="O56" s="192"/>
      <c r="P56" s="192"/>
      <c r="Q56" s="192"/>
      <c r="R56" s="130"/>
    </row>
    <row r="57" spans="1:23" s="131" customFormat="1" outlineLevel="1" x14ac:dyDescent="0.25">
      <c r="A57" s="119"/>
      <c r="B57" s="242"/>
      <c r="C57" s="177"/>
      <c r="D57" s="366"/>
      <c r="E57" s="366"/>
      <c r="F57" s="366"/>
      <c r="G57" s="178"/>
      <c r="H57" s="231"/>
      <c r="I57" s="46"/>
      <c r="J57" s="200"/>
      <c r="K57" s="129"/>
      <c r="L57" s="129"/>
      <c r="M57" s="129"/>
      <c r="N57" s="192"/>
      <c r="O57" s="192"/>
      <c r="P57" s="192"/>
      <c r="Q57" s="192"/>
      <c r="R57" s="130"/>
    </row>
    <row r="58" spans="1:23" s="131" customFormat="1" outlineLevel="1" x14ac:dyDescent="0.25">
      <c r="A58" s="119"/>
      <c r="B58" s="242"/>
      <c r="C58" s="177"/>
      <c r="D58" s="366"/>
      <c r="E58" s="366"/>
      <c r="F58" s="366"/>
      <c r="G58" s="178"/>
      <c r="H58" s="231"/>
      <c r="I58" s="46"/>
      <c r="J58" s="200"/>
      <c r="K58" s="129"/>
      <c r="L58" s="129"/>
      <c r="M58" s="129"/>
      <c r="N58" s="192"/>
      <c r="O58" s="192"/>
      <c r="P58" s="192"/>
      <c r="Q58" s="192"/>
      <c r="R58" s="130"/>
    </row>
    <row r="59" spans="1:23" s="131" customFormat="1" outlineLevel="1" x14ac:dyDescent="0.25">
      <c r="A59" s="119"/>
      <c r="B59" s="242"/>
      <c r="C59" s="177"/>
      <c r="D59" s="366"/>
      <c r="E59" s="366"/>
      <c r="F59" s="366"/>
      <c r="G59" s="178"/>
      <c r="H59" s="231"/>
      <c r="I59" s="46"/>
      <c r="J59" s="200"/>
      <c r="K59" s="129"/>
      <c r="L59" s="129"/>
      <c r="M59" s="129"/>
      <c r="N59" s="192"/>
      <c r="O59" s="192"/>
      <c r="P59" s="192"/>
      <c r="Q59" s="192"/>
      <c r="R59" s="130"/>
    </row>
    <row r="60" spans="1:23" s="131" customFormat="1" outlineLevel="1" x14ac:dyDescent="0.25">
      <c r="A60" s="119"/>
      <c r="B60" s="242"/>
      <c r="C60" s="177"/>
      <c r="D60" s="366"/>
      <c r="E60" s="366"/>
      <c r="F60" s="366"/>
      <c r="G60" s="178"/>
      <c r="H60" s="231"/>
      <c r="I60" s="46"/>
      <c r="J60" s="200"/>
      <c r="K60" s="129"/>
      <c r="L60" s="129"/>
      <c r="M60" s="129"/>
      <c r="N60" s="192"/>
      <c r="O60" s="192"/>
      <c r="P60" s="192"/>
      <c r="Q60" s="192"/>
      <c r="R60" s="130"/>
    </row>
    <row r="61" spans="1:23" s="131" customFormat="1" outlineLevel="1" x14ac:dyDescent="0.25">
      <c r="A61" s="119"/>
      <c r="B61" s="242"/>
      <c r="C61" s="177"/>
      <c r="D61" s="366"/>
      <c r="E61" s="366"/>
      <c r="F61" s="366"/>
      <c r="G61" s="178"/>
      <c r="H61" s="231"/>
      <c r="I61" s="46"/>
      <c r="J61" s="200"/>
      <c r="K61" s="129"/>
      <c r="L61" s="129"/>
      <c r="M61" s="129"/>
      <c r="N61" s="192"/>
      <c r="O61" s="192"/>
      <c r="P61" s="192"/>
      <c r="Q61" s="192"/>
      <c r="R61" s="130"/>
    </row>
    <row r="62" spans="1:23" s="131" customFormat="1" outlineLevel="1" x14ac:dyDescent="0.25">
      <c r="A62" s="119"/>
      <c r="B62" s="242"/>
      <c r="C62" s="177"/>
      <c r="D62" s="366"/>
      <c r="E62" s="366"/>
      <c r="F62" s="366"/>
      <c r="G62" s="178"/>
      <c r="H62" s="231"/>
      <c r="I62" s="46"/>
      <c r="J62" s="200"/>
      <c r="K62" s="129"/>
      <c r="L62" s="129"/>
      <c r="M62" s="129"/>
      <c r="N62" s="192"/>
      <c r="O62" s="192"/>
      <c r="P62" s="192"/>
      <c r="Q62" s="192"/>
      <c r="R62" s="130"/>
    </row>
    <row r="63" spans="1:23" s="131" customFormat="1" outlineLevel="1" x14ac:dyDescent="0.25">
      <c r="A63" s="119"/>
      <c r="B63" s="242"/>
      <c r="C63" s="177"/>
      <c r="D63" s="366"/>
      <c r="E63" s="366"/>
      <c r="F63" s="366"/>
      <c r="G63" s="178"/>
      <c r="H63" s="231"/>
      <c r="I63" s="46"/>
      <c r="J63" s="200"/>
      <c r="K63" s="129"/>
      <c r="L63" s="129"/>
      <c r="M63" s="129"/>
      <c r="N63" s="192"/>
      <c r="O63" s="192"/>
      <c r="P63" s="192"/>
      <c r="Q63" s="192"/>
      <c r="R63" s="130"/>
    </row>
    <row r="64" spans="1:23" s="131" customFormat="1" outlineLevel="1" x14ac:dyDescent="0.25">
      <c r="A64" s="119"/>
      <c r="B64" s="242"/>
      <c r="C64" s="177"/>
      <c r="D64" s="366"/>
      <c r="E64" s="366"/>
      <c r="F64" s="366"/>
      <c r="G64" s="178"/>
      <c r="H64" s="231"/>
      <c r="I64" s="46"/>
      <c r="J64" s="200"/>
      <c r="K64" s="129"/>
      <c r="L64" s="129"/>
      <c r="M64" s="129"/>
      <c r="N64" s="192"/>
      <c r="O64" s="192"/>
      <c r="P64" s="192"/>
      <c r="Q64" s="192"/>
      <c r="R64" s="130"/>
    </row>
    <row r="65" spans="1:23" s="131" customFormat="1" outlineLevel="1" x14ac:dyDescent="0.25">
      <c r="A65" s="119"/>
      <c r="B65" s="242"/>
      <c r="C65" s="177"/>
      <c r="D65" s="366"/>
      <c r="E65" s="366"/>
      <c r="F65" s="366"/>
      <c r="G65" s="178"/>
      <c r="H65" s="231"/>
      <c r="I65" s="46"/>
      <c r="J65" s="200"/>
      <c r="K65" s="129"/>
      <c r="L65" s="129"/>
      <c r="M65" s="129"/>
      <c r="N65" s="192"/>
      <c r="O65" s="192"/>
      <c r="P65" s="192"/>
      <c r="Q65" s="192"/>
      <c r="R65" s="130"/>
    </row>
    <row r="66" spans="1:23" s="131" customFormat="1" outlineLevel="1" x14ac:dyDescent="0.25">
      <c r="A66" s="119"/>
      <c r="B66" s="242"/>
      <c r="C66" s="177"/>
      <c r="D66" s="366"/>
      <c r="E66" s="366"/>
      <c r="F66" s="366"/>
      <c r="G66" s="178"/>
      <c r="H66" s="231"/>
      <c r="I66" s="46"/>
      <c r="J66" s="200"/>
      <c r="K66" s="129"/>
      <c r="L66" s="129"/>
      <c r="M66" s="129"/>
      <c r="N66" s="192"/>
      <c r="O66" s="192"/>
      <c r="P66" s="192"/>
      <c r="Q66" s="192"/>
      <c r="R66" s="130"/>
    </row>
    <row r="67" spans="1:23" s="131" customFormat="1" outlineLevel="1" x14ac:dyDescent="0.25">
      <c r="A67" s="97"/>
      <c r="B67" s="242"/>
      <c r="C67" s="177"/>
      <c r="D67" s="366"/>
      <c r="E67" s="366"/>
      <c r="F67" s="366"/>
      <c r="G67" s="178"/>
      <c r="H67" s="231"/>
      <c r="I67" s="46"/>
      <c r="J67" s="200"/>
      <c r="K67" s="129"/>
      <c r="L67" s="129"/>
      <c r="M67" s="129"/>
      <c r="N67" s="192"/>
      <c r="O67" s="192"/>
      <c r="P67" s="192"/>
      <c r="Q67" s="192"/>
      <c r="R67" s="130"/>
    </row>
    <row r="68" spans="1:23" s="131" customFormat="1" outlineLevel="1" x14ac:dyDescent="0.25">
      <c r="A68" s="97"/>
      <c r="B68" s="227"/>
      <c r="C68" s="228"/>
      <c r="D68" s="229"/>
      <c r="E68" s="228"/>
      <c r="F68" s="228"/>
      <c r="G68" s="230"/>
      <c r="H68" s="231"/>
      <c r="I68" s="46"/>
      <c r="J68" s="200"/>
      <c r="K68" s="129"/>
      <c r="L68" s="129"/>
      <c r="M68" s="129"/>
      <c r="N68" s="192"/>
      <c r="O68" s="192"/>
      <c r="P68" s="192"/>
      <c r="Q68" s="192"/>
      <c r="R68" s="130"/>
    </row>
    <row r="69" spans="1:23" s="131" customFormat="1" x14ac:dyDescent="0.25">
      <c r="A69" s="119"/>
      <c r="B69" s="214"/>
      <c r="C69" s="130"/>
      <c r="D69" s="188"/>
      <c r="E69" s="189"/>
      <c r="F69" s="189" t="s">
        <v>9</v>
      </c>
      <c r="G69" s="190">
        <f>SUM(G54:G67)</f>
        <v>0</v>
      </c>
      <c r="H69" s="231"/>
      <c r="I69" s="46"/>
      <c r="J69" s="200"/>
      <c r="K69" s="129"/>
      <c r="L69" s="129"/>
      <c r="M69" s="129"/>
      <c r="N69" s="192"/>
      <c r="O69" s="192"/>
      <c r="P69" s="192"/>
      <c r="Q69" s="192"/>
      <c r="R69" s="130"/>
    </row>
    <row r="70" spans="1:23" s="140" customFormat="1" x14ac:dyDescent="0.25">
      <c r="A70" s="132"/>
      <c r="B70" s="243"/>
      <c r="D70" s="244"/>
      <c r="E70" s="245"/>
      <c r="F70" s="245"/>
      <c r="G70" s="195"/>
      <c r="H70" s="246"/>
      <c r="I70" s="46"/>
      <c r="J70" s="200"/>
      <c r="K70" s="129"/>
      <c r="L70" s="129"/>
      <c r="M70" s="129"/>
      <c r="N70" s="127"/>
      <c r="O70" s="127"/>
      <c r="P70" s="127"/>
      <c r="Q70" s="127"/>
    </row>
    <row r="71" spans="1:23" s="131" customFormat="1" x14ac:dyDescent="0.25">
      <c r="A71" s="97"/>
      <c r="B71" s="232"/>
      <c r="C71" s="105"/>
      <c r="E71" s="247"/>
      <c r="F71" s="197" t="str">
        <f>Lijsten!$B$2</f>
        <v>(Coördinatie) samenwerkingsverband</v>
      </c>
      <c r="G71" s="248">
        <f>SUMIF($B$54:$B$67, F71, $G$54:$G$67)</f>
        <v>0</v>
      </c>
      <c r="H71" s="231"/>
      <c r="I71" s="46"/>
      <c r="J71" s="200"/>
      <c r="K71" s="129"/>
      <c r="L71" s="129"/>
      <c r="M71" s="129"/>
      <c r="N71" s="192"/>
      <c r="O71" s="192"/>
      <c r="P71" s="192"/>
      <c r="Q71" s="192"/>
      <c r="R71" s="130"/>
    </row>
    <row r="72" spans="1:23" s="131" customFormat="1" x14ac:dyDescent="0.25">
      <c r="A72" s="97"/>
      <c r="B72" s="232"/>
      <c r="C72" s="105"/>
      <c r="E72" s="247"/>
      <c r="F72" s="202" t="str">
        <f>Lijsten!$B$3</f>
        <v>Proefproject uitvoering &amp; monitoring</v>
      </c>
      <c r="G72" s="248">
        <f>SUMIF($B$54:$B$67, F72, $G$54:$G$67)</f>
        <v>0</v>
      </c>
      <c r="H72" s="231"/>
      <c r="I72" s="46"/>
      <c r="J72" s="200"/>
      <c r="K72" s="129"/>
      <c r="L72" s="129"/>
      <c r="M72" s="129"/>
      <c r="N72" s="192"/>
      <c r="O72" s="192"/>
      <c r="P72" s="192"/>
      <c r="Q72" s="192"/>
      <c r="R72" s="130"/>
    </row>
    <row r="73" spans="1:23" s="131" customFormat="1" x14ac:dyDescent="0.25">
      <c r="A73" s="97"/>
      <c r="B73" s="232"/>
      <c r="C73" s="105"/>
      <c r="E73" s="247"/>
      <c r="F73" s="202" t="str">
        <f>Lijsten!$B$4</f>
        <v>Kennisdeling activiteiten</v>
      </c>
      <c r="G73" s="248">
        <f>SUMIF($B$54:$B$67, F73, $G$54:$G$67)</f>
        <v>0</v>
      </c>
      <c r="H73" s="231"/>
      <c r="I73" s="46"/>
      <c r="J73" s="200"/>
      <c r="K73" s="129"/>
      <c r="L73" s="129"/>
      <c r="M73" s="129"/>
      <c r="N73" s="192"/>
      <c r="O73" s="192"/>
      <c r="P73" s="192"/>
      <c r="Q73" s="192"/>
      <c r="R73" s="130"/>
    </row>
    <row r="74" spans="1:23" s="131" customFormat="1" x14ac:dyDescent="0.25">
      <c r="A74" s="97"/>
      <c r="B74" s="249"/>
      <c r="C74" s="250"/>
      <c r="D74" s="251"/>
      <c r="E74" s="250"/>
      <c r="F74" s="250"/>
      <c r="G74" s="252"/>
      <c r="H74" s="231"/>
      <c r="I74" s="46"/>
      <c r="J74" s="200"/>
      <c r="K74" s="129"/>
      <c r="L74" s="129"/>
      <c r="M74" s="129"/>
      <c r="N74" s="192"/>
      <c r="O74" s="192"/>
      <c r="P74" s="192"/>
      <c r="Q74" s="192"/>
      <c r="R74" s="130"/>
    </row>
    <row r="75" spans="1:23" s="131" customFormat="1" x14ac:dyDescent="0.25">
      <c r="A75" s="208"/>
      <c r="B75" s="143"/>
      <c r="C75" s="143"/>
      <c r="D75" s="238"/>
      <c r="E75" s="239"/>
      <c r="F75" s="239"/>
      <c r="G75" s="239"/>
      <c r="H75" s="253"/>
      <c r="I75" s="253"/>
      <c r="J75" s="254"/>
      <c r="K75" s="254"/>
      <c r="L75" s="255"/>
      <c r="M75" s="256"/>
      <c r="N75" s="127"/>
      <c r="O75" s="128"/>
      <c r="P75" s="127"/>
      <c r="Q75" s="127"/>
      <c r="R75" s="129"/>
      <c r="S75" s="129"/>
      <c r="T75" s="130"/>
      <c r="U75" s="130"/>
      <c r="V75" s="130"/>
      <c r="W75" s="130"/>
    </row>
    <row r="76" spans="1:23" s="131" customFormat="1" x14ac:dyDescent="0.25">
      <c r="A76" s="119" t="s">
        <v>20</v>
      </c>
      <c r="B76" s="209" t="s">
        <v>21</v>
      </c>
      <c r="C76" s="210"/>
      <c r="D76" s="211"/>
      <c r="E76" s="212"/>
      <c r="F76" s="212"/>
      <c r="G76" s="212"/>
      <c r="H76" s="257"/>
      <c r="I76" s="257"/>
      <c r="J76" s="212"/>
      <c r="K76" s="212"/>
      <c r="L76" s="213"/>
      <c r="M76" s="258"/>
      <c r="N76" s="127"/>
      <c r="O76" s="128"/>
      <c r="P76" s="128"/>
      <c r="Q76" s="127"/>
      <c r="R76" s="129"/>
      <c r="S76" s="129"/>
      <c r="T76" s="130"/>
      <c r="U76" s="130"/>
      <c r="V76" s="130"/>
      <c r="W76" s="130"/>
    </row>
    <row r="77" spans="1:23" s="131" customFormat="1" ht="16.5" customHeight="1" outlineLevel="1" x14ac:dyDescent="0.25">
      <c r="A77" s="119"/>
      <c r="B77" s="214"/>
      <c r="C77" s="105"/>
      <c r="D77" s="188"/>
      <c r="E77" s="130"/>
      <c r="F77" s="130"/>
      <c r="G77" s="130"/>
      <c r="H77" s="374" t="s">
        <v>22</v>
      </c>
      <c r="I77" s="374"/>
      <c r="J77" s="374"/>
      <c r="K77" s="374"/>
      <c r="L77" s="259"/>
      <c r="M77" s="258"/>
      <c r="N77" s="127"/>
      <c r="O77" s="128"/>
      <c r="P77" s="128"/>
      <c r="Q77" s="127"/>
      <c r="R77" s="129"/>
      <c r="S77" s="129"/>
      <c r="T77" s="130"/>
      <c r="U77" s="130"/>
      <c r="V77" s="130"/>
      <c r="W77" s="130"/>
    </row>
    <row r="78" spans="1:23" s="131" customFormat="1" ht="45" outlineLevel="1" x14ac:dyDescent="0.15">
      <c r="A78" s="119"/>
      <c r="B78" s="260" t="s">
        <v>4</v>
      </c>
      <c r="C78" s="261" t="s">
        <v>23</v>
      </c>
      <c r="D78" s="262" t="s">
        <v>24</v>
      </c>
      <c r="E78" s="262" t="s">
        <v>25</v>
      </c>
      <c r="F78" s="262" t="s">
        <v>26</v>
      </c>
      <c r="G78" s="262" t="s">
        <v>27</v>
      </c>
      <c r="H78" s="263" t="s">
        <v>28</v>
      </c>
      <c r="I78" s="263" t="s">
        <v>29</v>
      </c>
      <c r="J78" s="262" t="s">
        <v>30</v>
      </c>
      <c r="K78" s="262" t="s">
        <v>31</v>
      </c>
      <c r="L78" s="264" t="s">
        <v>221</v>
      </c>
      <c r="M78" s="258"/>
      <c r="N78" s="265" t="s">
        <v>32</v>
      </c>
      <c r="O78" s="265" t="s">
        <v>33</v>
      </c>
      <c r="P78" s="265" t="s">
        <v>34</v>
      </c>
      <c r="Q78" s="265" t="s">
        <v>35</v>
      </c>
      <c r="R78" s="266"/>
      <c r="S78" s="43"/>
      <c r="T78" s="130"/>
      <c r="U78" s="130"/>
      <c r="V78" s="130"/>
      <c r="W78" s="130"/>
    </row>
    <row r="79" spans="1:23" s="131" customFormat="1" ht="22.5" outlineLevel="1" x14ac:dyDescent="0.25">
      <c r="A79" s="119"/>
      <c r="B79" s="267" t="s">
        <v>36</v>
      </c>
      <c r="C79" s="268" t="s">
        <v>37</v>
      </c>
      <c r="D79" s="269"/>
      <c r="E79" s="269"/>
      <c r="F79" s="269"/>
      <c r="G79" s="270"/>
      <c r="H79" s="271"/>
      <c r="I79" s="271"/>
      <c r="J79" s="178"/>
      <c r="K79" s="272"/>
      <c r="L79" s="181">
        <f t="shared" ref="L79:L107" si="5">IF(H79&lt;&gt;"",D79*H79,D79*N79)+IF(I79&lt;&gt;"",E79*I79,E79*O79)+IF(J79&lt;&gt;"",F79*J79,F79*P79)+IF(K79&lt;&gt;"",G79*K79,G79*Q79)</f>
        <v>0</v>
      </c>
      <c r="M79" s="273"/>
      <c r="N79" s="274">
        <v>3214.48</v>
      </c>
      <c r="O79" s="274">
        <v>330.1</v>
      </c>
      <c r="P79" s="274">
        <v>330.1</v>
      </c>
      <c r="Q79" s="275">
        <v>0</v>
      </c>
      <c r="R79" s="276"/>
      <c r="S79" s="277"/>
      <c r="T79" s="278"/>
      <c r="U79" s="278"/>
      <c r="V79" s="130"/>
      <c r="W79" s="130"/>
    </row>
    <row r="80" spans="1:23" s="131" customFormat="1" ht="22.5" outlineLevel="1" x14ac:dyDescent="0.25">
      <c r="A80" s="119"/>
      <c r="B80" s="267" t="s">
        <v>38</v>
      </c>
      <c r="C80" s="279" t="s">
        <v>39</v>
      </c>
      <c r="D80" s="280"/>
      <c r="E80" s="270"/>
      <c r="F80" s="270"/>
      <c r="G80" s="270"/>
      <c r="H80" s="271"/>
      <c r="I80" s="281"/>
      <c r="J80" s="272"/>
      <c r="K80" s="272"/>
      <c r="L80" s="181">
        <f t="shared" si="5"/>
        <v>0</v>
      </c>
      <c r="M80" s="273"/>
      <c r="N80" s="274">
        <v>2707.68</v>
      </c>
      <c r="O80" s="275">
        <v>0</v>
      </c>
      <c r="P80" s="275">
        <v>0</v>
      </c>
      <c r="Q80" s="275">
        <v>0</v>
      </c>
      <c r="R80" s="276"/>
      <c r="S80" s="277"/>
      <c r="T80" s="278"/>
      <c r="U80" s="278"/>
      <c r="V80" s="130"/>
      <c r="W80" s="130"/>
    </row>
    <row r="81" spans="1:23" s="131" customFormat="1" ht="22.5" outlineLevel="1" x14ac:dyDescent="0.25">
      <c r="A81" s="119"/>
      <c r="B81" s="267" t="s">
        <v>40</v>
      </c>
      <c r="C81" s="279" t="s">
        <v>41</v>
      </c>
      <c r="D81" s="280"/>
      <c r="E81" s="270"/>
      <c r="F81" s="270"/>
      <c r="G81" s="270"/>
      <c r="H81" s="271"/>
      <c r="I81" s="281"/>
      <c r="J81" s="272"/>
      <c r="K81" s="272"/>
      <c r="L81" s="181">
        <f t="shared" si="5"/>
        <v>0</v>
      </c>
      <c r="M81" s="273"/>
      <c r="N81" s="274">
        <v>3214.48</v>
      </c>
      <c r="O81" s="275">
        <v>0</v>
      </c>
      <c r="P81" s="275">
        <v>0</v>
      </c>
      <c r="Q81" s="275">
        <v>0</v>
      </c>
      <c r="R81" s="276"/>
      <c r="S81" s="277"/>
      <c r="T81" s="278"/>
      <c r="U81" s="278"/>
      <c r="V81" s="130"/>
      <c r="W81" s="130"/>
    </row>
    <row r="82" spans="1:23" s="131" customFormat="1" ht="101.25" outlineLevel="1" x14ac:dyDescent="0.25">
      <c r="A82" s="119"/>
      <c r="B82" s="267" t="s">
        <v>42</v>
      </c>
      <c r="C82" s="279" t="s">
        <v>43</v>
      </c>
      <c r="D82" s="269"/>
      <c r="E82" s="269"/>
      <c r="F82" s="269"/>
      <c r="G82" s="270"/>
      <c r="H82" s="271"/>
      <c r="I82" s="271"/>
      <c r="J82" s="178"/>
      <c r="K82" s="272"/>
      <c r="L82" s="181">
        <f t="shared" si="5"/>
        <v>0</v>
      </c>
      <c r="M82" s="273"/>
      <c r="N82" s="274">
        <v>3360.03</v>
      </c>
      <c r="O82" s="274">
        <v>711.58</v>
      </c>
      <c r="P82" s="274">
        <v>711.58</v>
      </c>
      <c r="Q82" s="275">
        <v>0</v>
      </c>
      <c r="R82" s="276"/>
      <c r="S82" s="277"/>
      <c r="T82" s="278"/>
      <c r="U82" s="278"/>
      <c r="V82" s="130"/>
      <c r="W82" s="130"/>
    </row>
    <row r="83" spans="1:23" s="131" customFormat="1" ht="56.25" outlineLevel="1" x14ac:dyDescent="0.25">
      <c r="A83" s="119"/>
      <c r="B83" s="267" t="s">
        <v>44</v>
      </c>
      <c r="C83" s="279" t="s">
        <v>45</v>
      </c>
      <c r="D83" s="269"/>
      <c r="E83" s="269"/>
      <c r="F83" s="269"/>
      <c r="G83" s="270"/>
      <c r="H83" s="271"/>
      <c r="I83" s="271"/>
      <c r="J83" s="178"/>
      <c r="K83" s="272"/>
      <c r="L83" s="181">
        <f t="shared" si="5"/>
        <v>0</v>
      </c>
      <c r="M83" s="273"/>
      <c r="N83" s="274">
        <v>184.8</v>
      </c>
      <c r="O83" s="274">
        <v>184.8</v>
      </c>
      <c r="P83" s="274">
        <v>184.8</v>
      </c>
      <c r="Q83" s="275">
        <v>0</v>
      </c>
      <c r="R83" s="276"/>
      <c r="S83" s="277"/>
      <c r="T83" s="278"/>
      <c r="U83" s="278"/>
      <c r="V83" s="130"/>
      <c r="W83" s="130"/>
    </row>
    <row r="84" spans="1:23" s="131" customFormat="1" ht="22.5" outlineLevel="1" x14ac:dyDescent="0.25">
      <c r="A84" s="119"/>
      <c r="B84" s="267" t="s">
        <v>46</v>
      </c>
      <c r="C84" s="279" t="s">
        <v>47</v>
      </c>
      <c r="D84" s="269"/>
      <c r="E84" s="269"/>
      <c r="F84" s="269"/>
      <c r="G84" s="270"/>
      <c r="H84" s="271"/>
      <c r="I84" s="271"/>
      <c r="J84" s="178"/>
      <c r="K84" s="272"/>
      <c r="L84" s="181">
        <f t="shared" si="5"/>
        <v>0</v>
      </c>
      <c r="M84" s="273"/>
      <c r="N84" s="274">
        <v>88.1</v>
      </c>
      <c r="O84" s="274">
        <v>131.6</v>
      </c>
      <c r="P84" s="274">
        <v>131.6</v>
      </c>
      <c r="Q84" s="275">
        <v>0</v>
      </c>
      <c r="R84" s="276"/>
      <c r="S84" s="277"/>
      <c r="T84" s="278"/>
      <c r="U84" s="278"/>
      <c r="V84" s="130"/>
      <c r="W84" s="130"/>
    </row>
    <row r="85" spans="1:23" s="131" customFormat="1" ht="22.5" outlineLevel="1" x14ac:dyDescent="0.25">
      <c r="A85" s="119"/>
      <c r="B85" s="267" t="s">
        <v>48</v>
      </c>
      <c r="C85" s="279" t="s">
        <v>49</v>
      </c>
      <c r="D85" s="280"/>
      <c r="E85" s="270"/>
      <c r="F85" s="270"/>
      <c r="G85" s="270"/>
      <c r="H85" s="271"/>
      <c r="I85" s="281"/>
      <c r="J85" s="272"/>
      <c r="K85" s="272"/>
      <c r="L85" s="181">
        <f t="shared" si="5"/>
        <v>0</v>
      </c>
      <c r="M85" s="273"/>
      <c r="N85" s="274">
        <v>2599.08</v>
      </c>
      <c r="O85" s="275">
        <v>0</v>
      </c>
      <c r="P85" s="275">
        <v>0</v>
      </c>
      <c r="Q85" s="275">
        <v>0</v>
      </c>
      <c r="R85" s="276"/>
      <c r="S85" s="277"/>
      <c r="T85" s="278"/>
      <c r="U85" s="278"/>
      <c r="V85" s="130"/>
      <c r="W85" s="130"/>
    </row>
    <row r="86" spans="1:23" s="131" customFormat="1" ht="22.5" outlineLevel="1" x14ac:dyDescent="0.25">
      <c r="A86" s="119"/>
      <c r="B86" s="267" t="s">
        <v>50</v>
      </c>
      <c r="C86" s="279" t="s">
        <v>51</v>
      </c>
      <c r="D86" s="269"/>
      <c r="E86" s="269"/>
      <c r="F86" s="269"/>
      <c r="G86" s="270"/>
      <c r="H86" s="271"/>
      <c r="I86" s="271"/>
      <c r="J86" s="178"/>
      <c r="K86" s="272"/>
      <c r="L86" s="181">
        <f t="shared" si="5"/>
        <v>0</v>
      </c>
      <c r="M86" s="273"/>
      <c r="N86" s="275">
        <v>0</v>
      </c>
      <c r="O86" s="275">
        <v>2271.87</v>
      </c>
      <c r="P86" s="275">
        <v>4097.9399999999996</v>
      </c>
      <c r="Q86" s="275">
        <v>0</v>
      </c>
      <c r="R86" s="282"/>
      <c r="S86" s="277"/>
      <c r="T86" s="278"/>
      <c r="U86" s="278"/>
      <c r="V86" s="130"/>
      <c r="W86" s="130"/>
    </row>
    <row r="87" spans="1:23" s="131" customFormat="1" ht="22.5" outlineLevel="1" x14ac:dyDescent="0.25">
      <c r="A87" s="119"/>
      <c r="B87" s="267" t="s">
        <v>52</v>
      </c>
      <c r="C87" s="279" t="s">
        <v>53</v>
      </c>
      <c r="D87" s="269"/>
      <c r="E87" s="269"/>
      <c r="F87" s="269"/>
      <c r="G87" s="269"/>
      <c r="H87" s="271"/>
      <c r="I87" s="271"/>
      <c r="J87" s="178"/>
      <c r="K87" s="178"/>
      <c r="L87" s="181">
        <f t="shared" si="5"/>
        <v>0</v>
      </c>
      <c r="M87" s="273"/>
      <c r="N87" s="274">
        <v>4579</v>
      </c>
      <c r="O87" s="274">
        <v>4579</v>
      </c>
      <c r="P87" s="274">
        <v>4579</v>
      </c>
      <c r="Q87" s="275">
        <v>4579</v>
      </c>
      <c r="R87" s="276"/>
      <c r="S87" s="277"/>
      <c r="T87" s="278"/>
      <c r="U87" s="278"/>
      <c r="V87" s="130"/>
      <c r="W87" s="130"/>
    </row>
    <row r="88" spans="1:23" s="131" customFormat="1" ht="22.5" outlineLevel="1" x14ac:dyDescent="0.25">
      <c r="A88" s="119"/>
      <c r="B88" s="267" t="s">
        <v>54</v>
      </c>
      <c r="C88" s="279" t="s">
        <v>55</v>
      </c>
      <c r="D88" s="269"/>
      <c r="E88" s="269"/>
      <c r="F88" s="269"/>
      <c r="G88" s="269"/>
      <c r="H88" s="271"/>
      <c r="I88" s="271"/>
      <c r="J88" s="178"/>
      <c r="K88" s="178"/>
      <c r="L88" s="181">
        <f t="shared" si="5"/>
        <v>0</v>
      </c>
      <c r="M88" s="273"/>
      <c r="N88" s="274">
        <v>117.46</v>
      </c>
      <c r="O88" s="274">
        <v>117.46</v>
      </c>
      <c r="P88" s="274">
        <v>117.46</v>
      </c>
      <c r="Q88" s="275">
        <v>117.46</v>
      </c>
      <c r="R88" s="276"/>
      <c r="S88" s="277"/>
      <c r="T88" s="278"/>
      <c r="U88" s="278"/>
      <c r="V88" s="130"/>
      <c r="W88" s="130"/>
    </row>
    <row r="89" spans="1:23" s="131" customFormat="1" ht="22.5" outlineLevel="1" x14ac:dyDescent="0.25">
      <c r="A89" s="119"/>
      <c r="B89" s="267" t="s">
        <v>56</v>
      </c>
      <c r="C89" s="279" t="s">
        <v>57</v>
      </c>
      <c r="D89" s="269"/>
      <c r="E89" s="269"/>
      <c r="F89" s="269"/>
      <c r="G89" s="270"/>
      <c r="H89" s="271"/>
      <c r="I89" s="271"/>
      <c r="J89" s="178"/>
      <c r="K89" s="272"/>
      <c r="L89" s="181">
        <f t="shared" si="5"/>
        <v>0</v>
      </c>
      <c r="M89" s="273"/>
      <c r="N89" s="274">
        <v>3214.48</v>
      </c>
      <c r="O89" s="274">
        <v>2136.79</v>
      </c>
      <c r="P89" s="274">
        <v>3962.85</v>
      </c>
      <c r="Q89" s="275">
        <v>0</v>
      </c>
      <c r="R89" s="282"/>
      <c r="S89" s="277"/>
      <c r="T89" s="278"/>
      <c r="U89" s="278"/>
      <c r="V89" s="130"/>
      <c r="W89" s="130"/>
    </row>
    <row r="90" spans="1:23" s="131" customFormat="1" ht="22.5" outlineLevel="1" x14ac:dyDescent="0.25">
      <c r="A90" s="119"/>
      <c r="B90" s="267" t="s">
        <v>58</v>
      </c>
      <c r="C90" s="279" t="s">
        <v>59</v>
      </c>
      <c r="D90" s="269"/>
      <c r="E90" s="270"/>
      <c r="F90" s="270"/>
      <c r="G90" s="270"/>
      <c r="H90" s="271"/>
      <c r="I90" s="281"/>
      <c r="J90" s="272"/>
      <c r="K90" s="272"/>
      <c r="L90" s="181">
        <f t="shared" si="5"/>
        <v>0</v>
      </c>
      <c r="M90" s="273"/>
      <c r="N90" s="274">
        <v>283.69</v>
      </c>
      <c r="O90" s="275">
        <v>0</v>
      </c>
      <c r="P90" s="275">
        <v>0</v>
      </c>
      <c r="Q90" s="275">
        <v>0</v>
      </c>
      <c r="R90" s="276"/>
      <c r="S90" s="277"/>
      <c r="T90" s="278"/>
      <c r="U90" s="278"/>
      <c r="V90" s="130"/>
      <c r="W90" s="130"/>
    </row>
    <row r="91" spans="1:23" s="131" customFormat="1" ht="22.5" outlineLevel="1" x14ac:dyDescent="0.25">
      <c r="A91" s="119"/>
      <c r="B91" s="267" t="s">
        <v>60</v>
      </c>
      <c r="C91" s="279" t="s">
        <v>61</v>
      </c>
      <c r="D91" s="269"/>
      <c r="E91" s="269"/>
      <c r="F91" s="269"/>
      <c r="G91" s="270"/>
      <c r="H91" s="271"/>
      <c r="I91" s="271"/>
      <c r="J91" s="178"/>
      <c r="K91" s="272"/>
      <c r="L91" s="181">
        <f t="shared" si="5"/>
        <v>0</v>
      </c>
      <c r="M91" s="273"/>
      <c r="N91" s="274">
        <v>3214.48</v>
      </c>
      <c r="O91" s="274">
        <v>2104.56</v>
      </c>
      <c r="P91" s="274">
        <v>2636.2</v>
      </c>
      <c r="Q91" s="275">
        <v>0</v>
      </c>
      <c r="R91" s="282"/>
      <c r="S91" s="277"/>
      <c r="T91" s="278"/>
      <c r="U91" s="278"/>
      <c r="V91" s="130"/>
      <c r="W91" s="130"/>
    </row>
    <row r="92" spans="1:23" s="131" customFormat="1" ht="22.5" outlineLevel="1" x14ac:dyDescent="0.25">
      <c r="A92" s="119"/>
      <c r="B92" s="267" t="s">
        <v>62</v>
      </c>
      <c r="C92" s="279" t="s">
        <v>63</v>
      </c>
      <c r="D92" s="280"/>
      <c r="E92" s="270"/>
      <c r="F92" s="270"/>
      <c r="G92" s="270"/>
      <c r="H92" s="271"/>
      <c r="I92" s="281"/>
      <c r="J92" s="272"/>
      <c r="K92" s="272"/>
      <c r="L92" s="181">
        <f t="shared" si="5"/>
        <v>0</v>
      </c>
      <c r="M92" s="273"/>
      <c r="N92" s="274">
        <v>183.49</v>
      </c>
      <c r="O92" s="275">
        <v>0</v>
      </c>
      <c r="P92" s="275">
        <v>0</v>
      </c>
      <c r="Q92" s="275">
        <v>0</v>
      </c>
      <c r="R92" s="276"/>
      <c r="S92" s="277"/>
      <c r="T92" s="278"/>
      <c r="U92" s="278"/>
      <c r="V92" s="130"/>
      <c r="W92" s="130"/>
    </row>
    <row r="93" spans="1:23" s="131" customFormat="1" ht="22.5" outlineLevel="1" x14ac:dyDescent="0.25">
      <c r="A93" s="119"/>
      <c r="B93" s="267" t="s">
        <v>64</v>
      </c>
      <c r="C93" s="279" t="s">
        <v>49</v>
      </c>
      <c r="D93" s="280"/>
      <c r="E93" s="270"/>
      <c r="F93" s="270"/>
      <c r="G93" s="270"/>
      <c r="H93" s="271"/>
      <c r="I93" s="281"/>
      <c r="J93" s="272"/>
      <c r="K93" s="272"/>
      <c r="L93" s="181">
        <f t="shared" si="5"/>
        <v>0</v>
      </c>
      <c r="M93" s="273"/>
      <c r="N93" s="274">
        <v>2599.08</v>
      </c>
      <c r="O93" s="275">
        <v>0</v>
      </c>
      <c r="P93" s="275">
        <v>0</v>
      </c>
      <c r="Q93" s="275">
        <v>0</v>
      </c>
      <c r="R93" s="276"/>
      <c r="S93" s="277"/>
      <c r="T93" s="278"/>
      <c r="U93" s="278"/>
      <c r="V93" s="130"/>
      <c r="W93" s="130"/>
    </row>
    <row r="94" spans="1:23" s="131" customFormat="1" ht="33.75" outlineLevel="1" x14ac:dyDescent="0.25">
      <c r="A94" s="119"/>
      <c r="B94" s="267" t="s">
        <v>65</v>
      </c>
      <c r="C94" s="279" t="s">
        <v>66</v>
      </c>
      <c r="D94" s="270"/>
      <c r="E94" s="270"/>
      <c r="F94" s="270"/>
      <c r="G94" s="269"/>
      <c r="H94" s="281"/>
      <c r="I94" s="281"/>
      <c r="J94" s="272"/>
      <c r="K94" s="178"/>
      <c r="L94" s="181">
        <f t="shared" si="5"/>
        <v>0</v>
      </c>
      <c r="M94" s="273"/>
      <c r="N94" s="275">
        <v>0</v>
      </c>
      <c r="O94" s="275">
        <v>0</v>
      </c>
      <c r="P94" s="275">
        <v>0</v>
      </c>
      <c r="Q94" s="275">
        <v>189531</v>
      </c>
      <c r="R94" s="276"/>
      <c r="S94" s="277"/>
      <c r="T94" s="278"/>
      <c r="U94" s="278"/>
      <c r="V94" s="130"/>
      <c r="W94" s="130"/>
    </row>
    <row r="95" spans="1:23" s="131" customFormat="1" ht="33.75" outlineLevel="1" x14ac:dyDescent="0.25">
      <c r="A95" s="119"/>
      <c r="B95" s="267" t="s">
        <v>67</v>
      </c>
      <c r="C95" s="279" t="s">
        <v>68</v>
      </c>
      <c r="D95" s="270"/>
      <c r="E95" s="270"/>
      <c r="F95" s="270"/>
      <c r="G95" s="269"/>
      <c r="H95" s="281"/>
      <c r="I95" s="281"/>
      <c r="J95" s="272"/>
      <c r="K95" s="178"/>
      <c r="L95" s="181">
        <f t="shared" si="5"/>
        <v>0</v>
      </c>
      <c r="M95" s="273"/>
      <c r="N95" s="275">
        <v>0</v>
      </c>
      <c r="O95" s="275">
        <v>0</v>
      </c>
      <c r="P95" s="275">
        <v>0</v>
      </c>
      <c r="Q95" s="275">
        <v>8310</v>
      </c>
      <c r="R95" s="276"/>
      <c r="S95" s="277"/>
      <c r="T95" s="278"/>
      <c r="U95" s="278"/>
      <c r="V95" s="130"/>
      <c r="W95" s="130"/>
    </row>
    <row r="96" spans="1:23" s="131" customFormat="1" ht="22.5" outlineLevel="1" x14ac:dyDescent="0.25">
      <c r="A96" s="119"/>
      <c r="B96" s="267" t="s">
        <v>69</v>
      </c>
      <c r="C96" s="279" t="s">
        <v>70</v>
      </c>
      <c r="D96" s="270"/>
      <c r="E96" s="270"/>
      <c r="F96" s="270"/>
      <c r="G96" s="269"/>
      <c r="H96" s="281"/>
      <c r="I96" s="281"/>
      <c r="J96" s="272"/>
      <c r="K96" s="178"/>
      <c r="L96" s="181">
        <f t="shared" si="5"/>
        <v>0</v>
      </c>
      <c r="M96" s="273"/>
      <c r="N96" s="275">
        <v>0</v>
      </c>
      <c r="O96" s="275">
        <v>0</v>
      </c>
      <c r="P96" s="275">
        <v>0</v>
      </c>
      <c r="Q96" s="275">
        <v>265259</v>
      </c>
      <c r="R96" s="276"/>
      <c r="S96" s="277"/>
      <c r="T96" s="278"/>
      <c r="U96" s="278"/>
      <c r="V96" s="130"/>
      <c r="W96" s="130"/>
    </row>
    <row r="97" spans="1:23" s="131" customFormat="1" ht="33.75" outlineLevel="1" x14ac:dyDescent="0.25">
      <c r="A97" s="119"/>
      <c r="B97" s="267" t="s">
        <v>71</v>
      </c>
      <c r="C97" s="279" t="s">
        <v>72</v>
      </c>
      <c r="D97" s="269"/>
      <c r="E97" s="269"/>
      <c r="F97" s="269"/>
      <c r="G97" s="269"/>
      <c r="H97" s="271"/>
      <c r="I97" s="271"/>
      <c r="J97" s="178"/>
      <c r="K97" s="178"/>
      <c r="L97" s="181">
        <f t="shared" si="5"/>
        <v>0</v>
      </c>
      <c r="M97" s="273"/>
      <c r="N97" s="274">
        <v>917</v>
      </c>
      <c r="O97" s="274">
        <v>917</v>
      </c>
      <c r="P97" s="274">
        <v>917</v>
      </c>
      <c r="Q97" s="275">
        <v>917</v>
      </c>
      <c r="R97" s="276"/>
      <c r="S97" s="277"/>
      <c r="T97" s="278"/>
      <c r="U97" s="278"/>
      <c r="V97" s="130"/>
      <c r="W97" s="130"/>
    </row>
    <row r="98" spans="1:23" s="131" customFormat="1" ht="22.5" outlineLevel="1" x14ac:dyDescent="0.25">
      <c r="A98" s="119"/>
      <c r="B98" s="267" t="s">
        <v>73</v>
      </c>
      <c r="C98" s="279" t="s">
        <v>74</v>
      </c>
      <c r="D98" s="270"/>
      <c r="E98" s="270"/>
      <c r="F98" s="270"/>
      <c r="G98" s="269"/>
      <c r="H98" s="281"/>
      <c r="I98" s="281"/>
      <c r="J98" s="272"/>
      <c r="K98" s="178"/>
      <c r="L98" s="181">
        <f t="shared" si="5"/>
        <v>0</v>
      </c>
      <c r="M98" s="273"/>
      <c r="N98" s="275">
        <v>0</v>
      </c>
      <c r="O98" s="275">
        <v>0</v>
      </c>
      <c r="P98" s="275">
        <v>0</v>
      </c>
      <c r="Q98" s="275">
        <v>263200</v>
      </c>
      <c r="R98" s="276"/>
      <c r="S98" s="277"/>
      <c r="T98" s="278"/>
      <c r="U98" s="278"/>
      <c r="V98" s="130"/>
      <c r="W98" s="130"/>
    </row>
    <row r="99" spans="1:23" s="131" customFormat="1" ht="33.75" outlineLevel="1" x14ac:dyDescent="0.25">
      <c r="A99" s="119"/>
      <c r="B99" s="267" t="s">
        <v>75</v>
      </c>
      <c r="C99" s="279" t="s">
        <v>76</v>
      </c>
      <c r="D99" s="270"/>
      <c r="E99" s="269"/>
      <c r="F99" s="269"/>
      <c r="G99" s="270"/>
      <c r="H99" s="281"/>
      <c r="I99" s="271"/>
      <c r="J99" s="178"/>
      <c r="K99" s="272"/>
      <c r="L99" s="181">
        <f t="shared" si="5"/>
        <v>0</v>
      </c>
      <c r="M99" s="273"/>
      <c r="N99" s="275">
        <v>0</v>
      </c>
      <c r="O99" s="274">
        <v>300</v>
      </c>
      <c r="P99" s="274">
        <v>300</v>
      </c>
      <c r="Q99" s="275">
        <v>0</v>
      </c>
      <c r="R99" s="276"/>
      <c r="S99" s="277"/>
      <c r="T99" s="278"/>
      <c r="U99" s="278"/>
      <c r="V99" s="130"/>
      <c r="W99" s="130"/>
    </row>
    <row r="100" spans="1:23" s="131" customFormat="1" ht="33.75" outlineLevel="1" x14ac:dyDescent="0.25">
      <c r="A100" s="119"/>
      <c r="B100" s="267" t="s">
        <v>77</v>
      </c>
      <c r="C100" s="279" t="s">
        <v>78</v>
      </c>
      <c r="D100" s="270"/>
      <c r="E100" s="269"/>
      <c r="F100" s="269"/>
      <c r="G100" s="270"/>
      <c r="H100" s="281"/>
      <c r="I100" s="271"/>
      <c r="J100" s="178"/>
      <c r="K100" s="272"/>
      <c r="L100" s="181">
        <f t="shared" si="5"/>
        <v>0</v>
      </c>
      <c r="M100" s="273"/>
      <c r="N100" s="275">
        <v>0</v>
      </c>
      <c r="O100" s="274">
        <v>524.79999999999995</v>
      </c>
      <c r="P100" s="274">
        <v>524.79999999999995</v>
      </c>
      <c r="Q100" s="275">
        <v>0</v>
      </c>
      <c r="R100" s="276"/>
      <c r="S100" s="277"/>
      <c r="T100" s="278"/>
      <c r="U100" s="278"/>
      <c r="V100" s="130"/>
      <c r="W100" s="130"/>
    </row>
    <row r="101" spans="1:23" s="131" customFormat="1" ht="45" outlineLevel="1" x14ac:dyDescent="0.25">
      <c r="A101" s="119"/>
      <c r="B101" s="283" t="s">
        <v>79</v>
      </c>
      <c r="C101" s="268" t="s">
        <v>80</v>
      </c>
      <c r="D101" s="269"/>
      <c r="E101" s="269"/>
      <c r="F101" s="269"/>
      <c r="G101" s="270"/>
      <c r="H101" s="271"/>
      <c r="I101" s="271"/>
      <c r="J101" s="178"/>
      <c r="K101" s="272"/>
      <c r="L101" s="181">
        <f t="shared" si="5"/>
        <v>0</v>
      </c>
      <c r="M101" s="273"/>
      <c r="N101" s="274">
        <v>91</v>
      </c>
      <c r="O101" s="274">
        <v>234</v>
      </c>
      <c r="P101" s="274">
        <v>295</v>
      </c>
      <c r="Q101" s="275">
        <v>0</v>
      </c>
      <c r="R101" s="282"/>
      <c r="S101" s="277"/>
      <c r="T101" s="278"/>
      <c r="U101" s="278"/>
      <c r="V101" s="130"/>
      <c r="W101" s="130"/>
    </row>
    <row r="102" spans="1:23" s="131" customFormat="1" ht="22.5" outlineLevel="1" x14ac:dyDescent="0.25">
      <c r="A102" s="119"/>
      <c r="B102" s="283" t="s">
        <v>81</v>
      </c>
      <c r="C102" s="268" t="s">
        <v>82</v>
      </c>
      <c r="D102" s="269"/>
      <c r="E102" s="269"/>
      <c r="F102" s="269"/>
      <c r="G102" s="270"/>
      <c r="H102" s="271"/>
      <c r="I102" s="271"/>
      <c r="J102" s="178"/>
      <c r="K102" s="272"/>
      <c r="L102" s="181">
        <f t="shared" si="5"/>
        <v>0</v>
      </c>
      <c r="M102" s="273"/>
      <c r="N102" s="274">
        <v>600</v>
      </c>
      <c r="O102" s="274">
        <v>600</v>
      </c>
      <c r="P102" s="274">
        <v>600</v>
      </c>
      <c r="Q102" s="275">
        <v>0</v>
      </c>
      <c r="R102" s="276"/>
      <c r="S102" s="277"/>
      <c r="T102" s="278"/>
      <c r="U102" s="278"/>
      <c r="V102" s="130"/>
      <c r="W102" s="130"/>
    </row>
    <row r="103" spans="1:23" s="131" customFormat="1" ht="45" outlineLevel="1" x14ac:dyDescent="0.25">
      <c r="A103" s="119"/>
      <c r="B103" s="283" t="s">
        <v>83</v>
      </c>
      <c r="C103" s="268" t="s">
        <v>84</v>
      </c>
      <c r="D103" s="269"/>
      <c r="E103" s="269"/>
      <c r="F103" s="269"/>
      <c r="G103" s="270"/>
      <c r="H103" s="271"/>
      <c r="I103" s="271"/>
      <c r="J103" s="178"/>
      <c r="K103" s="272"/>
      <c r="L103" s="181">
        <f t="shared" si="5"/>
        <v>0</v>
      </c>
      <c r="M103" s="273"/>
      <c r="N103" s="274">
        <v>2182</v>
      </c>
      <c r="O103" s="274">
        <v>1075.96</v>
      </c>
      <c r="P103" s="274">
        <v>3233.46</v>
      </c>
      <c r="Q103" s="275">
        <v>0</v>
      </c>
      <c r="R103" s="282"/>
      <c r="S103" s="277"/>
      <c r="T103" s="278"/>
      <c r="U103" s="278"/>
      <c r="V103" s="130"/>
      <c r="W103" s="130"/>
    </row>
    <row r="104" spans="1:23" s="131" customFormat="1" ht="33.75" outlineLevel="1" x14ac:dyDescent="0.25">
      <c r="A104" s="119"/>
      <c r="B104" s="283" t="s">
        <v>85</v>
      </c>
      <c r="C104" s="268" t="s">
        <v>86</v>
      </c>
      <c r="D104" s="269"/>
      <c r="E104" s="269"/>
      <c r="F104" s="269"/>
      <c r="G104" s="270"/>
      <c r="H104" s="271"/>
      <c r="I104" s="271"/>
      <c r="J104" s="178"/>
      <c r="K104" s="272"/>
      <c r="L104" s="181">
        <f t="shared" si="5"/>
        <v>0</v>
      </c>
      <c r="M104" s="273"/>
      <c r="N104" s="274">
        <v>2418.75</v>
      </c>
      <c r="O104" s="274">
        <v>2418.75</v>
      </c>
      <c r="P104" s="274">
        <v>2418.75</v>
      </c>
      <c r="Q104" s="275">
        <v>0</v>
      </c>
      <c r="R104" s="276"/>
      <c r="S104" s="277"/>
      <c r="T104" s="278"/>
      <c r="U104" s="278"/>
      <c r="V104" s="130"/>
      <c r="W104" s="130"/>
    </row>
    <row r="105" spans="1:23" s="131" customFormat="1" ht="22.5" outlineLevel="1" x14ac:dyDescent="0.25">
      <c r="A105" s="119"/>
      <c r="B105" s="283" t="s">
        <v>87</v>
      </c>
      <c r="C105" s="268" t="s">
        <v>88</v>
      </c>
      <c r="D105" s="269"/>
      <c r="E105" s="269"/>
      <c r="F105" s="269"/>
      <c r="G105" s="269"/>
      <c r="H105" s="271"/>
      <c r="I105" s="271"/>
      <c r="J105" s="178"/>
      <c r="K105" s="178"/>
      <c r="L105" s="181">
        <f t="shared" si="5"/>
        <v>0</v>
      </c>
      <c r="M105" s="273"/>
      <c r="N105" s="274">
        <v>24411.11</v>
      </c>
      <c r="O105" s="274">
        <v>24411.11</v>
      </c>
      <c r="P105" s="274">
        <v>24411.11</v>
      </c>
      <c r="Q105" s="275">
        <v>24411.11</v>
      </c>
      <c r="R105" s="276"/>
      <c r="S105" s="277"/>
      <c r="T105" s="278"/>
      <c r="U105" s="278"/>
      <c r="V105" s="130"/>
      <c r="W105" s="130"/>
    </row>
    <row r="106" spans="1:23" s="131" customFormat="1" ht="22.5" outlineLevel="1" x14ac:dyDescent="0.25">
      <c r="A106" s="119"/>
      <c r="B106" s="283" t="s">
        <v>89</v>
      </c>
      <c r="C106" s="268" t="s">
        <v>90</v>
      </c>
      <c r="D106" s="270"/>
      <c r="E106" s="269"/>
      <c r="F106" s="269"/>
      <c r="G106" s="270"/>
      <c r="H106" s="281"/>
      <c r="I106" s="271"/>
      <c r="J106" s="178"/>
      <c r="K106" s="178"/>
      <c r="L106" s="181">
        <f t="shared" si="5"/>
        <v>0</v>
      </c>
      <c r="M106" s="273"/>
      <c r="N106" s="275">
        <v>0</v>
      </c>
      <c r="O106" s="274">
        <v>730.55</v>
      </c>
      <c r="P106" s="274">
        <v>559.42999999999995</v>
      </c>
      <c r="Q106" s="275">
        <v>0</v>
      </c>
      <c r="R106" s="282"/>
      <c r="S106" s="277"/>
      <c r="T106" s="278"/>
      <c r="U106" s="278"/>
      <c r="V106" s="130"/>
      <c r="W106" s="130"/>
    </row>
    <row r="107" spans="1:23" s="131" customFormat="1" ht="45" outlineLevel="1" x14ac:dyDescent="0.25">
      <c r="A107" s="119"/>
      <c r="B107" s="283" t="s">
        <v>91</v>
      </c>
      <c r="C107" s="268" t="s">
        <v>92</v>
      </c>
      <c r="D107" s="280"/>
      <c r="E107" s="270"/>
      <c r="F107" s="270"/>
      <c r="G107" s="270"/>
      <c r="H107" s="271"/>
      <c r="I107" s="284"/>
      <c r="J107" s="270"/>
      <c r="K107" s="270"/>
      <c r="L107" s="181">
        <f t="shared" si="5"/>
        <v>0</v>
      </c>
      <c r="M107" s="273"/>
      <c r="N107" s="274">
        <v>1130</v>
      </c>
      <c r="O107" s="275">
        <v>0</v>
      </c>
      <c r="P107" s="275">
        <v>0</v>
      </c>
      <c r="Q107" s="275">
        <v>0</v>
      </c>
      <c r="R107" s="276"/>
      <c r="S107" s="277"/>
      <c r="T107" s="278"/>
      <c r="U107" s="278"/>
      <c r="V107" s="130"/>
      <c r="W107" s="130"/>
    </row>
    <row r="108" spans="1:23" s="140" customFormat="1" ht="22.5" outlineLevel="1" x14ac:dyDescent="0.15">
      <c r="A108" s="132"/>
      <c r="B108" s="285"/>
      <c r="C108" s="286"/>
      <c r="D108" s="351" t="s">
        <v>32</v>
      </c>
      <c r="E108" s="351" t="s">
        <v>166</v>
      </c>
      <c r="F108" s="351" t="s">
        <v>167</v>
      </c>
      <c r="G108" s="351" t="s">
        <v>27</v>
      </c>
      <c r="H108" s="287"/>
      <c r="I108" s="287"/>
      <c r="J108" s="288"/>
      <c r="K108" s="288"/>
      <c r="L108" s="289"/>
      <c r="M108" s="290"/>
      <c r="N108" s="274"/>
      <c r="O108" s="275"/>
      <c r="P108" s="275"/>
      <c r="Q108" s="275"/>
      <c r="R108" s="276"/>
      <c r="S108" s="277"/>
      <c r="T108" s="129"/>
      <c r="U108" s="129"/>
    </row>
    <row r="109" spans="1:23" s="140" customFormat="1" x14ac:dyDescent="0.25">
      <c r="A109" s="132"/>
      <c r="B109" s="291"/>
      <c r="C109" s="352" t="s">
        <v>165</v>
      </c>
      <c r="D109" s="353">
        <f t="shared" ref="D109:G109" si="6">SUM(D79:D107)</f>
        <v>0</v>
      </c>
      <c r="E109" s="353">
        <f t="shared" si="6"/>
        <v>0</v>
      </c>
      <c r="F109" s="353">
        <f t="shared" si="6"/>
        <v>0</v>
      </c>
      <c r="G109" s="353">
        <f t="shared" si="6"/>
        <v>0</v>
      </c>
      <c r="H109" s="292"/>
      <c r="I109" s="293"/>
      <c r="J109" s="294"/>
      <c r="K109" s="295" t="s">
        <v>9</v>
      </c>
      <c r="L109" s="190">
        <f>SUM(L79:L107)</f>
        <v>0</v>
      </c>
      <c r="M109" s="290"/>
      <c r="N109" s="274"/>
      <c r="O109" s="275"/>
      <c r="P109" s="275"/>
      <c r="Q109" s="275"/>
      <c r="R109" s="276"/>
      <c r="S109" s="277"/>
      <c r="T109" s="129"/>
      <c r="U109" s="129"/>
    </row>
    <row r="110" spans="1:23" s="131" customFormat="1" x14ac:dyDescent="0.25">
      <c r="A110" s="119"/>
      <c r="B110" s="233"/>
      <c r="C110" s="205"/>
      <c r="D110" s="234"/>
      <c r="E110" s="235"/>
      <c r="F110" s="235"/>
      <c r="G110" s="235"/>
      <c r="H110" s="296"/>
      <c r="I110" s="296"/>
      <c r="J110" s="235"/>
      <c r="K110" s="235"/>
      <c r="L110" s="236"/>
      <c r="M110" s="297"/>
      <c r="N110" s="298"/>
      <c r="O110" s="298"/>
      <c r="P110" s="298"/>
      <c r="Q110" s="299"/>
      <c r="R110" s="276"/>
      <c r="S110" s="129"/>
      <c r="T110" s="130"/>
      <c r="U110" s="130"/>
      <c r="V110" s="130"/>
      <c r="W110" s="130"/>
    </row>
    <row r="111" spans="1:23" s="130" customFormat="1" x14ac:dyDescent="0.25">
      <c r="A111" s="208"/>
      <c r="B111" s="143"/>
      <c r="C111" s="143"/>
      <c r="D111" s="238"/>
      <c r="E111" s="143"/>
      <c r="F111" s="300"/>
      <c r="G111" s="300"/>
      <c r="H111" s="301"/>
      <c r="I111" s="301"/>
      <c r="J111" s="300"/>
      <c r="K111" s="300"/>
      <c r="L111" s="302"/>
      <c r="M111" s="256"/>
      <c r="N111" s="127"/>
      <c r="O111" s="128"/>
      <c r="P111" s="127"/>
      <c r="Q111" s="127"/>
      <c r="R111" s="129"/>
      <c r="S111" s="129"/>
    </row>
    <row r="112" spans="1:23" s="130" customFormat="1" x14ac:dyDescent="0.25">
      <c r="A112" s="119" t="s">
        <v>93</v>
      </c>
      <c r="B112" s="303" t="s">
        <v>94</v>
      </c>
      <c r="C112" s="304"/>
      <c r="D112" s="305"/>
      <c r="E112" s="306"/>
      <c r="F112" s="191"/>
      <c r="G112" s="200"/>
      <c r="H112" s="46"/>
      <c r="I112" s="46"/>
      <c r="J112" s="129"/>
      <c r="K112" s="129"/>
      <c r="O112" s="192"/>
      <c r="P112" s="192"/>
      <c r="Q112" s="192"/>
      <c r="R112" s="192"/>
    </row>
    <row r="113" spans="1:23" s="130" customFormat="1" outlineLevel="1" x14ac:dyDescent="0.25">
      <c r="A113" s="119"/>
      <c r="B113" s="307" t="str">
        <f>Lijsten!$B$2</f>
        <v>(Coördinatie) samenwerkingsverband</v>
      </c>
      <c r="C113" s="308">
        <f>G32+G71</f>
        <v>0</v>
      </c>
      <c r="D113" s="309"/>
      <c r="E113" s="310"/>
      <c r="F113" s="191"/>
      <c r="G113" s="200"/>
      <c r="H113" s="46"/>
      <c r="I113" s="46"/>
      <c r="J113" s="129"/>
      <c r="K113" s="129"/>
      <c r="O113" s="192"/>
      <c r="P113" s="192"/>
      <c r="Q113" s="192"/>
      <c r="R113" s="192"/>
    </row>
    <row r="114" spans="1:23" s="130" customFormat="1" outlineLevel="1" x14ac:dyDescent="0.25">
      <c r="A114" s="119"/>
      <c r="B114" s="307" t="str">
        <f>Lijsten!$B$3</f>
        <v>Proefproject uitvoering &amp; monitoring</v>
      </c>
      <c r="C114" s="308">
        <f>G33+G72</f>
        <v>0</v>
      </c>
      <c r="D114" s="309"/>
      <c r="E114" s="310"/>
      <c r="F114" s="191"/>
      <c r="G114" s="200"/>
      <c r="H114" s="46"/>
      <c r="I114" s="46"/>
      <c r="J114" s="129"/>
      <c r="K114" s="129"/>
      <c r="O114" s="192"/>
      <c r="P114" s="192"/>
      <c r="Q114" s="192"/>
      <c r="R114" s="192"/>
    </row>
    <row r="115" spans="1:23" s="130" customFormat="1" outlineLevel="1" x14ac:dyDescent="0.25">
      <c r="A115" s="119"/>
      <c r="B115" s="307" t="str">
        <f>Lijsten!$B$4</f>
        <v>Kennisdeling activiteiten</v>
      </c>
      <c r="C115" s="308">
        <f>G34+G73</f>
        <v>0</v>
      </c>
      <c r="D115" s="309"/>
      <c r="E115" s="310"/>
      <c r="F115" s="191"/>
      <c r="G115" s="200"/>
      <c r="H115" s="46"/>
      <c r="I115" s="46"/>
      <c r="J115" s="129"/>
      <c r="K115" s="129"/>
      <c r="O115" s="192"/>
      <c r="P115" s="192"/>
      <c r="Q115" s="192"/>
      <c r="R115" s="192"/>
    </row>
    <row r="116" spans="1:23" s="130" customFormat="1" outlineLevel="1" x14ac:dyDescent="0.25">
      <c r="A116" s="119"/>
      <c r="B116" s="307" t="str">
        <f>B37</f>
        <v>Niet-productieve investeringen</v>
      </c>
      <c r="C116" s="308">
        <f>G49</f>
        <v>0</v>
      </c>
      <c r="D116" s="309"/>
      <c r="E116" s="310"/>
      <c r="F116" s="191"/>
      <c r="G116" s="200"/>
      <c r="H116" s="46"/>
      <c r="I116" s="46"/>
      <c r="J116" s="129"/>
      <c r="K116" s="129"/>
      <c r="O116" s="192"/>
      <c r="P116" s="192"/>
      <c r="Q116" s="192"/>
      <c r="R116" s="192"/>
    </row>
    <row r="117" spans="1:23" s="130" customFormat="1" outlineLevel="1" x14ac:dyDescent="0.25">
      <c r="A117" s="119"/>
      <c r="B117" s="307" t="str">
        <f>B76</f>
        <v>Beheermaatregelen</v>
      </c>
      <c r="C117" s="308">
        <f>L109</f>
        <v>0</v>
      </c>
      <c r="D117" s="309"/>
      <c r="E117" s="310"/>
      <c r="F117" s="191"/>
      <c r="G117" s="200"/>
      <c r="H117" s="46"/>
      <c r="I117" s="46"/>
      <c r="J117" s="129"/>
      <c r="K117" s="129"/>
      <c r="O117" s="192"/>
      <c r="P117" s="192"/>
      <c r="Q117" s="192"/>
      <c r="R117" s="192"/>
    </row>
    <row r="118" spans="1:23" s="130" customFormat="1" outlineLevel="1" x14ac:dyDescent="0.25">
      <c r="A118" s="119"/>
      <c r="B118" s="354" t="s">
        <v>95</v>
      </c>
      <c r="C118" s="356">
        <f>C120-(C113+C114+C115+C116+C117)</f>
        <v>0</v>
      </c>
      <c r="D118" s="311"/>
      <c r="E118" s="310"/>
      <c r="F118" s="191"/>
      <c r="G118" s="200"/>
      <c r="H118" s="46"/>
      <c r="I118" s="46"/>
      <c r="J118" s="129"/>
      <c r="K118" s="129"/>
      <c r="O118" s="192"/>
      <c r="P118" s="192"/>
      <c r="Q118" s="192"/>
      <c r="R118" s="192"/>
    </row>
    <row r="119" spans="1:23" s="130" customFormat="1" outlineLevel="1" x14ac:dyDescent="0.25">
      <c r="A119" s="119"/>
      <c r="B119" s="312"/>
      <c r="C119" s="313"/>
      <c r="D119" s="314"/>
      <c r="E119" s="310"/>
      <c r="F119" s="191"/>
      <c r="G119" s="200"/>
      <c r="H119" s="46"/>
      <c r="I119" s="46"/>
      <c r="J119" s="129"/>
      <c r="K119" s="129"/>
      <c r="O119" s="192"/>
      <c r="P119" s="192"/>
      <c r="Q119" s="192"/>
      <c r="R119" s="192"/>
    </row>
    <row r="120" spans="1:23" s="131" customFormat="1" x14ac:dyDescent="0.25">
      <c r="A120" s="151"/>
      <c r="B120" s="315" t="s">
        <v>9</v>
      </c>
      <c r="C120" s="316">
        <f>SUM(G28+G49+G69+L109)</f>
        <v>0</v>
      </c>
      <c r="D120" s="317"/>
      <c r="E120" s="259"/>
      <c r="F120" s="191"/>
      <c r="G120" s="200"/>
      <c r="H120" s="46"/>
      <c r="I120" s="46"/>
      <c r="J120" s="129"/>
      <c r="K120" s="129"/>
      <c r="L120" s="130"/>
      <c r="M120" s="130"/>
      <c r="N120" s="130"/>
      <c r="O120" s="192"/>
      <c r="P120" s="237"/>
      <c r="Q120" s="237"/>
      <c r="R120" s="237"/>
    </row>
    <row r="121" spans="1:23" s="131" customFormat="1" x14ac:dyDescent="0.25">
      <c r="A121" s="151"/>
      <c r="B121" s="318"/>
      <c r="C121" s="319"/>
      <c r="D121" s="319"/>
      <c r="E121" s="320"/>
      <c r="F121" s="191"/>
      <c r="G121" s="200"/>
      <c r="H121" s="46"/>
      <c r="I121" s="46"/>
      <c r="J121" s="129"/>
      <c r="K121" s="129"/>
      <c r="L121" s="130"/>
      <c r="M121" s="130"/>
      <c r="N121" s="130"/>
      <c r="O121" s="192"/>
      <c r="P121" s="237"/>
      <c r="Q121" s="237"/>
      <c r="R121" s="237"/>
    </row>
    <row r="122" spans="1:23" x14ac:dyDescent="0.25">
      <c r="B122" s="321"/>
      <c r="C122" s="321"/>
      <c r="D122" s="322"/>
      <c r="E122" s="321"/>
      <c r="F122" s="98"/>
    </row>
    <row r="123" spans="1:23" x14ac:dyDescent="0.25">
      <c r="A123" s="119" t="s">
        <v>140</v>
      </c>
      <c r="B123" s="323" t="s">
        <v>96</v>
      </c>
      <c r="C123" s="324"/>
      <c r="D123" s="324"/>
      <c r="E123" s="324"/>
      <c r="F123" s="325"/>
      <c r="G123" s="326"/>
    </row>
    <row r="124" spans="1:23" x14ac:dyDescent="0.25">
      <c r="A124" s="119"/>
      <c r="B124" s="41" t="s">
        <v>143</v>
      </c>
      <c r="D124" s="49"/>
      <c r="F124" s="327"/>
      <c r="G124" s="326"/>
    </row>
    <row r="125" spans="1:23" x14ac:dyDescent="0.25">
      <c r="A125" s="119"/>
      <c r="B125" s="42" t="s">
        <v>144</v>
      </c>
      <c r="C125" s="328"/>
      <c r="D125" s="328"/>
      <c r="E125" s="328"/>
      <c r="F125" s="329"/>
      <c r="G125" s="326"/>
    </row>
    <row r="126" spans="1:23" x14ac:dyDescent="0.25">
      <c r="A126" s="119"/>
      <c r="B126" s="330"/>
      <c r="C126" s="328"/>
      <c r="D126" s="328"/>
      <c r="E126" s="328"/>
      <c r="F126" s="329"/>
      <c r="G126" s="326"/>
    </row>
    <row r="127" spans="1:23" x14ac:dyDescent="0.25">
      <c r="A127" s="97"/>
      <c r="B127" s="183"/>
      <c r="C127" s="331" t="s">
        <v>97</v>
      </c>
      <c r="D127" s="332" t="s">
        <v>98</v>
      </c>
      <c r="E127" s="331" t="s">
        <v>99</v>
      </c>
      <c r="F127" s="333" t="s">
        <v>17</v>
      </c>
      <c r="G127" s="326"/>
      <c r="I127" s="49"/>
      <c r="K127" s="100"/>
      <c r="L127" s="101"/>
      <c r="M127" s="102"/>
      <c r="N127" s="103"/>
      <c r="O127" s="102"/>
      <c r="Q127" s="104"/>
      <c r="S127" s="105"/>
      <c r="W127" s="49"/>
    </row>
    <row r="128" spans="1:23" x14ac:dyDescent="0.25">
      <c r="A128" s="97"/>
      <c r="B128" s="334" t="s">
        <v>101</v>
      </c>
      <c r="C128" s="242"/>
      <c r="D128" s="335"/>
      <c r="E128" s="335"/>
      <c r="F128" s="336"/>
      <c r="G128" s="326"/>
      <c r="I128" s="49"/>
      <c r="K128" s="100"/>
      <c r="L128" s="101"/>
      <c r="M128" s="102"/>
      <c r="N128" s="103"/>
      <c r="O128" s="102"/>
      <c r="Q128" s="104"/>
      <c r="S128" s="105"/>
      <c r="W128" s="49"/>
    </row>
    <row r="129" spans="1:23" x14ac:dyDescent="0.25">
      <c r="A129" s="97"/>
      <c r="B129" s="334" t="s">
        <v>102</v>
      </c>
      <c r="C129" s="242"/>
      <c r="D129" s="335"/>
      <c r="E129" s="335"/>
      <c r="F129" s="336"/>
      <c r="G129" s="326"/>
      <c r="I129" s="49"/>
      <c r="K129" s="100"/>
      <c r="L129" s="101"/>
      <c r="M129" s="102"/>
      <c r="N129" s="103"/>
      <c r="O129" s="102"/>
      <c r="Q129" s="104"/>
      <c r="S129" s="105"/>
      <c r="W129" s="49"/>
    </row>
    <row r="130" spans="1:23" x14ac:dyDescent="0.25">
      <c r="A130" s="97"/>
      <c r="B130" s="334" t="s">
        <v>103</v>
      </c>
      <c r="C130" s="242"/>
      <c r="D130" s="335"/>
      <c r="E130" s="335"/>
      <c r="F130" s="336"/>
      <c r="G130" s="326"/>
    </row>
    <row r="131" spans="1:23" x14ac:dyDescent="0.25">
      <c r="A131" s="97"/>
      <c r="B131" s="334" t="s">
        <v>104</v>
      </c>
      <c r="C131" s="242"/>
      <c r="D131" s="335"/>
      <c r="E131" s="335"/>
      <c r="F131" s="336"/>
      <c r="G131" s="326"/>
    </row>
    <row r="132" spans="1:23" x14ac:dyDescent="0.25">
      <c r="A132" s="97"/>
      <c r="B132" s="334" t="s">
        <v>105</v>
      </c>
      <c r="C132" s="242"/>
      <c r="D132" s="335"/>
      <c r="E132" s="335"/>
      <c r="F132" s="336"/>
      <c r="G132" s="326"/>
    </row>
    <row r="133" spans="1:23" x14ac:dyDescent="0.25">
      <c r="A133" s="97"/>
      <c r="B133" s="334" t="s">
        <v>106</v>
      </c>
      <c r="C133" s="242"/>
      <c r="D133" s="335"/>
      <c r="E133" s="335"/>
      <c r="F133" s="336"/>
      <c r="G133" s="326"/>
    </row>
    <row r="134" spans="1:23" x14ac:dyDescent="0.25">
      <c r="A134" s="97"/>
      <c r="B134" s="334" t="s">
        <v>107</v>
      </c>
      <c r="C134" s="242"/>
      <c r="D134" s="335"/>
      <c r="E134" s="335"/>
      <c r="F134" s="336"/>
      <c r="G134" s="326"/>
    </row>
    <row r="135" spans="1:23" x14ac:dyDescent="0.25">
      <c r="A135" s="97"/>
      <c r="B135" s="334" t="s">
        <v>108</v>
      </c>
      <c r="C135" s="242"/>
      <c r="D135" s="335"/>
      <c r="E135" s="335"/>
      <c r="F135" s="336"/>
      <c r="G135" s="326"/>
    </row>
    <row r="136" spans="1:23" x14ac:dyDescent="0.25">
      <c r="A136" s="97"/>
      <c r="B136" s="334" t="s">
        <v>109</v>
      </c>
      <c r="C136" s="242"/>
      <c r="D136" s="335"/>
      <c r="E136" s="335"/>
      <c r="F136" s="336"/>
      <c r="G136" s="326"/>
    </row>
    <row r="137" spans="1:23" x14ac:dyDescent="0.25">
      <c r="A137" s="97"/>
      <c r="B137" s="334" t="s">
        <v>110</v>
      </c>
      <c r="C137" s="242"/>
      <c r="D137" s="335"/>
      <c r="E137" s="335"/>
      <c r="F137" s="336"/>
      <c r="G137" s="326"/>
    </row>
    <row r="138" spans="1:23" x14ac:dyDescent="0.25">
      <c r="A138" s="97"/>
      <c r="B138" s="334" t="s">
        <v>111</v>
      </c>
      <c r="C138" s="242"/>
      <c r="D138" s="335"/>
      <c r="E138" s="335"/>
      <c r="F138" s="336"/>
      <c r="G138" s="326"/>
    </row>
    <row r="139" spans="1:23" x14ac:dyDescent="0.25">
      <c r="A139" s="97"/>
      <c r="B139" s="334" t="s">
        <v>112</v>
      </c>
      <c r="C139" s="242"/>
      <c r="D139" s="335"/>
      <c r="E139" s="335"/>
      <c r="F139" s="336"/>
      <c r="G139" s="326"/>
    </row>
    <row r="140" spans="1:23" x14ac:dyDescent="0.25">
      <c r="A140" s="97"/>
      <c r="B140" s="183"/>
      <c r="F140" s="327"/>
      <c r="G140" s="326"/>
    </row>
    <row r="141" spans="1:23" x14ac:dyDescent="0.25">
      <c r="A141" s="97"/>
      <c r="B141" s="183"/>
      <c r="E141" s="337" t="s">
        <v>141</v>
      </c>
      <c r="F141" s="338">
        <f>C120</f>
        <v>0</v>
      </c>
      <c r="G141" s="326"/>
    </row>
    <row r="142" spans="1:23" x14ac:dyDescent="0.25">
      <c r="A142" s="97"/>
      <c r="B142" s="183"/>
      <c r="E142" s="337" t="s">
        <v>142</v>
      </c>
      <c r="F142" s="339">
        <f>SUM(F128:F139)</f>
        <v>0</v>
      </c>
      <c r="G142" s="326"/>
    </row>
    <row r="143" spans="1:23" x14ac:dyDescent="0.25">
      <c r="A143" s="97"/>
      <c r="B143" s="340"/>
      <c r="C143" s="341"/>
      <c r="D143" s="342"/>
      <c r="E143" s="341"/>
      <c r="F143" s="343"/>
      <c r="G143" s="326"/>
    </row>
    <row r="144" spans="1:23" x14ac:dyDescent="0.25">
      <c r="B144" s="328"/>
      <c r="C144" s="328"/>
      <c r="D144" s="345"/>
      <c r="E144" s="328"/>
    </row>
  </sheetData>
  <sheetProtection algorithmName="SHA-512" hashValue="sF77VKc6XkN4pPyjYfhnOo08mgI0aKQ5OXxLqgxhV8cmwTxolXAS+3Amz+Lc7UQnlxhq7noLQ+ayVSsVhBJPkg==" saltValue="oBerT8XTXfU8x1XoySzpTA==" spinCount="100000" sheet="1" objects="1" scenarios="1"/>
  <mergeCells count="29">
    <mergeCell ref="D67:F67"/>
    <mergeCell ref="H77:K77"/>
    <mergeCell ref="F2:G2"/>
    <mergeCell ref="D61:F61"/>
    <mergeCell ref="D62:F62"/>
    <mergeCell ref="D63:F63"/>
    <mergeCell ref="D64:F64"/>
    <mergeCell ref="D65:F65"/>
    <mergeCell ref="D66:F66"/>
    <mergeCell ref="D55:F55"/>
    <mergeCell ref="D56:F56"/>
    <mergeCell ref="D57:F57"/>
    <mergeCell ref="D58:F58"/>
    <mergeCell ref="D59:F59"/>
    <mergeCell ref="D60:F60"/>
    <mergeCell ref="D44:F44"/>
    <mergeCell ref="D45:F45"/>
    <mergeCell ref="D46:F46"/>
    <mergeCell ref="D47:F47"/>
    <mergeCell ref="D53:F53"/>
    <mergeCell ref="D54:F54"/>
    <mergeCell ref="D43:F43"/>
    <mergeCell ref="C2:D2"/>
    <mergeCell ref="C3:G3"/>
    <mergeCell ref="B10:E10"/>
    <mergeCell ref="D39:F39"/>
    <mergeCell ref="D40:F40"/>
    <mergeCell ref="D41:F41"/>
    <mergeCell ref="D42:F42"/>
  </mergeCells>
  <conditionalFormatting sqref="B10">
    <cfRule type="cellIs" dxfId="69" priority="10" stopIfTrue="1" operator="equal">
      <formula>"Kies eerst uw systematiek voor de berekening van de loonkosten"</formula>
    </cfRule>
  </conditionalFormatting>
  <conditionalFormatting sqref="B118:D119">
    <cfRule type="expression" dxfId="68" priority="4">
      <formula>$C$118&gt;0</formula>
    </cfRule>
  </conditionalFormatting>
  <conditionalFormatting sqref="D12:D26">
    <cfRule type="expression" dxfId="67" priority="5">
      <formula>AND($C$8="Vast uurtarief (60 euro)",$D12&gt;60)</formula>
    </cfRule>
  </conditionalFormatting>
  <conditionalFormatting sqref="F12:F26">
    <cfRule type="expression" dxfId="66" priority="2">
      <formula>$F12=0.5</formula>
    </cfRule>
  </conditionalFormatting>
  <conditionalFormatting sqref="F27">
    <cfRule type="cellIs" dxfId="65" priority="11" stopIfTrue="1" operator="equal">
      <formula>"Opslag algemene kosten (50%)"</formula>
    </cfRule>
  </conditionalFormatting>
  <conditionalFormatting sqref="F142">
    <cfRule type="expression" dxfId="64" priority="1">
      <formula>$F$141=$F$142</formula>
    </cfRule>
  </conditionalFormatting>
  <conditionalFormatting sqref="H79:H107">
    <cfRule type="expression" dxfId="63" priority="6">
      <formula>$H79&gt;$N79</formula>
    </cfRule>
  </conditionalFormatting>
  <conditionalFormatting sqref="I79:I107">
    <cfRule type="expression" dxfId="62" priority="9">
      <formula>$I79&gt;$O79</formula>
    </cfRule>
  </conditionalFormatting>
  <conditionalFormatting sqref="J79:J107">
    <cfRule type="expression" dxfId="61" priority="8">
      <formula>$J79&gt;$P79</formula>
    </cfRule>
  </conditionalFormatting>
  <conditionalFormatting sqref="K79:K107">
    <cfRule type="expression" dxfId="60" priority="7">
      <formula>$K79&gt;$Q79</formula>
    </cfRule>
  </conditionalFormatting>
  <dataValidations count="3">
    <dataValidation type="list" allowBlank="1" showInputMessage="1" showErrorMessage="1" sqref="C8" xr:uid="{905DD9A8-6C37-47DB-9D7A-1B5401585EBA}">
      <formula1>Loonkostensystematiek</formula1>
    </dataValidation>
    <dataValidation type="list" allowBlank="1" showInputMessage="1" showErrorMessage="1" sqref="B12:B26 B54:B67" xr:uid="{F815FC8A-C75D-43AC-B190-4582CC1A62D1}">
      <formula1>Activiteiten</formula1>
    </dataValidation>
    <dataValidation type="custom" errorStyle="warning" allowBlank="1" showErrorMessage="1" errorTitle="Maximum vergoeding" error="De opgegeven vergoeding is meer dan het maximum voor deze activiteit." sqref="H79:K109 C109" xr:uid="{3177CEF9-7ACC-42EF-BB1A-47DA38D8CDE6}">
      <formula1>C79&lt;=I79</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F4097-5123-4A06-B337-B2A633BDD2BD}">
  <dimension ref="A1:W144"/>
  <sheetViews>
    <sheetView zoomScaleNormal="100" workbookViewId="0">
      <selection activeCell="C3" sqref="C3:G3"/>
    </sheetView>
  </sheetViews>
  <sheetFormatPr defaultColWidth="0" defaultRowHeight="11.25" zeroHeight="1" outlineLevelRow="1" x14ac:dyDescent="0.25"/>
  <cols>
    <col min="1" max="1" width="4.5703125" style="44" customWidth="1"/>
    <col min="2" max="2" width="63.5703125" style="49" customWidth="1"/>
    <col min="3" max="3" width="58.85546875" style="49" customWidth="1"/>
    <col min="4" max="4" width="16.140625" style="100" customWidth="1"/>
    <col min="5" max="7" width="16.140625" style="49" customWidth="1"/>
    <col min="8" max="9" width="16.140625" style="53" customWidth="1"/>
    <col min="10" max="11" width="16.140625" style="49" customWidth="1"/>
    <col min="12" max="12" width="17.7109375" style="100" customWidth="1"/>
    <col min="13" max="13" width="3.7109375" style="101" customWidth="1"/>
    <col min="14" max="14" width="17.85546875" style="102" hidden="1" customWidth="1"/>
    <col min="15" max="15" width="11.42578125" style="103" hidden="1" customWidth="1"/>
    <col min="16" max="16" width="16.42578125" style="102" hidden="1" customWidth="1"/>
    <col min="17" max="17" width="20" style="102" hidden="1" customWidth="1"/>
    <col min="18" max="18" width="12.42578125" style="104" hidden="1" customWidth="1"/>
    <col min="19" max="19" width="16.42578125" style="104" hidden="1" customWidth="1"/>
    <col min="20" max="20" width="17" style="105" hidden="1" customWidth="1"/>
    <col min="21" max="21" width="12" style="105" hidden="1" customWidth="1"/>
    <col min="22" max="23" width="56" style="105" hidden="1" customWidth="1"/>
    <col min="24" max="16384" width="14.140625" style="49" hidden="1"/>
  </cols>
  <sheetData>
    <row r="1" spans="1:23" x14ac:dyDescent="0.25">
      <c r="A1" s="97"/>
      <c r="B1" s="98"/>
      <c r="C1" s="98"/>
      <c r="D1" s="99"/>
      <c r="E1" s="98"/>
      <c r="F1" s="98"/>
      <c r="G1" s="98"/>
    </row>
    <row r="2" spans="1:23" x14ac:dyDescent="0.25">
      <c r="A2" s="97"/>
      <c r="B2" s="344" t="s">
        <v>147</v>
      </c>
      <c r="C2" s="375"/>
      <c r="D2" s="376"/>
      <c r="E2" s="344" t="s">
        <v>159</v>
      </c>
      <c r="F2" s="375"/>
      <c r="G2" s="376"/>
      <c r="H2" s="123"/>
      <c r="I2" s="52"/>
      <c r="J2" s="105"/>
      <c r="K2" s="105"/>
      <c r="L2" s="142"/>
      <c r="M2" s="126"/>
    </row>
    <row r="3" spans="1:23" s="131" customFormat="1" x14ac:dyDescent="0.25">
      <c r="A3" s="119"/>
      <c r="B3" s="120" t="s">
        <v>158</v>
      </c>
      <c r="C3" s="377" t="str">
        <f>IF('Penvoerder (deelnemer 1)'!C3="","",'Penvoerder (deelnemer 1)'!C3)</f>
        <v/>
      </c>
      <c r="D3" s="378"/>
      <c r="E3" s="378"/>
      <c r="F3" s="378"/>
      <c r="G3" s="379"/>
      <c r="H3" s="123"/>
      <c r="I3" s="52"/>
      <c r="J3" s="124"/>
      <c r="K3" s="124"/>
      <c r="L3" s="125"/>
      <c r="M3" s="126"/>
      <c r="N3" s="127"/>
      <c r="O3" s="128"/>
      <c r="P3" s="127"/>
      <c r="Q3" s="127"/>
      <c r="R3" s="129"/>
      <c r="S3" s="129"/>
      <c r="T3" s="130"/>
      <c r="U3" s="130"/>
      <c r="V3" s="130"/>
      <c r="W3" s="130"/>
    </row>
    <row r="4" spans="1:23" s="140" customFormat="1" x14ac:dyDescent="0.25">
      <c r="A4" s="132"/>
      <c r="B4" s="133"/>
      <c r="C4" s="134"/>
      <c r="D4" s="135"/>
      <c r="E4" s="135"/>
      <c r="F4" s="135"/>
      <c r="G4" s="135"/>
      <c r="H4" s="136"/>
      <c r="I4" s="46"/>
      <c r="J4" s="137"/>
      <c r="K4" s="137"/>
      <c r="L4" s="138"/>
      <c r="M4" s="139"/>
      <c r="N4" s="127"/>
      <c r="O4" s="128"/>
      <c r="P4" s="127"/>
      <c r="Q4" s="127"/>
      <c r="R4" s="129"/>
      <c r="S4" s="129"/>
    </row>
    <row r="5" spans="1:23" x14ac:dyDescent="0.15">
      <c r="A5" s="97"/>
      <c r="B5" s="141" t="s">
        <v>211</v>
      </c>
      <c r="C5" s="44"/>
      <c r="D5" s="142"/>
      <c r="E5" s="105"/>
      <c r="F5" s="105"/>
      <c r="G5" s="105"/>
      <c r="H5" s="52"/>
      <c r="I5" s="52"/>
      <c r="J5" s="105"/>
      <c r="K5" s="105"/>
      <c r="L5" s="142"/>
      <c r="M5" s="126"/>
    </row>
    <row r="6" spans="1:23" s="131" customFormat="1" x14ac:dyDescent="0.25">
      <c r="A6" s="119"/>
      <c r="B6" s="143"/>
      <c r="C6" s="143"/>
      <c r="D6" s="144"/>
      <c r="E6" s="145"/>
      <c r="F6" s="145"/>
      <c r="G6" s="145"/>
      <c r="H6" s="52"/>
      <c r="I6" s="52"/>
      <c r="J6" s="124"/>
      <c r="K6" s="124"/>
      <c r="L6" s="125"/>
      <c r="M6" s="126"/>
      <c r="N6" s="127"/>
      <c r="O6" s="128"/>
      <c r="P6" s="127"/>
      <c r="Q6" s="127"/>
      <c r="R6" s="129"/>
      <c r="S6" s="129"/>
      <c r="T6" s="130"/>
      <c r="U6" s="130"/>
      <c r="V6" s="130"/>
      <c r="W6" s="130"/>
    </row>
    <row r="7" spans="1:23" s="131" customFormat="1" x14ac:dyDescent="0.25">
      <c r="A7" s="119" t="s">
        <v>3</v>
      </c>
      <c r="B7" s="146" t="s">
        <v>116</v>
      </c>
      <c r="C7" s="147"/>
      <c r="D7" s="148"/>
      <c r="E7" s="149"/>
      <c r="F7" s="149"/>
      <c r="G7" s="150"/>
      <c r="H7" s="123"/>
      <c r="I7" s="52"/>
      <c r="J7" s="124"/>
      <c r="K7" s="124"/>
      <c r="L7" s="125"/>
      <c r="M7" s="126"/>
      <c r="N7" s="127"/>
      <c r="O7" s="128"/>
      <c r="P7" s="127"/>
      <c r="Q7" s="127"/>
      <c r="R7" s="129"/>
      <c r="S7" s="129"/>
      <c r="T7" s="130"/>
      <c r="U7" s="130"/>
      <c r="V7" s="130"/>
      <c r="W7" s="130"/>
    </row>
    <row r="8" spans="1:23" s="131" customFormat="1" ht="51" customHeight="1" x14ac:dyDescent="0.25">
      <c r="A8" s="151"/>
      <c r="B8" s="152" t="s">
        <v>1</v>
      </c>
      <c r="C8" s="153" t="s">
        <v>2</v>
      </c>
      <c r="D8" s="154"/>
      <c r="G8" s="155"/>
      <c r="H8" s="156"/>
      <c r="I8" s="37"/>
      <c r="J8" s="157"/>
      <c r="M8" s="129"/>
      <c r="N8" s="128"/>
      <c r="O8" s="102"/>
      <c r="P8" s="127"/>
      <c r="Q8" s="127"/>
      <c r="R8" s="129"/>
      <c r="S8" s="130"/>
      <c r="T8" s="130"/>
      <c r="U8" s="130"/>
      <c r="V8" s="130"/>
    </row>
    <row r="9" spans="1:23" x14ac:dyDescent="0.15">
      <c r="A9" s="97"/>
      <c r="B9" s="158"/>
      <c r="C9" s="159"/>
      <c r="D9" s="160"/>
      <c r="E9" s="161"/>
      <c r="F9" s="161"/>
      <c r="G9" s="162"/>
      <c r="H9" s="123"/>
      <c r="I9" s="52"/>
      <c r="J9" s="105"/>
      <c r="K9" s="105"/>
      <c r="L9" s="142"/>
      <c r="M9" s="126"/>
    </row>
    <row r="10" spans="1:23" x14ac:dyDescent="0.25">
      <c r="A10" s="97"/>
      <c r="B10" s="369" t="str">
        <f>IF(OR(C8="Maak uw keuze",C8=""),"Kies eerst uw systematiek voor de berekening van de loonkosten",C8)</f>
        <v>Kies eerst uw systematiek voor de berekening van de loonkosten</v>
      </c>
      <c r="C10" s="370"/>
      <c r="D10" s="370"/>
      <c r="E10" s="370"/>
      <c r="F10" s="163"/>
      <c r="G10" s="164"/>
      <c r="H10" s="165"/>
      <c r="I10" s="46"/>
      <c r="J10" s="166"/>
      <c r="K10" s="104"/>
      <c r="L10" s="104"/>
      <c r="M10" s="104"/>
      <c r="N10" s="47"/>
      <c r="O10" s="47"/>
      <c r="P10" s="47"/>
      <c r="Q10" s="47"/>
      <c r="R10" s="105"/>
      <c r="S10" s="49"/>
      <c r="T10" s="49"/>
      <c r="U10" s="49"/>
      <c r="V10" s="49"/>
      <c r="W10" s="49"/>
    </row>
    <row r="11" spans="1:23" s="176" customFormat="1" ht="22.5" outlineLevel="1" x14ac:dyDescent="0.25">
      <c r="A11" s="119"/>
      <c r="B11" s="167" t="s">
        <v>4</v>
      </c>
      <c r="C11" s="168" t="s">
        <v>5</v>
      </c>
      <c r="D11" s="169" t="s">
        <v>6</v>
      </c>
      <c r="E11" s="168" t="s">
        <v>7</v>
      </c>
      <c r="F11" s="168" t="s">
        <v>125</v>
      </c>
      <c r="G11" s="170" t="s">
        <v>128</v>
      </c>
      <c r="H11" s="346" t="s">
        <v>126</v>
      </c>
      <c r="I11" s="347" t="s">
        <v>125</v>
      </c>
      <c r="J11" s="171"/>
      <c r="K11" s="172"/>
      <c r="L11" s="173"/>
      <c r="M11" s="173"/>
      <c r="N11" s="174"/>
      <c r="O11" s="174"/>
      <c r="P11" s="174"/>
      <c r="Q11" s="174"/>
      <c r="R11" s="175"/>
    </row>
    <row r="12" spans="1:23" outlineLevel="1" x14ac:dyDescent="0.25">
      <c r="A12" s="97"/>
      <c r="B12" s="177"/>
      <c r="C12" s="177"/>
      <c r="D12" s="178"/>
      <c r="E12" s="179"/>
      <c r="F12" s="180">
        <f>IF(AND(C$8="Directe loonkosten + vaste opslag 50%",D12&gt;0),0.5,0)</f>
        <v>0</v>
      </c>
      <c r="G12" s="181">
        <f>IFERROR($D12*E12+$D12*E12*F12,0)</f>
        <v>0</v>
      </c>
      <c r="H12" s="350">
        <f>D12*E12</f>
        <v>0</v>
      </c>
      <c r="I12" s="350">
        <f>H12*F12</f>
        <v>0</v>
      </c>
      <c r="J12" s="166"/>
      <c r="K12" s="182"/>
      <c r="L12" s="104"/>
      <c r="M12" s="104"/>
      <c r="N12" s="47"/>
      <c r="O12" s="47"/>
      <c r="P12" s="47"/>
      <c r="Q12" s="47"/>
      <c r="R12" s="105"/>
      <c r="S12" s="49"/>
      <c r="T12" s="49"/>
      <c r="U12" s="49"/>
      <c r="V12" s="49"/>
      <c r="W12" s="49"/>
    </row>
    <row r="13" spans="1:23" outlineLevel="1" x14ac:dyDescent="0.25">
      <c r="A13" s="97"/>
      <c r="B13" s="177"/>
      <c r="C13" s="177"/>
      <c r="D13" s="178"/>
      <c r="E13" s="179"/>
      <c r="F13" s="180">
        <f t="shared" ref="F13:F26" si="0">IF(AND(C$8="Directe loonkosten + vaste opslag 50%",D13&gt;0),0.5,0)</f>
        <v>0</v>
      </c>
      <c r="G13" s="181">
        <f t="shared" ref="G13:G26" si="1">IFERROR($D13*E13+$D13*E13*F13,0)</f>
        <v>0</v>
      </c>
      <c r="H13" s="350">
        <f t="shared" ref="H13:H26" si="2">D13*E13</f>
        <v>0</v>
      </c>
      <c r="I13" s="350">
        <f t="shared" ref="I13:I26" si="3">H13*F13</f>
        <v>0</v>
      </c>
      <c r="J13" s="166"/>
      <c r="K13" s="182"/>
      <c r="L13" s="104"/>
      <c r="M13" s="104"/>
      <c r="N13" s="47"/>
      <c r="O13" s="47"/>
      <c r="P13" s="47"/>
      <c r="Q13" s="47"/>
      <c r="R13" s="105"/>
      <c r="S13" s="49"/>
      <c r="T13" s="49"/>
      <c r="U13" s="49"/>
      <c r="V13" s="49"/>
      <c r="W13" s="49"/>
    </row>
    <row r="14" spans="1:23" outlineLevel="1" x14ac:dyDescent="0.25">
      <c r="A14" s="97"/>
      <c r="B14" s="177"/>
      <c r="C14" s="177"/>
      <c r="D14" s="178"/>
      <c r="E14" s="179"/>
      <c r="F14" s="180">
        <f t="shared" si="0"/>
        <v>0</v>
      </c>
      <c r="G14" s="181">
        <f t="shared" si="1"/>
        <v>0</v>
      </c>
      <c r="H14" s="350">
        <f t="shared" si="2"/>
        <v>0</v>
      </c>
      <c r="I14" s="350">
        <f t="shared" si="3"/>
        <v>0</v>
      </c>
      <c r="J14" s="166"/>
      <c r="K14" s="182"/>
      <c r="L14" s="104"/>
      <c r="M14" s="104"/>
      <c r="N14" s="47"/>
      <c r="O14" s="47"/>
      <c r="P14" s="47"/>
      <c r="Q14" s="47"/>
      <c r="R14" s="105"/>
      <c r="S14" s="49"/>
      <c r="T14" s="49"/>
      <c r="U14" s="49"/>
      <c r="V14" s="49"/>
      <c r="W14" s="49"/>
    </row>
    <row r="15" spans="1:23" outlineLevel="1" x14ac:dyDescent="0.25">
      <c r="A15" s="97"/>
      <c r="B15" s="177"/>
      <c r="C15" s="177"/>
      <c r="D15" s="178"/>
      <c r="E15" s="179"/>
      <c r="F15" s="180">
        <f t="shared" si="0"/>
        <v>0</v>
      </c>
      <c r="G15" s="181">
        <f t="shared" si="1"/>
        <v>0</v>
      </c>
      <c r="H15" s="350">
        <f t="shared" si="2"/>
        <v>0</v>
      </c>
      <c r="I15" s="350">
        <f t="shared" si="3"/>
        <v>0</v>
      </c>
      <c r="J15" s="166"/>
      <c r="K15" s="182"/>
      <c r="L15" s="104"/>
      <c r="M15" s="104"/>
      <c r="N15" s="47"/>
      <c r="O15" s="47"/>
      <c r="P15" s="47"/>
      <c r="Q15" s="47"/>
      <c r="R15" s="105"/>
      <c r="S15" s="49"/>
      <c r="T15" s="49"/>
      <c r="U15" s="49"/>
      <c r="V15" s="49"/>
      <c r="W15" s="49"/>
    </row>
    <row r="16" spans="1:23" outlineLevel="1" x14ac:dyDescent="0.25">
      <c r="A16" s="97"/>
      <c r="B16" s="177"/>
      <c r="C16" s="177"/>
      <c r="D16" s="178"/>
      <c r="E16" s="179"/>
      <c r="F16" s="180">
        <f t="shared" si="0"/>
        <v>0</v>
      </c>
      <c r="G16" s="181">
        <f t="shared" si="1"/>
        <v>0</v>
      </c>
      <c r="H16" s="350">
        <f t="shared" si="2"/>
        <v>0</v>
      </c>
      <c r="I16" s="350">
        <f t="shared" si="3"/>
        <v>0</v>
      </c>
      <c r="J16" s="166"/>
      <c r="K16" s="104"/>
      <c r="L16" s="104"/>
      <c r="M16" s="104"/>
      <c r="N16" s="47"/>
      <c r="O16" s="47"/>
      <c r="P16" s="47"/>
      <c r="Q16" s="47"/>
      <c r="R16" s="105"/>
      <c r="S16" s="49"/>
      <c r="T16" s="49"/>
      <c r="U16" s="49"/>
      <c r="V16" s="49"/>
      <c r="W16" s="49"/>
    </row>
    <row r="17" spans="1:23" outlineLevel="1" x14ac:dyDescent="0.25">
      <c r="A17" s="97"/>
      <c r="B17" s="177"/>
      <c r="C17" s="177"/>
      <c r="D17" s="178"/>
      <c r="E17" s="179"/>
      <c r="F17" s="180">
        <f t="shared" si="0"/>
        <v>0</v>
      </c>
      <c r="G17" s="181">
        <f t="shared" si="1"/>
        <v>0</v>
      </c>
      <c r="H17" s="350">
        <f t="shared" si="2"/>
        <v>0</v>
      </c>
      <c r="I17" s="350">
        <f t="shared" si="3"/>
        <v>0</v>
      </c>
      <c r="J17" s="166"/>
      <c r="K17" s="104"/>
      <c r="L17" s="104"/>
      <c r="M17" s="104"/>
      <c r="N17" s="47"/>
      <c r="O17" s="47"/>
      <c r="P17" s="47"/>
      <c r="Q17" s="47"/>
      <c r="R17" s="105"/>
      <c r="S17" s="49"/>
      <c r="T17" s="49"/>
      <c r="U17" s="49"/>
      <c r="V17" s="49"/>
      <c r="W17" s="49"/>
    </row>
    <row r="18" spans="1:23" outlineLevel="1" x14ac:dyDescent="0.25">
      <c r="A18" s="97"/>
      <c r="B18" s="177"/>
      <c r="C18" s="177"/>
      <c r="D18" s="178"/>
      <c r="E18" s="179"/>
      <c r="F18" s="180">
        <f t="shared" si="0"/>
        <v>0</v>
      </c>
      <c r="G18" s="181">
        <f t="shared" si="1"/>
        <v>0</v>
      </c>
      <c r="H18" s="350">
        <f t="shared" si="2"/>
        <v>0</v>
      </c>
      <c r="I18" s="350">
        <f t="shared" si="3"/>
        <v>0</v>
      </c>
      <c r="J18" s="166"/>
      <c r="K18" s="104"/>
      <c r="L18" s="104"/>
      <c r="M18" s="104"/>
      <c r="N18" s="47"/>
      <c r="O18" s="47"/>
      <c r="P18" s="47"/>
      <c r="Q18" s="47"/>
      <c r="R18" s="105"/>
      <c r="S18" s="49"/>
      <c r="T18" s="49"/>
      <c r="U18" s="49"/>
      <c r="V18" s="49"/>
      <c r="W18" s="49"/>
    </row>
    <row r="19" spans="1:23" outlineLevel="1" x14ac:dyDescent="0.25">
      <c r="A19" s="97"/>
      <c r="B19" s="177"/>
      <c r="C19" s="177"/>
      <c r="D19" s="178"/>
      <c r="E19" s="179"/>
      <c r="F19" s="180">
        <f t="shared" si="0"/>
        <v>0</v>
      </c>
      <c r="G19" s="181">
        <f t="shared" si="1"/>
        <v>0</v>
      </c>
      <c r="H19" s="350">
        <f t="shared" si="2"/>
        <v>0</v>
      </c>
      <c r="I19" s="350">
        <f t="shared" si="3"/>
        <v>0</v>
      </c>
      <c r="J19" s="166"/>
      <c r="K19" s="104"/>
      <c r="L19" s="104"/>
      <c r="M19" s="104"/>
      <c r="N19" s="47"/>
      <c r="O19" s="47"/>
      <c r="P19" s="47"/>
      <c r="Q19" s="47"/>
      <c r="R19" s="105"/>
      <c r="S19" s="49"/>
      <c r="T19" s="49"/>
      <c r="U19" s="49"/>
      <c r="V19" s="49"/>
      <c r="W19" s="49"/>
    </row>
    <row r="20" spans="1:23" outlineLevel="1" x14ac:dyDescent="0.25">
      <c r="A20" s="97"/>
      <c r="B20" s="177"/>
      <c r="C20" s="177"/>
      <c r="D20" s="178"/>
      <c r="E20" s="179"/>
      <c r="F20" s="180">
        <f t="shared" si="0"/>
        <v>0</v>
      </c>
      <c r="G20" s="181">
        <f t="shared" si="1"/>
        <v>0</v>
      </c>
      <c r="H20" s="350">
        <f t="shared" si="2"/>
        <v>0</v>
      </c>
      <c r="I20" s="350">
        <f t="shared" si="3"/>
        <v>0</v>
      </c>
      <c r="J20" s="166"/>
      <c r="K20" s="104"/>
      <c r="L20" s="104"/>
      <c r="M20" s="104"/>
      <c r="N20" s="47"/>
      <c r="O20" s="47"/>
      <c r="P20" s="47"/>
      <c r="Q20" s="47"/>
      <c r="R20" s="105"/>
      <c r="S20" s="49"/>
      <c r="T20" s="49"/>
      <c r="U20" s="49"/>
      <c r="V20" s="49"/>
      <c r="W20" s="49"/>
    </row>
    <row r="21" spans="1:23" outlineLevel="1" x14ac:dyDescent="0.25">
      <c r="A21" s="97"/>
      <c r="B21" s="177"/>
      <c r="C21" s="177"/>
      <c r="D21" s="178"/>
      <c r="E21" s="179"/>
      <c r="F21" s="180">
        <f t="shared" si="0"/>
        <v>0</v>
      </c>
      <c r="G21" s="181">
        <f t="shared" si="1"/>
        <v>0</v>
      </c>
      <c r="H21" s="350">
        <f t="shared" si="2"/>
        <v>0</v>
      </c>
      <c r="I21" s="350">
        <f t="shared" si="3"/>
        <v>0</v>
      </c>
      <c r="J21" s="166"/>
      <c r="K21" s="104"/>
      <c r="L21" s="104"/>
      <c r="M21" s="104"/>
      <c r="N21" s="47"/>
      <c r="O21" s="47"/>
      <c r="P21" s="47"/>
      <c r="Q21" s="47"/>
      <c r="R21" s="105"/>
      <c r="S21" s="49"/>
      <c r="T21" s="49"/>
      <c r="U21" s="49"/>
      <c r="V21" s="49"/>
      <c r="W21" s="49"/>
    </row>
    <row r="22" spans="1:23" outlineLevel="1" x14ac:dyDescent="0.25">
      <c r="A22" s="97"/>
      <c r="B22" s="177"/>
      <c r="C22" s="177"/>
      <c r="D22" s="178"/>
      <c r="E22" s="179"/>
      <c r="F22" s="180">
        <f t="shared" si="0"/>
        <v>0</v>
      </c>
      <c r="G22" s="181">
        <f t="shared" si="1"/>
        <v>0</v>
      </c>
      <c r="H22" s="350">
        <f t="shared" si="2"/>
        <v>0</v>
      </c>
      <c r="I22" s="350">
        <f t="shared" si="3"/>
        <v>0</v>
      </c>
      <c r="J22" s="166"/>
      <c r="K22" s="104"/>
      <c r="L22" s="104"/>
      <c r="M22" s="104"/>
      <c r="N22" s="47"/>
      <c r="O22" s="47"/>
      <c r="P22" s="47"/>
      <c r="Q22" s="47"/>
      <c r="R22" s="105"/>
      <c r="S22" s="49"/>
      <c r="T22" s="49"/>
      <c r="U22" s="49"/>
      <c r="V22" s="49"/>
      <c r="W22" s="49"/>
    </row>
    <row r="23" spans="1:23" outlineLevel="1" x14ac:dyDescent="0.25">
      <c r="A23" s="97"/>
      <c r="B23" s="177"/>
      <c r="C23" s="177"/>
      <c r="D23" s="178"/>
      <c r="E23" s="179"/>
      <c r="F23" s="180">
        <f t="shared" si="0"/>
        <v>0</v>
      </c>
      <c r="G23" s="181">
        <f t="shared" si="1"/>
        <v>0</v>
      </c>
      <c r="H23" s="350">
        <f t="shared" si="2"/>
        <v>0</v>
      </c>
      <c r="I23" s="350">
        <f t="shared" si="3"/>
        <v>0</v>
      </c>
      <c r="J23" s="166"/>
      <c r="K23" s="104"/>
      <c r="L23" s="104"/>
      <c r="M23" s="104"/>
      <c r="N23" s="47"/>
      <c r="O23" s="47"/>
      <c r="P23" s="47"/>
      <c r="Q23" s="47"/>
      <c r="R23" s="105"/>
      <c r="S23" s="49"/>
      <c r="T23" s="49"/>
      <c r="U23" s="49"/>
      <c r="V23" s="49"/>
      <c r="W23" s="49"/>
    </row>
    <row r="24" spans="1:23" outlineLevel="1" x14ac:dyDescent="0.25">
      <c r="A24" s="97"/>
      <c r="B24" s="177"/>
      <c r="C24" s="177"/>
      <c r="D24" s="178"/>
      <c r="E24" s="179"/>
      <c r="F24" s="180">
        <f t="shared" si="0"/>
        <v>0</v>
      </c>
      <c r="G24" s="181">
        <f t="shared" si="1"/>
        <v>0</v>
      </c>
      <c r="H24" s="350">
        <f t="shared" si="2"/>
        <v>0</v>
      </c>
      <c r="I24" s="350">
        <f t="shared" si="3"/>
        <v>0</v>
      </c>
      <c r="J24" s="166"/>
      <c r="K24" s="104"/>
      <c r="L24" s="104"/>
      <c r="M24" s="104"/>
      <c r="N24" s="47"/>
      <c r="O24" s="47"/>
      <c r="P24" s="47"/>
      <c r="Q24" s="47"/>
      <c r="R24" s="105"/>
      <c r="S24" s="49"/>
      <c r="T24" s="49"/>
      <c r="U24" s="49"/>
      <c r="V24" s="49"/>
      <c r="W24" s="49"/>
    </row>
    <row r="25" spans="1:23" outlineLevel="1" x14ac:dyDescent="0.25">
      <c r="A25" s="97"/>
      <c r="B25" s="177"/>
      <c r="C25" s="177"/>
      <c r="D25" s="178"/>
      <c r="E25" s="179"/>
      <c r="F25" s="180">
        <f t="shared" si="0"/>
        <v>0</v>
      </c>
      <c r="G25" s="181">
        <f t="shared" si="1"/>
        <v>0</v>
      </c>
      <c r="H25" s="350">
        <f t="shared" si="2"/>
        <v>0</v>
      </c>
      <c r="I25" s="350">
        <f t="shared" si="3"/>
        <v>0</v>
      </c>
      <c r="J25" s="166"/>
      <c r="K25" s="104"/>
      <c r="L25" s="104"/>
      <c r="M25" s="104"/>
      <c r="N25" s="47"/>
      <c r="O25" s="47"/>
      <c r="P25" s="47"/>
      <c r="Q25" s="47"/>
      <c r="R25" s="105"/>
      <c r="S25" s="49"/>
      <c r="T25" s="49"/>
      <c r="U25" s="49"/>
      <c r="V25" s="49"/>
      <c r="W25" s="49"/>
    </row>
    <row r="26" spans="1:23" outlineLevel="1" x14ac:dyDescent="0.25">
      <c r="A26" s="97"/>
      <c r="B26" s="177"/>
      <c r="C26" s="177"/>
      <c r="D26" s="178"/>
      <c r="E26" s="179"/>
      <c r="F26" s="180">
        <f t="shared" si="0"/>
        <v>0</v>
      </c>
      <c r="G26" s="181">
        <f t="shared" si="1"/>
        <v>0</v>
      </c>
      <c r="H26" s="350">
        <f t="shared" si="2"/>
        <v>0</v>
      </c>
      <c r="I26" s="350">
        <f t="shared" si="3"/>
        <v>0</v>
      </c>
      <c r="J26" s="166"/>
      <c r="K26" s="104"/>
      <c r="L26" s="104"/>
      <c r="M26" s="104"/>
      <c r="N26" s="47"/>
      <c r="O26" s="47"/>
      <c r="P26" s="47"/>
      <c r="Q26" s="47"/>
      <c r="R26" s="105"/>
      <c r="S26" s="49"/>
      <c r="T26" s="49"/>
      <c r="U26" s="49"/>
      <c r="V26" s="49"/>
      <c r="W26" s="49"/>
    </row>
    <row r="27" spans="1:23" outlineLevel="1" x14ac:dyDescent="0.25">
      <c r="A27" s="97"/>
      <c r="B27" s="183"/>
      <c r="C27" s="130"/>
      <c r="D27" s="130"/>
      <c r="E27" s="105"/>
      <c r="F27" s="184"/>
      <c r="G27" s="185"/>
      <c r="H27" s="186"/>
      <c r="I27" s="46"/>
      <c r="J27" s="166"/>
      <c r="K27" s="104"/>
      <c r="L27" s="104"/>
      <c r="M27" s="104"/>
      <c r="N27" s="47"/>
      <c r="O27" s="47"/>
      <c r="P27" s="47"/>
      <c r="Q27" s="47"/>
      <c r="R27" s="105"/>
      <c r="S27" s="49"/>
      <c r="T27" s="49"/>
      <c r="U27" s="49"/>
      <c r="V27" s="49"/>
      <c r="W27" s="49"/>
    </row>
    <row r="28" spans="1:23" s="131" customFormat="1" x14ac:dyDescent="0.25">
      <c r="A28" s="119"/>
      <c r="B28" s="187"/>
      <c r="C28" s="130"/>
      <c r="D28" s="130"/>
      <c r="E28" s="188"/>
      <c r="F28" s="189" t="s">
        <v>129</v>
      </c>
      <c r="G28" s="190">
        <f>SUM(G12:G26)</f>
        <v>0</v>
      </c>
      <c r="H28" s="348">
        <f t="shared" ref="H28" si="4">SUM(H12:H26)</f>
        <v>0</v>
      </c>
      <c r="I28" s="349">
        <f>SUM(I12:I26)</f>
        <v>0</v>
      </c>
      <c r="J28" s="191"/>
      <c r="K28" s="129"/>
      <c r="L28" s="129"/>
      <c r="M28" s="129"/>
      <c r="N28" s="192"/>
      <c r="O28" s="192"/>
      <c r="P28" s="192"/>
      <c r="Q28" s="192"/>
      <c r="R28" s="130"/>
    </row>
    <row r="29" spans="1:23" s="131" customFormat="1" x14ac:dyDescent="0.25">
      <c r="A29" s="119"/>
      <c r="B29" s="187"/>
      <c r="C29" s="130"/>
      <c r="D29" s="130"/>
      <c r="E29" s="188"/>
      <c r="F29" s="189" t="s">
        <v>131</v>
      </c>
      <c r="G29" s="193">
        <f>SUM(H12:H26)</f>
        <v>0</v>
      </c>
      <c r="H29" s="194"/>
      <c r="I29" s="46"/>
      <c r="J29" s="129"/>
      <c r="K29" s="129"/>
      <c r="L29" s="129"/>
      <c r="M29" s="129"/>
      <c r="N29" s="192"/>
      <c r="O29" s="192"/>
      <c r="P29" s="192"/>
      <c r="Q29" s="192"/>
      <c r="R29" s="130"/>
    </row>
    <row r="30" spans="1:23" s="131" customFormat="1" x14ac:dyDescent="0.25">
      <c r="A30" s="119"/>
      <c r="B30" s="187"/>
      <c r="C30" s="130"/>
      <c r="D30" s="130"/>
      <c r="E30" s="188"/>
      <c r="F30" s="189" t="s">
        <v>130</v>
      </c>
      <c r="G30" s="193">
        <f>SUM(I12:I26)</f>
        <v>0</v>
      </c>
      <c r="H30" s="194"/>
      <c r="I30" s="46"/>
      <c r="J30" s="129"/>
      <c r="K30" s="129"/>
      <c r="L30" s="129"/>
      <c r="M30" s="129"/>
      <c r="N30" s="192"/>
      <c r="O30" s="192"/>
      <c r="P30" s="192"/>
      <c r="Q30" s="192"/>
      <c r="R30" s="130"/>
    </row>
    <row r="31" spans="1:23" s="131" customFormat="1" x14ac:dyDescent="0.25">
      <c r="A31" s="119"/>
      <c r="B31" s="187"/>
      <c r="C31" s="130"/>
      <c r="D31" s="130"/>
      <c r="E31" s="188"/>
      <c r="F31" s="189"/>
      <c r="G31" s="195"/>
      <c r="H31" s="194"/>
      <c r="I31" s="46"/>
      <c r="J31" s="129"/>
      <c r="K31" s="129"/>
      <c r="L31" s="129"/>
      <c r="M31" s="129"/>
      <c r="N31" s="192"/>
      <c r="O31" s="192"/>
      <c r="P31" s="192"/>
      <c r="Q31" s="192"/>
      <c r="R31" s="130"/>
    </row>
    <row r="32" spans="1:23" s="131" customFormat="1" x14ac:dyDescent="0.15">
      <c r="A32" s="119"/>
      <c r="B32" s="187"/>
      <c r="E32" s="196"/>
      <c r="F32" s="197" t="str">
        <f>Lijsten!$B$2</f>
        <v>(Coördinatie) samenwerkingsverband</v>
      </c>
      <c r="G32" s="198">
        <f>SUMIF($B$12:$B$26,F32,$G$12:$G$26)</f>
        <v>0</v>
      </c>
      <c r="H32" s="199"/>
      <c r="I32" s="46"/>
      <c r="J32" s="200"/>
      <c r="K32" s="129"/>
      <c r="L32" s="129"/>
      <c r="M32" s="129"/>
      <c r="N32" s="192"/>
      <c r="O32" s="192"/>
      <c r="P32" s="192"/>
      <c r="Q32" s="192"/>
      <c r="R32" s="130"/>
    </row>
    <row r="33" spans="1:23" s="131" customFormat="1" x14ac:dyDescent="0.15">
      <c r="A33" s="119"/>
      <c r="B33" s="187"/>
      <c r="D33" s="201"/>
      <c r="F33" s="202" t="str">
        <f>Lijsten!$B$3</f>
        <v>Proefproject uitvoering &amp; monitoring</v>
      </c>
      <c r="G33" s="198">
        <f>SUMIF($B$12:$B$26,F33,$G$12:$G$26)</f>
        <v>0</v>
      </c>
      <c r="H33" s="203"/>
      <c r="I33" s="46"/>
      <c r="J33" s="200"/>
      <c r="K33" s="129"/>
      <c r="L33" s="129"/>
      <c r="M33" s="129"/>
      <c r="N33" s="192"/>
      <c r="O33" s="192"/>
      <c r="P33" s="192"/>
      <c r="Q33" s="192"/>
      <c r="R33" s="130"/>
    </row>
    <row r="34" spans="1:23" s="131" customFormat="1" x14ac:dyDescent="0.15">
      <c r="A34" s="119"/>
      <c r="B34" s="187"/>
      <c r="D34" s="201"/>
      <c r="F34" s="202" t="str">
        <f>Lijsten!$B$4</f>
        <v>Kennisdeling activiteiten</v>
      </c>
      <c r="G34" s="198">
        <f>SUMIF($B$12:$B$26,F34,$G$12:$G$26)</f>
        <v>0</v>
      </c>
      <c r="H34" s="203"/>
      <c r="I34" s="46"/>
      <c r="J34" s="200"/>
      <c r="K34" s="129"/>
      <c r="L34" s="129"/>
      <c r="M34" s="129"/>
      <c r="N34" s="192"/>
      <c r="O34" s="192"/>
      <c r="P34" s="192"/>
      <c r="Q34" s="192"/>
      <c r="R34" s="130"/>
    </row>
    <row r="35" spans="1:23" s="131" customFormat="1" x14ac:dyDescent="0.25">
      <c r="A35" s="119"/>
      <c r="B35" s="204"/>
      <c r="C35" s="205"/>
      <c r="D35" s="205"/>
      <c r="E35" s="206"/>
      <c r="F35" s="206"/>
      <c r="G35" s="207"/>
      <c r="H35" s="165"/>
      <c r="I35" s="46"/>
      <c r="J35" s="200"/>
      <c r="K35" s="129"/>
      <c r="L35" s="129"/>
      <c r="M35" s="129"/>
      <c r="N35" s="192"/>
      <c r="O35" s="192"/>
      <c r="P35" s="192"/>
      <c r="Q35" s="192"/>
      <c r="R35" s="130"/>
    </row>
    <row r="36" spans="1:23" s="130" customFormat="1" x14ac:dyDescent="0.25">
      <c r="A36" s="208"/>
      <c r="B36" s="143"/>
      <c r="C36" s="143"/>
      <c r="D36" s="143"/>
      <c r="E36" s="143"/>
      <c r="F36" s="143"/>
      <c r="G36" s="143"/>
      <c r="H36" s="52"/>
      <c r="I36" s="52"/>
      <c r="N36" s="127"/>
      <c r="O36" s="127"/>
      <c r="P36" s="127"/>
      <c r="Q36" s="127"/>
      <c r="R36" s="129"/>
      <c r="S36" s="129"/>
    </row>
    <row r="37" spans="1:23" x14ac:dyDescent="0.25">
      <c r="A37" s="119" t="s">
        <v>12</v>
      </c>
      <c r="B37" s="209" t="s">
        <v>13</v>
      </c>
      <c r="C37" s="210"/>
      <c r="D37" s="211"/>
      <c r="E37" s="212"/>
      <c r="F37" s="212"/>
      <c r="G37" s="213"/>
      <c r="H37" s="165"/>
      <c r="I37" s="46"/>
      <c r="J37" s="166"/>
      <c r="K37" s="104"/>
      <c r="L37" s="104"/>
      <c r="M37" s="104"/>
      <c r="N37" s="47"/>
      <c r="O37" s="47"/>
      <c r="P37" s="47"/>
      <c r="Q37" s="47"/>
      <c r="R37" s="105"/>
      <c r="S37" s="49"/>
      <c r="T37" s="49"/>
      <c r="U37" s="49"/>
      <c r="V37" s="49"/>
      <c r="W37" s="49"/>
    </row>
    <row r="38" spans="1:23" outlineLevel="1" x14ac:dyDescent="0.25">
      <c r="A38" s="119"/>
      <c r="B38" s="214"/>
      <c r="C38" s="105"/>
      <c r="D38" s="188"/>
      <c r="E38" s="105"/>
      <c r="F38" s="105"/>
      <c r="G38" s="215"/>
      <c r="H38" s="165"/>
      <c r="I38" s="46"/>
      <c r="J38" s="166"/>
      <c r="K38" s="104"/>
      <c r="L38" s="104"/>
      <c r="M38" s="104"/>
      <c r="N38" s="47"/>
      <c r="O38" s="47"/>
      <c r="P38" s="47"/>
      <c r="Q38" s="47"/>
      <c r="R38" s="105"/>
      <c r="S38" s="49"/>
      <c r="T38" s="49"/>
      <c r="U38" s="49"/>
      <c r="V38" s="49"/>
      <c r="W38" s="49"/>
    </row>
    <row r="39" spans="1:23" s="176" customFormat="1" outlineLevel="1" x14ac:dyDescent="0.25">
      <c r="A39" s="119"/>
      <c r="B39" s="216" t="s">
        <v>14</v>
      </c>
      <c r="C39" s="217" t="s">
        <v>15</v>
      </c>
      <c r="D39" s="371" t="s">
        <v>16</v>
      </c>
      <c r="E39" s="371"/>
      <c r="F39" s="371"/>
      <c r="G39" s="218" t="s">
        <v>17</v>
      </c>
      <c r="H39" s="165"/>
      <c r="I39" s="219"/>
      <c r="J39" s="171"/>
      <c r="K39" s="173"/>
      <c r="L39" s="173"/>
      <c r="M39" s="173"/>
      <c r="N39" s="174"/>
      <c r="O39" s="174"/>
      <c r="P39" s="174"/>
      <c r="Q39" s="174"/>
      <c r="R39" s="175"/>
    </row>
    <row r="40" spans="1:23" s="118" customFormat="1" ht="33.75" outlineLevel="1" x14ac:dyDescent="0.25">
      <c r="A40" s="220"/>
      <c r="B40" s="221" t="s">
        <v>212</v>
      </c>
      <c r="C40" s="177"/>
      <c r="D40" s="366"/>
      <c r="E40" s="366"/>
      <c r="F40" s="366"/>
      <c r="G40" s="222"/>
      <c r="H40" s="223"/>
      <c r="I40" s="224"/>
      <c r="J40" s="225"/>
      <c r="K40" s="117"/>
      <c r="L40" s="117"/>
      <c r="M40" s="117"/>
      <c r="N40" s="226"/>
      <c r="O40" s="226"/>
      <c r="P40" s="226"/>
      <c r="Q40" s="226"/>
      <c r="R40" s="112"/>
    </row>
    <row r="41" spans="1:23" s="118" customFormat="1" ht="33.75" outlineLevel="1" x14ac:dyDescent="0.25">
      <c r="A41" s="220"/>
      <c r="B41" s="221" t="s">
        <v>213</v>
      </c>
      <c r="C41" s="177"/>
      <c r="D41" s="366"/>
      <c r="E41" s="366"/>
      <c r="F41" s="366"/>
      <c r="G41" s="222"/>
      <c r="H41" s="223"/>
      <c r="I41" s="224"/>
      <c r="J41" s="225"/>
      <c r="K41" s="117"/>
      <c r="L41" s="117"/>
      <c r="M41" s="117"/>
      <c r="N41" s="226"/>
      <c r="O41" s="226"/>
      <c r="P41" s="226"/>
      <c r="Q41" s="226"/>
      <c r="R41" s="112"/>
    </row>
    <row r="42" spans="1:23" s="118" customFormat="1" ht="33.75" outlineLevel="1" x14ac:dyDescent="0.25">
      <c r="A42" s="220"/>
      <c r="B42" s="221" t="s">
        <v>214</v>
      </c>
      <c r="C42" s="177"/>
      <c r="D42" s="366"/>
      <c r="E42" s="366"/>
      <c r="F42" s="366"/>
      <c r="G42" s="222"/>
      <c r="H42" s="223"/>
      <c r="I42" s="224"/>
      <c r="J42" s="225"/>
      <c r="K42" s="117"/>
      <c r="L42" s="117"/>
      <c r="M42" s="117"/>
      <c r="N42" s="226"/>
      <c r="O42" s="226"/>
      <c r="P42" s="226"/>
      <c r="Q42" s="226"/>
      <c r="R42" s="112"/>
    </row>
    <row r="43" spans="1:23" s="118" customFormat="1" ht="22.5" outlineLevel="1" x14ac:dyDescent="0.25">
      <c r="A43" s="220"/>
      <c r="B43" s="221" t="s">
        <v>215</v>
      </c>
      <c r="C43" s="177"/>
      <c r="D43" s="366"/>
      <c r="E43" s="366"/>
      <c r="F43" s="366"/>
      <c r="G43" s="222"/>
      <c r="H43" s="223"/>
      <c r="I43" s="224"/>
      <c r="J43" s="225"/>
      <c r="K43" s="117"/>
      <c r="L43" s="117"/>
      <c r="M43" s="117"/>
      <c r="N43" s="226"/>
      <c r="O43" s="226"/>
      <c r="P43" s="226"/>
      <c r="Q43" s="226"/>
      <c r="R43" s="112"/>
    </row>
    <row r="44" spans="1:23" s="118" customFormat="1" ht="22.5" outlineLevel="1" x14ac:dyDescent="0.25">
      <c r="A44" s="220"/>
      <c r="B44" s="221" t="s">
        <v>216</v>
      </c>
      <c r="C44" s="177"/>
      <c r="D44" s="366"/>
      <c r="E44" s="366"/>
      <c r="F44" s="366"/>
      <c r="G44" s="222"/>
      <c r="H44" s="223"/>
      <c r="I44" s="224"/>
      <c r="J44" s="225"/>
      <c r="K44" s="117"/>
      <c r="L44" s="117"/>
      <c r="M44" s="117"/>
      <c r="N44" s="226"/>
      <c r="O44" s="226"/>
      <c r="P44" s="226"/>
      <c r="Q44" s="226"/>
      <c r="R44" s="112"/>
    </row>
    <row r="45" spans="1:23" s="118" customFormat="1" ht="33.75" outlineLevel="1" x14ac:dyDescent="0.25">
      <c r="A45" s="220"/>
      <c r="B45" s="221" t="s">
        <v>217</v>
      </c>
      <c r="C45" s="177"/>
      <c r="D45" s="366"/>
      <c r="E45" s="366"/>
      <c r="F45" s="366"/>
      <c r="G45" s="222"/>
      <c r="H45" s="223"/>
      <c r="I45" s="224"/>
      <c r="J45" s="225"/>
      <c r="K45" s="117"/>
      <c r="L45" s="117"/>
      <c r="M45" s="117"/>
      <c r="N45" s="226"/>
      <c r="O45" s="226"/>
      <c r="P45" s="226"/>
      <c r="Q45" s="226"/>
      <c r="R45" s="112"/>
    </row>
    <row r="46" spans="1:23" s="118" customFormat="1" ht="45" outlineLevel="1" x14ac:dyDescent="0.25">
      <c r="A46" s="220"/>
      <c r="B46" s="221" t="s">
        <v>218</v>
      </c>
      <c r="C46" s="177"/>
      <c r="D46" s="366"/>
      <c r="E46" s="366"/>
      <c r="F46" s="366"/>
      <c r="G46" s="222"/>
      <c r="H46" s="223"/>
      <c r="I46" s="224"/>
      <c r="J46" s="225"/>
      <c r="K46" s="117"/>
      <c r="L46" s="117"/>
      <c r="M46" s="117"/>
      <c r="N46" s="226"/>
      <c r="O46" s="226"/>
      <c r="P46" s="226"/>
      <c r="Q46" s="226"/>
      <c r="R46" s="112"/>
    </row>
    <row r="47" spans="1:23" s="118" customFormat="1" ht="22.5" outlineLevel="1" x14ac:dyDescent="0.25">
      <c r="A47" s="106"/>
      <c r="B47" s="221" t="s">
        <v>219</v>
      </c>
      <c r="C47" s="177"/>
      <c r="D47" s="366"/>
      <c r="E47" s="366"/>
      <c r="F47" s="366"/>
      <c r="G47" s="222"/>
      <c r="H47" s="223"/>
      <c r="I47" s="224"/>
      <c r="J47" s="225"/>
      <c r="K47" s="117"/>
      <c r="L47" s="117"/>
      <c r="M47" s="117"/>
      <c r="N47" s="226"/>
      <c r="O47" s="226"/>
      <c r="P47" s="226"/>
      <c r="Q47" s="226"/>
      <c r="R47" s="112"/>
    </row>
    <row r="48" spans="1:23" outlineLevel="1" x14ac:dyDescent="0.25">
      <c r="A48" s="97"/>
      <c r="B48" s="227"/>
      <c r="C48" s="228"/>
      <c r="D48" s="229"/>
      <c r="E48" s="228"/>
      <c r="F48" s="228"/>
      <c r="G48" s="230"/>
      <c r="H48" s="231"/>
      <c r="I48" s="46"/>
      <c r="J48" s="166"/>
      <c r="K48" s="104"/>
      <c r="L48" s="104"/>
      <c r="M48" s="104"/>
      <c r="N48" s="47"/>
      <c r="O48" s="47"/>
      <c r="P48" s="47"/>
      <c r="Q48" s="47"/>
      <c r="R48" s="105"/>
      <c r="S48" s="49"/>
      <c r="T48" s="49"/>
      <c r="U48" s="49"/>
      <c r="V48" s="49"/>
      <c r="W48" s="49"/>
    </row>
    <row r="49" spans="1:23" x14ac:dyDescent="0.25">
      <c r="A49" s="97"/>
      <c r="B49" s="232"/>
      <c r="C49" s="105"/>
      <c r="D49" s="142"/>
      <c r="E49" s="105"/>
      <c r="F49" s="105" t="s">
        <v>9</v>
      </c>
      <c r="G49" s="190">
        <f>SUM(G40:G47)</f>
        <v>0</v>
      </c>
      <c r="H49" s="231"/>
      <c r="I49" s="46"/>
      <c r="J49" s="166"/>
      <c r="K49" s="104"/>
      <c r="L49" s="104"/>
      <c r="M49" s="104"/>
      <c r="N49" s="47"/>
      <c r="O49" s="47"/>
      <c r="P49" s="47"/>
      <c r="Q49" s="47"/>
      <c r="R49" s="105"/>
      <c r="S49" s="49"/>
      <c r="T49" s="49"/>
      <c r="U49" s="49"/>
      <c r="V49" s="49"/>
      <c r="W49" s="49"/>
    </row>
    <row r="50" spans="1:23" s="131" customFormat="1" x14ac:dyDescent="0.25">
      <c r="A50" s="119"/>
      <c r="B50" s="233"/>
      <c r="C50" s="205"/>
      <c r="D50" s="234"/>
      <c r="E50" s="235"/>
      <c r="F50" s="235"/>
      <c r="G50" s="236"/>
      <c r="H50" s="231"/>
      <c r="I50" s="53"/>
      <c r="N50" s="237"/>
      <c r="O50" s="237"/>
      <c r="P50" s="237"/>
      <c r="Q50" s="237"/>
    </row>
    <row r="51" spans="1:23" s="131" customFormat="1" x14ac:dyDescent="0.25">
      <c r="A51" s="208"/>
      <c r="B51" s="143"/>
      <c r="C51" s="143"/>
      <c r="D51" s="238"/>
      <c r="E51" s="239"/>
      <c r="F51" s="239"/>
      <c r="G51" s="239"/>
      <c r="H51" s="240"/>
      <c r="I51" s="46"/>
      <c r="J51" s="200"/>
      <c r="K51" s="129"/>
      <c r="L51" s="129"/>
      <c r="M51" s="129"/>
      <c r="N51" s="192"/>
      <c r="O51" s="192"/>
      <c r="P51" s="192"/>
      <c r="Q51" s="192"/>
      <c r="R51" s="130"/>
    </row>
    <row r="52" spans="1:23" s="131" customFormat="1" x14ac:dyDescent="0.25">
      <c r="A52" s="119" t="s">
        <v>18</v>
      </c>
      <c r="B52" s="209" t="s">
        <v>19</v>
      </c>
      <c r="C52" s="210"/>
      <c r="D52" s="211"/>
      <c r="E52" s="212"/>
      <c r="F52" s="212"/>
      <c r="G52" s="213"/>
      <c r="H52" s="165"/>
      <c r="I52" s="52"/>
      <c r="J52" s="130"/>
      <c r="K52" s="130"/>
      <c r="L52" s="130"/>
      <c r="N52" s="237"/>
      <c r="O52" s="237"/>
      <c r="P52" s="237"/>
      <c r="Q52" s="237"/>
    </row>
    <row r="53" spans="1:23" s="131" customFormat="1" outlineLevel="1" x14ac:dyDescent="0.25">
      <c r="A53" s="119"/>
      <c r="B53" s="241" t="s">
        <v>4</v>
      </c>
      <c r="C53" s="217" t="s">
        <v>15</v>
      </c>
      <c r="D53" s="371" t="s">
        <v>16</v>
      </c>
      <c r="E53" s="371"/>
      <c r="F53" s="371"/>
      <c r="G53" s="218" t="s">
        <v>17</v>
      </c>
      <c r="H53" s="165"/>
      <c r="I53" s="46"/>
      <c r="J53" s="200"/>
      <c r="K53" s="129"/>
      <c r="L53" s="129"/>
      <c r="M53" s="129"/>
      <c r="N53" s="192"/>
      <c r="O53" s="192"/>
      <c r="P53" s="192"/>
      <c r="Q53" s="192"/>
      <c r="R53" s="130"/>
    </row>
    <row r="54" spans="1:23" s="131" customFormat="1" outlineLevel="1" x14ac:dyDescent="0.25">
      <c r="A54" s="119"/>
      <c r="B54" s="242"/>
      <c r="C54" s="177"/>
      <c r="D54" s="366"/>
      <c r="E54" s="366"/>
      <c r="F54" s="366"/>
      <c r="G54" s="178"/>
      <c r="H54" s="231"/>
      <c r="I54" s="46"/>
      <c r="J54" s="200"/>
      <c r="K54" s="129"/>
      <c r="L54" s="129"/>
      <c r="M54" s="129"/>
      <c r="N54" s="192"/>
      <c r="O54" s="192"/>
      <c r="P54" s="192"/>
      <c r="Q54" s="192"/>
      <c r="R54" s="130"/>
    </row>
    <row r="55" spans="1:23" s="131" customFormat="1" outlineLevel="1" x14ac:dyDescent="0.25">
      <c r="A55" s="119"/>
      <c r="B55" s="242"/>
      <c r="C55" s="177"/>
      <c r="D55" s="366"/>
      <c r="E55" s="366"/>
      <c r="F55" s="366"/>
      <c r="G55" s="178"/>
      <c r="H55" s="231"/>
      <c r="I55" s="46"/>
      <c r="J55" s="200"/>
      <c r="K55" s="129"/>
      <c r="L55" s="129"/>
      <c r="M55" s="129"/>
      <c r="N55" s="192"/>
      <c r="O55" s="192"/>
      <c r="P55" s="192"/>
      <c r="Q55" s="192"/>
      <c r="R55" s="130"/>
    </row>
    <row r="56" spans="1:23" s="131" customFormat="1" outlineLevel="1" x14ac:dyDescent="0.25">
      <c r="A56" s="119"/>
      <c r="B56" s="242"/>
      <c r="C56" s="177"/>
      <c r="D56" s="366"/>
      <c r="E56" s="366"/>
      <c r="F56" s="366"/>
      <c r="G56" s="178"/>
      <c r="H56" s="231"/>
      <c r="I56" s="46"/>
      <c r="J56" s="200"/>
      <c r="K56" s="129"/>
      <c r="L56" s="129"/>
      <c r="M56" s="129"/>
      <c r="N56" s="192"/>
      <c r="O56" s="192"/>
      <c r="P56" s="192"/>
      <c r="Q56" s="192"/>
      <c r="R56" s="130"/>
    </row>
    <row r="57" spans="1:23" s="131" customFormat="1" outlineLevel="1" x14ac:dyDescent="0.25">
      <c r="A57" s="119"/>
      <c r="B57" s="242"/>
      <c r="C57" s="177"/>
      <c r="D57" s="366"/>
      <c r="E57" s="366"/>
      <c r="F57" s="366"/>
      <c r="G57" s="178"/>
      <c r="H57" s="231"/>
      <c r="I57" s="46"/>
      <c r="J57" s="200"/>
      <c r="K57" s="129"/>
      <c r="L57" s="129"/>
      <c r="M57" s="129"/>
      <c r="N57" s="192"/>
      <c r="O57" s="192"/>
      <c r="P57" s="192"/>
      <c r="Q57" s="192"/>
      <c r="R57" s="130"/>
    </row>
    <row r="58" spans="1:23" s="131" customFormat="1" outlineLevel="1" x14ac:dyDescent="0.25">
      <c r="A58" s="119"/>
      <c r="B58" s="242"/>
      <c r="C58" s="177"/>
      <c r="D58" s="366"/>
      <c r="E58" s="366"/>
      <c r="F58" s="366"/>
      <c r="G58" s="178"/>
      <c r="H58" s="231"/>
      <c r="I58" s="46"/>
      <c r="J58" s="200"/>
      <c r="K58" s="129"/>
      <c r="L58" s="129"/>
      <c r="M58" s="129"/>
      <c r="N58" s="192"/>
      <c r="O58" s="192"/>
      <c r="P58" s="192"/>
      <c r="Q58" s="192"/>
      <c r="R58" s="130"/>
    </row>
    <row r="59" spans="1:23" s="131" customFormat="1" outlineLevel="1" x14ac:dyDescent="0.25">
      <c r="A59" s="119"/>
      <c r="B59" s="242"/>
      <c r="C59" s="177"/>
      <c r="D59" s="366"/>
      <c r="E59" s="366"/>
      <c r="F59" s="366"/>
      <c r="G59" s="178"/>
      <c r="H59" s="231"/>
      <c r="I59" s="46"/>
      <c r="J59" s="200"/>
      <c r="K59" s="129"/>
      <c r="L59" s="129"/>
      <c r="M59" s="129"/>
      <c r="N59" s="192"/>
      <c r="O59" s="192"/>
      <c r="P59" s="192"/>
      <c r="Q59" s="192"/>
      <c r="R59" s="130"/>
    </row>
    <row r="60" spans="1:23" s="131" customFormat="1" outlineLevel="1" x14ac:dyDescent="0.25">
      <c r="A60" s="119"/>
      <c r="B60" s="242"/>
      <c r="C60" s="177"/>
      <c r="D60" s="366"/>
      <c r="E60" s="366"/>
      <c r="F60" s="366"/>
      <c r="G60" s="178"/>
      <c r="H60" s="231"/>
      <c r="I60" s="46"/>
      <c r="J60" s="200"/>
      <c r="K60" s="129"/>
      <c r="L60" s="129"/>
      <c r="M60" s="129"/>
      <c r="N60" s="192"/>
      <c r="O60" s="192"/>
      <c r="P60" s="192"/>
      <c r="Q60" s="192"/>
      <c r="R60" s="130"/>
    </row>
    <row r="61" spans="1:23" s="131" customFormat="1" outlineLevel="1" x14ac:dyDescent="0.25">
      <c r="A61" s="119"/>
      <c r="B61" s="242"/>
      <c r="C61" s="177"/>
      <c r="D61" s="366"/>
      <c r="E61" s="366"/>
      <c r="F61" s="366"/>
      <c r="G61" s="178"/>
      <c r="H61" s="231"/>
      <c r="I61" s="46"/>
      <c r="J61" s="200"/>
      <c r="K61" s="129"/>
      <c r="L61" s="129"/>
      <c r="M61" s="129"/>
      <c r="N61" s="192"/>
      <c r="O61" s="192"/>
      <c r="P61" s="192"/>
      <c r="Q61" s="192"/>
      <c r="R61" s="130"/>
    </row>
    <row r="62" spans="1:23" s="131" customFormat="1" outlineLevel="1" x14ac:dyDescent="0.25">
      <c r="A62" s="119"/>
      <c r="B62" s="242"/>
      <c r="C62" s="177"/>
      <c r="D62" s="366"/>
      <c r="E62" s="366"/>
      <c r="F62" s="366"/>
      <c r="G62" s="178"/>
      <c r="H62" s="231"/>
      <c r="I62" s="46"/>
      <c r="J62" s="200"/>
      <c r="K62" s="129"/>
      <c r="L62" s="129"/>
      <c r="M62" s="129"/>
      <c r="N62" s="192"/>
      <c r="O62" s="192"/>
      <c r="P62" s="192"/>
      <c r="Q62" s="192"/>
      <c r="R62" s="130"/>
    </row>
    <row r="63" spans="1:23" s="131" customFormat="1" outlineLevel="1" x14ac:dyDescent="0.25">
      <c r="A63" s="119"/>
      <c r="B63" s="242"/>
      <c r="C63" s="177"/>
      <c r="D63" s="366"/>
      <c r="E63" s="366"/>
      <c r="F63" s="366"/>
      <c r="G63" s="178"/>
      <c r="H63" s="231"/>
      <c r="I63" s="46"/>
      <c r="J63" s="200"/>
      <c r="K63" s="129"/>
      <c r="L63" s="129"/>
      <c r="M63" s="129"/>
      <c r="N63" s="192"/>
      <c r="O63" s="192"/>
      <c r="P63" s="192"/>
      <c r="Q63" s="192"/>
      <c r="R63" s="130"/>
    </row>
    <row r="64" spans="1:23" s="131" customFormat="1" outlineLevel="1" x14ac:dyDescent="0.25">
      <c r="A64" s="119"/>
      <c r="B64" s="242"/>
      <c r="C64" s="177"/>
      <c r="D64" s="366"/>
      <c r="E64" s="366"/>
      <c r="F64" s="366"/>
      <c r="G64" s="178"/>
      <c r="H64" s="231"/>
      <c r="I64" s="46"/>
      <c r="J64" s="200"/>
      <c r="K64" s="129"/>
      <c r="L64" s="129"/>
      <c r="M64" s="129"/>
      <c r="N64" s="192"/>
      <c r="O64" s="192"/>
      <c r="P64" s="192"/>
      <c r="Q64" s="192"/>
      <c r="R64" s="130"/>
    </row>
    <row r="65" spans="1:23" s="131" customFormat="1" outlineLevel="1" x14ac:dyDescent="0.25">
      <c r="A65" s="119"/>
      <c r="B65" s="242"/>
      <c r="C65" s="177"/>
      <c r="D65" s="366"/>
      <c r="E65" s="366"/>
      <c r="F65" s="366"/>
      <c r="G65" s="178"/>
      <c r="H65" s="231"/>
      <c r="I65" s="46"/>
      <c r="J65" s="200"/>
      <c r="K65" s="129"/>
      <c r="L65" s="129"/>
      <c r="M65" s="129"/>
      <c r="N65" s="192"/>
      <c r="O65" s="192"/>
      <c r="P65" s="192"/>
      <c r="Q65" s="192"/>
      <c r="R65" s="130"/>
    </row>
    <row r="66" spans="1:23" s="131" customFormat="1" outlineLevel="1" x14ac:dyDescent="0.25">
      <c r="A66" s="119"/>
      <c r="B66" s="242"/>
      <c r="C66" s="177"/>
      <c r="D66" s="366"/>
      <c r="E66" s="366"/>
      <c r="F66" s="366"/>
      <c r="G66" s="178"/>
      <c r="H66" s="231"/>
      <c r="I66" s="46"/>
      <c r="J66" s="200"/>
      <c r="K66" s="129"/>
      <c r="L66" s="129"/>
      <c r="M66" s="129"/>
      <c r="N66" s="192"/>
      <c r="O66" s="192"/>
      <c r="P66" s="192"/>
      <c r="Q66" s="192"/>
      <c r="R66" s="130"/>
    </row>
    <row r="67" spans="1:23" s="131" customFormat="1" outlineLevel="1" x14ac:dyDescent="0.25">
      <c r="A67" s="97"/>
      <c r="B67" s="242"/>
      <c r="C67" s="177"/>
      <c r="D67" s="366"/>
      <c r="E67" s="366"/>
      <c r="F67" s="366"/>
      <c r="G67" s="178"/>
      <c r="H67" s="231"/>
      <c r="I67" s="46"/>
      <c r="J67" s="200"/>
      <c r="K67" s="129"/>
      <c r="L67" s="129"/>
      <c r="M67" s="129"/>
      <c r="N67" s="192"/>
      <c r="O67" s="192"/>
      <c r="P67" s="192"/>
      <c r="Q67" s="192"/>
      <c r="R67" s="130"/>
    </row>
    <row r="68" spans="1:23" s="131" customFormat="1" outlineLevel="1" x14ac:dyDescent="0.25">
      <c r="A68" s="97"/>
      <c r="B68" s="227"/>
      <c r="C68" s="228"/>
      <c r="D68" s="229"/>
      <c r="E68" s="228"/>
      <c r="F68" s="228"/>
      <c r="G68" s="230"/>
      <c r="H68" s="231"/>
      <c r="I68" s="46"/>
      <c r="J68" s="200"/>
      <c r="K68" s="129"/>
      <c r="L68" s="129"/>
      <c r="M68" s="129"/>
      <c r="N68" s="192"/>
      <c r="O68" s="192"/>
      <c r="P68" s="192"/>
      <c r="Q68" s="192"/>
      <c r="R68" s="130"/>
    </row>
    <row r="69" spans="1:23" s="131" customFormat="1" x14ac:dyDescent="0.25">
      <c r="A69" s="119"/>
      <c r="B69" s="214"/>
      <c r="C69" s="130"/>
      <c r="D69" s="188"/>
      <c r="E69" s="189"/>
      <c r="F69" s="189" t="s">
        <v>9</v>
      </c>
      <c r="G69" s="190">
        <f>SUM(G54:G67)</f>
        <v>0</v>
      </c>
      <c r="H69" s="231"/>
      <c r="I69" s="46"/>
      <c r="J69" s="200"/>
      <c r="K69" s="129"/>
      <c r="L69" s="129"/>
      <c r="M69" s="129"/>
      <c r="N69" s="192"/>
      <c r="O69" s="192"/>
      <c r="P69" s="192"/>
      <c r="Q69" s="192"/>
      <c r="R69" s="130"/>
    </row>
    <row r="70" spans="1:23" s="140" customFormat="1" x14ac:dyDescent="0.25">
      <c r="A70" s="132"/>
      <c r="B70" s="243"/>
      <c r="D70" s="244"/>
      <c r="E70" s="245"/>
      <c r="F70" s="245"/>
      <c r="G70" s="195"/>
      <c r="H70" s="246"/>
      <c r="I70" s="46"/>
      <c r="J70" s="200"/>
      <c r="K70" s="129"/>
      <c r="L70" s="129"/>
      <c r="M70" s="129"/>
      <c r="N70" s="127"/>
      <c r="O70" s="127"/>
      <c r="P70" s="127"/>
      <c r="Q70" s="127"/>
    </row>
    <row r="71" spans="1:23" s="131" customFormat="1" x14ac:dyDescent="0.25">
      <c r="A71" s="97"/>
      <c r="B71" s="232"/>
      <c r="C71" s="105"/>
      <c r="E71" s="247"/>
      <c r="F71" s="197" t="str">
        <f>Lijsten!$B$2</f>
        <v>(Coördinatie) samenwerkingsverband</v>
      </c>
      <c r="G71" s="248">
        <f>SUMIF($B$54:$B$67, F71, $G$54:$G$67)</f>
        <v>0</v>
      </c>
      <c r="H71" s="231"/>
      <c r="I71" s="46"/>
      <c r="J71" s="200"/>
      <c r="K71" s="129"/>
      <c r="L71" s="129"/>
      <c r="M71" s="129"/>
      <c r="N71" s="192"/>
      <c r="O71" s="192"/>
      <c r="P71" s="192"/>
      <c r="Q71" s="192"/>
      <c r="R71" s="130"/>
    </row>
    <row r="72" spans="1:23" s="131" customFormat="1" x14ac:dyDescent="0.25">
      <c r="A72" s="97"/>
      <c r="B72" s="232"/>
      <c r="C72" s="105"/>
      <c r="E72" s="247"/>
      <c r="F72" s="202" t="str">
        <f>Lijsten!$B$3</f>
        <v>Proefproject uitvoering &amp; monitoring</v>
      </c>
      <c r="G72" s="248">
        <f>SUMIF($B$54:$B$67, F72, $G$54:$G$67)</f>
        <v>0</v>
      </c>
      <c r="H72" s="231"/>
      <c r="I72" s="46"/>
      <c r="J72" s="200"/>
      <c r="K72" s="129"/>
      <c r="L72" s="129"/>
      <c r="M72" s="129"/>
      <c r="N72" s="192"/>
      <c r="O72" s="192"/>
      <c r="P72" s="192"/>
      <c r="Q72" s="192"/>
      <c r="R72" s="130"/>
    </row>
    <row r="73" spans="1:23" s="131" customFormat="1" x14ac:dyDescent="0.25">
      <c r="A73" s="97"/>
      <c r="B73" s="232"/>
      <c r="C73" s="105"/>
      <c r="E73" s="247"/>
      <c r="F73" s="202" t="str">
        <f>Lijsten!$B$4</f>
        <v>Kennisdeling activiteiten</v>
      </c>
      <c r="G73" s="248">
        <f>SUMIF($B$54:$B$67, F73, $G$54:$G$67)</f>
        <v>0</v>
      </c>
      <c r="H73" s="231"/>
      <c r="I73" s="46"/>
      <c r="J73" s="200"/>
      <c r="K73" s="129"/>
      <c r="L73" s="129"/>
      <c r="M73" s="129"/>
      <c r="N73" s="192"/>
      <c r="O73" s="192"/>
      <c r="P73" s="192"/>
      <c r="Q73" s="192"/>
      <c r="R73" s="130"/>
    </row>
    <row r="74" spans="1:23" s="131" customFormat="1" x14ac:dyDescent="0.25">
      <c r="A74" s="97"/>
      <c r="B74" s="249"/>
      <c r="C74" s="250"/>
      <c r="D74" s="251"/>
      <c r="E74" s="250"/>
      <c r="F74" s="250"/>
      <c r="G74" s="252"/>
      <c r="H74" s="231"/>
      <c r="I74" s="46"/>
      <c r="J74" s="200"/>
      <c r="K74" s="129"/>
      <c r="L74" s="129"/>
      <c r="M74" s="129"/>
      <c r="N74" s="192"/>
      <c r="O74" s="192"/>
      <c r="P74" s="192"/>
      <c r="Q74" s="192"/>
      <c r="R74" s="130"/>
    </row>
    <row r="75" spans="1:23" s="131" customFormat="1" x14ac:dyDescent="0.25">
      <c r="A75" s="208"/>
      <c r="B75" s="143"/>
      <c r="C75" s="143"/>
      <c r="D75" s="238"/>
      <c r="E75" s="239"/>
      <c r="F75" s="239"/>
      <c r="G75" s="239"/>
      <c r="H75" s="253"/>
      <c r="I75" s="253"/>
      <c r="J75" s="254"/>
      <c r="K75" s="254"/>
      <c r="L75" s="255"/>
      <c r="M75" s="256"/>
      <c r="N75" s="127"/>
      <c r="O75" s="128"/>
      <c r="P75" s="127"/>
      <c r="Q75" s="127"/>
      <c r="R75" s="129"/>
      <c r="S75" s="129"/>
      <c r="T75" s="130"/>
      <c r="U75" s="130"/>
      <c r="V75" s="130"/>
      <c r="W75" s="130"/>
    </row>
    <row r="76" spans="1:23" s="131" customFormat="1" x14ac:dyDescent="0.25">
      <c r="A76" s="119" t="s">
        <v>20</v>
      </c>
      <c r="B76" s="209" t="s">
        <v>21</v>
      </c>
      <c r="C76" s="210"/>
      <c r="D76" s="211"/>
      <c r="E76" s="212"/>
      <c r="F76" s="212"/>
      <c r="G76" s="212"/>
      <c r="H76" s="257"/>
      <c r="I76" s="257"/>
      <c r="J76" s="212"/>
      <c r="K76" s="212"/>
      <c r="L76" s="213"/>
      <c r="M76" s="258"/>
      <c r="N76" s="127"/>
      <c r="O76" s="128"/>
      <c r="P76" s="128"/>
      <c r="Q76" s="127"/>
      <c r="R76" s="129"/>
      <c r="S76" s="129"/>
      <c r="T76" s="130"/>
      <c r="U76" s="130"/>
      <c r="V76" s="130"/>
      <c r="W76" s="130"/>
    </row>
    <row r="77" spans="1:23" s="131" customFormat="1" ht="16.5" customHeight="1" outlineLevel="1" x14ac:dyDescent="0.25">
      <c r="A77" s="119"/>
      <c r="B77" s="214"/>
      <c r="C77" s="105"/>
      <c r="D77" s="188"/>
      <c r="E77" s="130"/>
      <c r="F77" s="130"/>
      <c r="G77" s="130"/>
      <c r="H77" s="374" t="s">
        <v>22</v>
      </c>
      <c r="I77" s="374"/>
      <c r="J77" s="374"/>
      <c r="K77" s="374"/>
      <c r="L77" s="259"/>
      <c r="M77" s="258"/>
      <c r="N77" s="127"/>
      <c r="O77" s="128"/>
      <c r="P77" s="128"/>
      <c r="Q77" s="127"/>
      <c r="R77" s="129"/>
      <c r="S77" s="129"/>
      <c r="T77" s="130"/>
      <c r="U77" s="130"/>
      <c r="V77" s="130"/>
      <c r="W77" s="130"/>
    </row>
    <row r="78" spans="1:23" s="131" customFormat="1" ht="45" outlineLevel="1" x14ac:dyDescent="0.15">
      <c r="A78" s="119"/>
      <c r="B78" s="260" t="s">
        <v>4</v>
      </c>
      <c r="C78" s="261" t="s">
        <v>23</v>
      </c>
      <c r="D78" s="262" t="s">
        <v>24</v>
      </c>
      <c r="E78" s="262" t="s">
        <v>25</v>
      </c>
      <c r="F78" s="262" t="s">
        <v>26</v>
      </c>
      <c r="G78" s="262" t="s">
        <v>27</v>
      </c>
      <c r="H78" s="263" t="s">
        <v>28</v>
      </c>
      <c r="I78" s="263" t="s">
        <v>29</v>
      </c>
      <c r="J78" s="262" t="s">
        <v>30</v>
      </c>
      <c r="K78" s="262" t="s">
        <v>31</v>
      </c>
      <c r="L78" s="264" t="s">
        <v>221</v>
      </c>
      <c r="M78" s="258"/>
      <c r="N78" s="265" t="s">
        <v>32</v>
      </c>
      <c r="O78" s="265" t="s">
        <v>33</v>
      </c>
      <c r="P78" s="265" t="s">
        <v>34</v>
      </c>
      <c r="Q78" s="265" t="s">
        <v>35</v>
      </c>
      <c r="R78" s="266"/>
      <c r="S78" s="43"/>
      <c r="T78" s="130"/>
      <c r="U78" s="130"/>
      <c r="V78" s="130"/>
      <c r="W78" s="130"/>
    </row>
    <row r="79" spans="1:23" s="131" customFormat="1" ht="22.5" outlineLevel="1" x14ac:dyDescent="0.25">
      <c r="A79" s="119"/>
      <c r="B79" s="267" t="s">
        <v>36</v>
      </c>
      <c r="C79" s="268" t="s">
        <v>37</v>
      </c>
      <c r="D79" s="269"/>
      <c r="E79" s="269"/>
      <c r="F79" s="269"/>
      <c r="G79" s="270"/>
      <c r="H79" s="271"/>
      <c r="I79" s="271"/>
      <c r="J79" s="178"/>
      <c r="K79" s="272"/>
      <c r="L79" s="181">
        <f t="shared" ref="L79:L107" si="5">IF(H79&lt;&gt;"",D79*H79,D79*N79)+IF(I79&lt;&gt;"",E79*I79,E79*O79)+IF(J79&lt;&gt;"",F79*J79,F79*P79)+IF(K79&lt;&gt;"",G79*K79,G79*Q79)</f>
        <v>0</v>
      </c>
      <c r="M79" s="273"/>
      <c r="N79" s="274">
        <v>3214.48</v>
      </c>
      <c r="O79" s="274">
        <v>330.1</v>
      </c>
      <c r="P79" s="274">
        <v>330.1</v>
      </c>
      <c r="Q79" s="275">
        <v>0</v>
      </c>
      <c r="R79" s="276"/>
      <c r="S79" s="277"/>
      <c r="T79" s="278"/>
      <c r="U79" s="278"/>
      <c r="V79" s="130"/>
      <c r="W79" s="130"/>
    </row>
    <row r="80" spans="1:23" s="131" customFormat="1" ht="22.5" outlineLevel="1" x14ac:dyDescent="0.25">
      <c r="A80" s="119"/>
      <c r="B80" s="267" t="s">
        <v>38</v>
      </c>
      <c r="C80" s="279" t="s">
        <v>39</v>
      </c>
      <c r="D80" s="280"/>
      <c r="E80" s="270"/>
      <c r="F80" s="270"/>
      <c r="G80" s="270"/>
      <c r="H80" s="271"/>
      <c r="I80" s="281"/>
      <c r="J80" s="272"/>
      <c r="K80" s="272"/>
      <c r="L80" s="181">
        <f t="shared" si="5"/>
        <v>0</v>
      </c>
      <c r="M80" s="273"/>
      <c r="N80" s="274">
        <v>2707.68</v>
      </c>
      <c r="O80" s="275">
        <v>0</v>
      </c>
      <c r="P80" s="275">
        <v>0</v>
      </c>
      <c r="Q80" s="275">
        <v>0</v>
      </c>
      <c r="R80" s="276"/>
      <c r="S80" s="277"/>
      <c r="T80" s="278"/>
      <c r="U80" s="278"/>
      <c r="V80" s="130"/>
      <c r="W80" s="130"/>
    </row>
    <row r="81" spans="1:23" s="131" customFormat="1" ht="22.5" outlineLevel="1" x14ac:dyDescent="0.25">
      <c r="A81" s="119"/>
      <c r="B81" s="267" t="s">
        <v>40</v>
      </c>
      <c r="C81" s="279" t="s">
        <v>41</v>
      </c>
      <c r="D81" s="280"/>
      <c r="E81" s="270"/>
      <c r="F81" s="270"/>
      <c r="G81" s="270"/>
      <c r="H81" s="271"/>
      <c r="I81" s="281"/>
      <c r="J81" s="272"/>
      <c r="K81" s="272"/>
      <c r="L81" s="181">
        <f t="shared" si="5"/>
        <v>0</v>
      </c>
      <c r="M81" s="273"/>
      <c r="N81" s="274">
        <v>3214.48</v>
      </c>
      <c r="O81" s="275">
        <v>0</v>
      </c>
      <c r="P81" s="275">
        <v>0</v>
      </c>
      <c r="Q81" s="275">
        <v>0</v>
      </c>
      <c r="R81" s="276"/>
      <c r="S81" s="277"/>
      <c r="T81" s="278"/>
      <c r="U81" s="278"/>
      <c r="V81" s="130"/>
      <c r="W81" s="130"/>
    </row>
    <row r="82" spans="1:23" s="131" customFormat="1" ht="101.25" outlineLevel="1" x14ac:dyDescent="0.25">
      <c r="A82" s="119"/>
      <c r="B82" s="267" t="s">
        <v>42</v>
      </c>
      <c r="C82" s="279" t="s">
        <v>43</v>
      </c>
      <c r="D82" s="269"/>
      <c r="E82" s="269"/>
      <c r="F82" s="269"/>
      <c r="G82" s="270"/>
      <c r="H82" s="271"/>
      <c r="I82" s="271"/>
      <c r="J82" s="178"/>
      <c r="K82" s="272"/>
      <c r="L82" s="181">
        <f t="shared" si="5"/>
        <v>0</v>
      </c>
      <c r="M82" s="273"/>
      <c r="N82" s="274">
        <v>3360.03</v>
      </c>
      <c r="O82" s="274">
        <v>711.58</v>
      </c>
      <c r="P82" s="274">
        <v>711.58</v>
      </c>
      <c r="Q82" s="275">
        <v>0</v>
      </c>
      <c r="R82" s="276"/>
      <c r="S82" s="277"/>
      <c r="T82" s="278"/>
      <c r="U82" s="278"/>
      <c r="V82" s="130"/>
      <c r="W82" s="130"/>
    </row>
    <row r="83" spans="1:23" s="131" customFormat="1" ht="56.25" outlineLevel="1" x14ac:dyDescent="0.25">
      <c r="A83" s="119"/>
      <c r="B83" s="267" t="s">
        <v>44</v>
      </c>
      <c r="C83" s="279" t="s">
        <v>45</v>
      </c>
      <c r="D83" s="269"/>
      <c r="E83" s="269"/>
      <c r="F83" s="269"/>
      <c r="G83" s="270"/>
      <c r="H83" s="271"/>
      <c r="I83" s="271"/>
      <c r="J83" s="178"/>
      <c r="K83" s="272"/>
      <c r="L83" s="181">
        <f t="shared" si="5"/>
        <v>0</v>
      </c>
      <c r="M83" s="273"/>
      <c r="N83" s="274">
        <v>184.8</v>
      </c>
      <c r="O83" s="274">
        <v>184.8</v>
      </c>
      <c r="P83" s="274">
        <v>184.8</v>
      </c>
      <c r="Q83" s="275">
        <v>0</v>
      </c>
      <c r="R83" s="276"/>
      <c r="S83" s="277"/>
      <c r="T83" s="278"/>
      <c r="U83" s="278"/>
      <c r="V83" s="130"/>
      <c r="W83" s="130"/>
    </row>
    <row r="84" spans="1:23" s="131" customFormat="1" ht="22.5" outlineLevel="1" x14ac:dyDescent="0.25">
      <c r="A84" s="119"/>
      <c r="B84" s="267" t="s">
        <v>46</v>
      </c>
      <c r="C84" s="279" t="s">
        <v>47</v>
      </c>
      <c r="D84" s="269"/>
      <c r="E84" s="269"/>
      <c r="F84" s="269"/>
      <c r="G84" s="270"/>
      <c r="H84" s="271"/>
      <c r="I84" s="271"/>
      <c r="J84" s="178"/>
      <c r="K84" s="272"/>
      <c r="L84" s="181">
        <f t="shared" si="5"/>
        <v>0</v>
      </c>
      <c r="M84" s="273"/>
      <c r="N84" s="274">
        <v>88.1</v>
      </c>
      <c r="O84" s="274">
        <v>131.6</v>
      </c>
      <c r="P84" s="274">
        <v>131.6</v>
      </c>
      <c r="Q84" s="275">
        <v>0</v>
      </c>
      <c r="R84" s="276"/>
      <c r="S84" s="277"/>
      <c r="T84" s="278"/>
      <c r="U84" s="278"/>
      <c r="V84" s="130"/>
      <c r="W84" s="130"/>
    </row>
    <row r="85" spans="1:23" s="131" customFormat="1" ht="22.5" outlineLevel="1" x14ac:dyDescent="0.25">
      <c r="A85" s="119"/>
      <c r="B85" s="267" t="s">
        <v>48</v>
      </c>
      <c r="C85" s="279" t="s">
        <v>49</v>
      </c>
      <c r="D85" s="280"/>
      <c r="E85" s="270"/>
      <c r="F85" s="270"/>
      <c r="G85" s="270"/>
      <c r="H85" s="271"/>
      <c r="I85" s="281"/>
      <c r="J85" s="272"/>
      <c r="K85" s="272"/>
      <c r="L85" s="181">
        <f t="shared" si="5"/>
        <v>0</v>
      </c>
      <c r="M85" s="273"/>
      <c r="N85" s="274">
        <v>2599.08</v>
      </c>
      <c r="O85" s="275">
        <v>0</v>
      </c>
      <c r="P85" s="275">
        <v>0</v>
      </c>
      <c r="Q85" s="275">
        <v>0</v>
      </c>
      <c r="R85" s="276"/>
      <c r="S85" s="277"/>
      <c r="T85" s="278"/>
      <c r="U85" s="278"/>
      <c r="V85" s="130"/>
      <c r="W85" s="130"/>
    </row>
    <row r="86" spans="1:23" s="131" customFormat="1" ht="22.5" outlineLevel="1" x14ac:dyDescent="0.25">
      <c r="A86" s="119"/>
      <c r="B86" s="267" t="s">
        <v>50</v>
      </c>
      <c r="C86" s="279" t="s">
        <v>51</v>
      </c>
      <c r="D86" s="269"/>
      <c r="E86" s="269"/>
      <c r="F86" s="269"/>
      <c r="G86" s="270"/>
      <c r="H86" s="271"/>
      <c r="I86" s="271"/>
      <c r="J86" s="178"/>
      <c r="K86" s="272"/>
      <c r="L86" s="181">
        <f t="shared" si="5"/>
        <v>0</v>
      </c>
      <c r="M86" s="273"/>
      <c r="N86" s="275">
        <v>0</v>
      </c>
      <c r="O86" s="275">
        <v>2271.87</v>
      </c>
      <c r="P86" s="275">
        <v>4097.9399999999996</v>
      </c>
      <c r="Q86" s="275">
        <v>0</v>
      </c>
      <c r="R86" s="282"/>
      <c r="S86" s="277"/>
      <c r="T86" s="278"/>
      <c r="U86" s="278"/>
      <c r="V86" s="130"/>
      <c r="W86" s="130"/>
    </row>
    <row r="87" spans="1:23" s="131" customFormat="1" ht="22.5" outlineLevel="1" x14ac:dyDescent="0.25">
      <c r="A87" s="119"/>
      <c r="B87" s="267" t="s">
        <v>52</v>
      </c>
      <c r="C87" s="279" t="s">
        <v>53</v>
      </c>
      <c r="D87" s="269"/>
      <c r="E87" s="269"/>
      <c r="F87" s="269"/>
      <c r="G87" s="269"/>
      <c r="H87" s="271"/>
      <c r="I87" s="271"/>
      <c r="J87" s="178"/>
      <c r="K87" s="178"/>
      <c r="L87" s="181">
        <f t="shared" si="5"/>
        <v>0</v>
      </c>
      <c r="M87" s="273"/>
      <c r="N87" s="274">
        <v>4579</v>
      </c>
      <c r="O87" s="274">
        <v>4579</v>
      </c>
      <c r="P87" s="274">
        <v>4579</v>
      </c>
      <c r="Q87" s="275">
        <v>4579</v>
      </c>
      <c r="R87" s="276"/>
      <c r="S87" s="277"/>
      <c r="T87" s="278"/>
      <c r="U87" s="278"/>
      <c r="V87" s="130"/>
      <c r="W87" s="130"/>
    </row>
    <row r="88" spans="1:23" s="131" customFormat="1" ht="22.5" outlineLevel="1" x14ac:dyDescent="0.25">
      <c r="A88" s="119"/>
      <c r="B88" s="267" t="s">
        <v>54</v>
      </c>
      <c r="C88" s="279" t="s">
        <v>55</v>
      </c>
      <c r="D88" s="269"/>
      <c r="E88" s="269"/>
      <c r="F88" s="269"/>
      <c r="G88" s="269"/>
      <c r="H88" s="271"/>
      <c r="I88" s="271"/>
      <c r="J88" s="178"/>
      <c r="K88" s="178"/>
      <c r="L88" s="181">
        <f t="shared" si="5"/>
        <v>0</v>
      </c>
      <c r="M88" s="273"/>
      <c r="N88" s="274">
        <v>117.46</v>
      </c>
      <c r="O88" s="274">
        <v>117.46</v>
      </c>
      <c r="P88" s="274">
        <v>117.46</v>
      </c>
      <c r="Q88" s="275">
        <v>117.46</v>
      </c>
      <c r="R88" s="276"/>
      <c r="S88" s="277"/>
      <c r="T88" s="278"/>
      <c r="U88" s="278"/>
      <c r="V88" s="130"/>
      <c r="W88" s="130"/>
    </row>
    <row r="89" spans="1:23" s="131" customFormat="1" ht="22.5" outlineLevel="1" x14ac:dyDescent="0.25">
      <c r="A89" s="119"/>
      <c r="B89" s="267" t="s">
        <v>56</v>
      </c>
      <c r="C89" s="279" t="s">
        <v>57</v>
      </c>
      <c r="D89" s="269"/>
      <c r="E89" s="269"/>
      <c r="F89" s="269"/>
      <c r="G89" s="270"/>
      <c r="H89" s="271"/>
      <c r="I89" s="271"/>
      <c r="J89" s="178"/>
      <c r="K89" s="272"/>
      <c r="L89" s="181">
        <f t="shared" si="5"/>
        <v>0</v>
      </c>
      <c r="M89" s="273"/>
      <c r="N89" s="274">
        <v>3214.48</v>
      </c>
      <c r="O89" s="274">
        <v>2136.79</v>
      </c>
      <c r="P89" s="274">
        <v>3962.85</v>
      </c>
      <c r="Q89" s="275">
        <v>0</v>
      </c>
      <c r="R89" s="282"/>
      <c r="S89" s="277"/>
      <c r="T89" s="278"/>
      <c r="U89" s="278"/>
      <c r="V89" s="130"/>
      <c r="W89" s="130"/>
    </row>
    <row r="90" spans="1:23" s="131" customFormat="1" ht="22.5" outlineLevel="1" x14ac:dyDescent="0.25">
      <c r="A90" s="119"/>
      <c r="B90" s="267" t="s">
        <v>58</v>
      </c>
      <c r="C90" s="279" t="s">
        <v>59</v>
      </c>
      <c r="D90" s="269"/>
      <c r="E90" s="270"/>
      <c r="F90" s="270"/>
      <c r="G90" s="270"/>
      <c r="H90" s="271"/>
      <c r="I90" s="281"/>
      <c r="J90" s="272"/>
      <c r="K90" s="272"/>
      <c r="L90" s="181">
        <f t="shared" si="5"/>
        <v>0</v>
      </c>
      <c r="M90" s="273"/>
      <c r="N90" s="274">
        <v>283.69</v>
      </c>
      <c r="O90" s="275">
        <v>0</v>
      </c>
      <c r="P90" s="275">
        <v>0</v>
      </c>
      <c r="Q90" s="275">
        <v>0</v>
      </c>
      <c r="R90" s="276"/>
      <c r="S90" s="277"/>
      <c r="T90" s="278"/>
      <c r="U90" s="278"/>
      <c r="V90" s="130"/>
      <c r="W90" s="130"/>
    </row>
    <row r="91" spans="1:23" s="131" customFormat="1" ht="22.5" outlineLevel="1" x14ac:dyDescent="0.25">
      <c r="A91" s="119"/>
      <c r="B91" s="267" t="s">
        <v>60</v>
      </c>
      <c r="C91" s="279" t="s">
        <v>61</v>
      </c>
      <c r="D91" s="269"/>
      <c r="E91" s="269"/>
      <c r="F91" s="269"/>
      <c r="G91" s="270"/>
      <c r="H91" s="271"/>
      <c r="I91" s="271"/>
      <c r="J91" s="178"/>
      <c r="K91" s="272"/>
      <c r="L91" s="181">
        <f t="shared" si="5"/>
        <v>0</v>
      </c>
      <c r="M91" s="273"/>
      <c r="N91" s="274">
        <v>3214.48</v>
      </c>
      <c r="O91" s="274">
        <v>2104.56</v>
      </c>
      <c r="P91" s="274">
        <v>2636.2</v>
      </c>
      <c r="Q91" s="275">
        <v>0</v>
      </c>
      <c r="R91" s="282"/>
      <c r="S91" s="277"/>
      <c r="T91" s="278"/>
      <c r="U91" s="278"/>
      <c r="V91" s="130"/>
      <c r="W91" s="130"/>
    </row>
    <row r="92" spans="1:23" s="131" customFormat="1" ht="22.5" outlineLevel="1" x14ac:dyDescent="0.25">
      <c r="A92" s="119"/>
      <c r="B92" s="267" t="s">
        <v>62</v>
      </c>
      <c r="C92" s="279" t="s">
        <v>63</v>
      </c>
      <c r="D92" s="280"/>
      <c r="E92" s="270"/>
      <c r="F92" s="270"/>
      <c r="G92" s="270"/>
      <c r="H92" s="271"/>
      <c r="I92" s="281"/>
      <c r="J92" s="272"/>
      <c r="K92" s="272"/>
      <c r="L92" s="181">
        <f t="shared" si="5"/>
        <v>0</v>
      </c>
      <c r="M92" s="273"/>
      <c r="N92" s="274">
        <v>183.49</v>
      </c>
      <c r="O92" s="275">
        <v>0</v>
      </c>
      <c r="P92" s="275">
        <v>0</v>
      </c>
      <c r="Q92" s="275">
        <v>0</v>
      </c>
      <c r="R92" s="276"/>
      <c r="S92" s="277"/>
      <c r="T92" s="278"/>
      <c r="U92" s="278"/>
      <c r="V92" s="130"/>
      <c r="W92" s="130"/>
    </row>
    <row r="93" spans="1:23" s="131" customFormat="1" ht="22.5" outlineLevel="1" x14ac:dyDescent="0.25">
      <c r="A93" s="119"/>
      <c r="B93" s="267" t="s">
        <v>64</v>
      </c>
      <c r="C93" s="279" t="s">
        <v>49</v>
      </c>
      <c r="D93" s="280"/>
      <c r="E93" s="270"/>
      <c r="F93" s="270"/>
      <c r="G93" s="270"/>
      <c r="H93" s="271"/>
      <c r="I93" s="281"/>
      <c r="J93" s="272"/>
      <c r="K93" s="272"/>
      <c r="L93" s="181">
        <f t="shared" si="5"/>
        <v>0</v>
      </c>
      <c r="M93" s="273"/>
      <c r="N93" s="274">
        <v>2599.08</v>
      </c>
      <c r="O93" s="275">
        <v>0</v>
      </c>
      <c r="P93" s="275">
        <v>0</v>
      </c>
      <c r="Q93" s="275">
        <v>0</v>
      </c>
      <c r="R93" s="276"/>
      <c r="S93" s="277"/>
      <c r="T93" s="278"/>
      <c r="U93" s="278"/>
      <c r="V93" s="130"/>
      <c r="W93" s="130"/>
    </row>
    <row r="94" spans="1:23" s="131" customFormat="1" ht="33.75" outlineLevel="1" x14ac:dyDescent="0.25">
      <c r="A94" s="119"/>
      <c r="B94" s="267" t="s">
        <v>65</v>
      </c>
      <c r="C94" s="279" t="s">
        <v>66</v>
      </c>
      <c r="D94" s="270"/>
      <c r="E94" s="270"/>
      <c r="F94" s="270"/>
      <c r="G94" s="269"/>
      <c r="H94" s="281"/>
      <c r="I94" s="281"/>
      <c r="J94" s="272"/>
      <c r="K94" s="178"/>
      <c r="L94" s="181">
        <f t="shared" si="5"/>
        <v>0</v>
      </c>
      <c r="M94" s="273"/>
      <c r="N94" s="275">
        <v>0</v>
      </c>
      <c r="O94" s="275">
        <v>0</v>
      </c>
      <c r="P94" s="275">
        <v>0</v>
      </c>
      <c r="Q94" s="275">
        <v>189531</v>
      </c>
      <c r="R94" s="276"/>
      <c r="S94" s="277"/>
      <c r="T94" s="278"/>
      <c r="U94" s="278"/>
      <c r="V94" s="130"/>
      <c r="W94" s="130"/>
    </row>
    <row r="95" spans="1:23" s="131" customFormat="1" ht="33.75" outlineLevel="1" x14ac:dyDescent="0.25">
      <c r="A95" s="119"/>
      <c r="B95" s="267" t="s">
        <v>67</v>
      </c>
      <c r="C95" s="279" t="s">
        <v>68</v>
      </c>
      <c r="D95" s="270"/>
      <c r="E95" s="270"/>
      <c r="F95" s="270"/>
      <c r="G95" s="269"/>
      <c r="H95" s="281"/>
      <c r="I95" s="281"/>
      <c r="J95" s="272"/>
      <c r="K95" s="178"/>
      <c r="L95" s="181">
        <f t="shared" si="5"/>
        <v>0</v>
      </c>
      <c r="M95" s="273"/>
      <c r="N95" s="275">
        <v>0</v>
      </c>
      <c r="O95" s="275">
        <v>0</v>
      </c>
      <c r="P95" s="275">
        <v>0</v>
      </c>
      <c r="Q95" s="275">
        <v>8310</v>
      </c>
      <c r="R95" s="276"/>
      <c r="S95" s="277"/>
      <c r="T95" s="278"/>
      <c r="U95" s="278"/>
      <c r="V95" s="130"/>
      <c r="W95" s="130"/>
    </row>
    <row r="96" spans="1:23" s="131" customFormat="1" ht="22.5" outlineLevel="1" x14ac:dyDescent="0.25">
      <c r="A96" s="119"/>
      <c r="B96" s="267" t="s">
        <v>69</v>
      </c>
      <c r="C96" s="279" t="s">
        <v>70</v>
      </c>
      <c r="D96" s="270"/>
      <c r="E96" s="270"/>
      <c r="F96" s="270"/>
      <c r="G96" s="269"/>
      <c r="H96" s="281"/>
      <c r="I96" s="281"/>
      <c r="J96" s="272"/>
      <c r="K96" s="178"/>
      <c r="L96" s="181">
        <f t="shared" si="5"/>
        <v>0</v>
      </c>
      <c r="M96" s="273"/>
      <c r="N96" s="275">
        <v>0</v>
      </c>
      <c r="O96" s="275">
        <v>0</v>
      </c>
      <c r="P96" s="275">
        <v>0</v>
      </c>
      <c r="Q96" s="275">
        <v>265259</v>
      </c>
      <c r="R96" s="276"/>
      <c r="S96" s="277"/>
      <c r="T96" s="278"/>
      <c r="U96" s="278"/>
      <c r="V96" s="130"/>
      <c r="W96" s="130"/>
    </row>
    <row r="97" spans="1:23" s="131" customFormat="1" ht="33.75" outlineLevel="1" x14ac:dyDescent="0.25">
      <c r="A97" s="119"/>
      <c r="B97" s="267" t="s">
        <v>71</v>
      </c>
      <c r="C97" s="279" t="s">
        <v>72</v>
      </c>
      <c r="D97" s="269"/>
      <c r="E97" s="269"/>
      <c r="F97" s="269"/>
      <c r="G97" s="269"/>
      <c r="H97" s="271"/>
      <c r="I97" s="271"/>
      <c r="J97" s="178"/>
      <c r="K97" s="178"/>
      <c r="L97" s="181">
        <f t="shared" si="5"/>
        <v>0</v>
      </c>
      <c r="M97" s="273"/>
      <c r="N97" s="274">
        <v>917</v>
      </c>
      <c r="O97" s="274">
        <v>917</v>
      </c>
      <c r="P97" s="274">
        <v>917</v>
      </c>
      <c r="Q97" s="275">
        <v>917</v>
      </c>
      <c r="R97" s="276"/>
      <c r="S97" s="277"/>
      <c r="T97" s="278"/>
      <c r="U97" s="278"/>
      <c r="V97" s="130"/>
      <c r="W97" s="130"/>
    </row>
    <row r="98" spans="1:23" s="131" customFormat="1" ht="22.5" outlineLevel="1" x14ac:dyDescent="0.25">
      <c r="A98" s="119"/>
      <c r="B98" s="267" t="s">
        <v>73</v>
      </c>
      <c r="C98" s="279" t="s">
        <v>74</v>
      </c>
      <c r="D98" s="270"/>
      <c r="E98" s="270"/>
      <c r="F98" s="270"/>
      <c r="G98" s="269"/>
      <c r="H98" s="281"/>
      <c r="I98" s="281"/>
      <c r="J98" s="272"/>
      <c r="K98" s="178"/>
      <c r="L98" s="181">
        <f t="shared" si="5"/>
        <v>0</v>
      </c>
      <c r="M98" s="273"/>
      <c r="N98" s="275">
        <v>0</v>
      </c>
      <c r="O98" s="275">
        <v>0</v>
      </c>
      <c r="P98" s="275">
        <v>0</v>
      </c>
      <c r="Q98" s="275">
        <v>263200</v>
      </c>
      <c r="R98" s="276"/>
      <c r="S98" s="277"/>
      <c r="T98" s="278"/>
      <c r="U98" s="278"/>
      <c r="V98" s="130"/>
      <c r="W98" s="130"/>
    </row>
    <row r="99" spans="1:23" s="131" customFormat="1" ht="33.75" outlineLevel="1" x14ac:dyDescent="0.25">
      <c r="A99" s="119"/>
      <c r="B99" s="267" t="s">
        <v>75</v>
      </c>
      <c r="C99" s="279" t="s">
        <v>76</v>
      </c>
      <c r="D99" s="270"/>
      <c r="E99" s="269"/>
      <c r="F99" s="269"/>
      <c r="G99" s="270"/>
      <c r="H99" s="281"/>
      <c r="I99" s="271"/>
      <c r="J99" s="178"/>
      <c r="K99" s="272"/>
      <c r="L99" s="181">
        <f t="shared" si="5"/>
        <v>0</v>
      </c>
      <c r="M99" s="273"/>
      <c r="N99" s="275">
        <v>0</v>
      </c>
      <c r="O99" s="274">
        <v>300</v>
      </c>
      <c r="P99" s="274">
        <v>300</v>
      </c>
      <c r="Q99" s="275">
        <v>0</v>
      </c>
      <c r="R99" s="276"/>
      <c r="S99" s="277"/>
      <c r="T99" s="278"/>
      <c r="U99" s="278"/>
      <c r="V99" s="130"/>
      <c r="W99" s="130"/>
    </row>
    <row r="100" spans="1:23" s="131" customFormat="1" ht="33.75" outlineLevel="1" x14ac:dyDescent="0.25">
      <c r="A100" s="119"/>
      <c r="B100" s="267" t="s">
        <v>77</v>
      </c>
      <c r="C100" s="279" t="s">
        <v>78</v>
      </c>
      <c r="D100" s="270"/>
      <c r="E100" s="269"/>
      <c r="F100" s="269"/>
      <c r="G100" s="270"/>
      <c r="H100" s="281"/>
      <c r="I100" s="271"/>
      <c r="J100" s="178"/>
      <c r="K100" s="272"/>
      <c r="L100" s="181">
        <f t="shared" si="5"/>
        <v>0</v>
      </c>
      <c r="M100" s="273"/>
      <c r="N100" s="275">
        <v>0</v>
      </c>
      <c r="O100" s="274">
        <v>524.79999999999995</v>
      </c>
      <c r="P100" s="274">
        <v>524.79999999999995</v>
      </c>
      <c r="Q100" s="275">
        <v>0</v>
      </c>
      <c r="R100" s="276"/>
      <c r="S100" s="277"/>
      <c r="T100" s="278"/>
      <c r="U100" s="278"/>
      <c r="V100" s="130"/>
      <c r="W100" s="130"/>
    </row>
    <row r="101" spans="1:23" s="131" customFormat="1" ht="45" outlineLevel="1" x14ac:dyDescent="0.25">
      <c r="A101" s="119"/>
      <c r="B101" s="283" t="s">
        <v>79</v>
      </c>
      <c r="C101" s="268" t="s">
        <v>80</v>
      </c>
      <c r="D101" s="269"/>
      <c r="E101" s="269"/>
      <c r="F101" s="269"/>
      <c r="G101" s="270"/>
      <c r="H101" s="271"/>
      <c r="I101" s="271"/>
      <c r="J101" s="178"/>
      <c r="K101" s="272"/>
      <c r="L101" s="181">
        <f t="shared" si="5"/>
        <v>0</v>
      </c>
      <c r="M101" s="273"/>
      <c r="N101" s="274">
        <v>91</v>
      </c>
      <c r="O101" s="274">
        <v>234</v>
      </c>
      <c r="P101" s="274">
        <v>295</v>
      </c>
      <c r="Q101" s="275">
        <v>0</v>
      </c>
      <c r="R101" s="282"/>
      <c r="S101" s="277"/>
      <c r="T101" s="278"/>
      <c r="U101" s="278"/>
      <c r="V101" s="130"/>
      <c r="W101" s="130"/>
    </row>
    <row r="102" spans="1:23" s="131" customFormat="1" ht="22.5" outlineLevel="1" x14ac:dyDescent="0.25">
      <c r="A102" s="119"/>
      <c r="B102" s="283" t="s">
        <v>81</v>
      </c>
      <c r="C102" s="268" t="s">
        <v>82</v>
      </c>
      <c r="D102" s="269"/>
      <c r="E102" s="269"/>
      <c r="F102" s="269"/>
      <c r="G102" s="270"/>
      <c r="H102" s="271"/>
      <c r="I102" s="271"/>
      <c r="J102" s="178"/>
      <c r="K102" s="272"/>
      <c r="L102" s="181">
        <f t="shared" si="5"/>
        <v>0</v>
      </c>
      <c r="M102" s="273"/>
      <c r="N102" s="274">
        <v>600</v>
      </c>
      <c r="O102" s="274">
        <v>600</v>
      </c>
      <c r="P102" s="274">
        <v>600</v>
      </c>
      <c r="Q102" s="275">
        <v>0</v>
      </c>
      <c r="R102" s="276"/>
      <c r="S102" s="277"/>
      <c r="T102" s="278"/>
      <c r="U102" s="278"/>
      <c r="V102" s="130"/>
      <c r="W102" s="130"/>
    </row>
    <row r="103" spans="1:23" s="131" customFormat="1" ht="45" outlineLevel="1" x14ac:dyDescent="0.25">
      <c r="A103" s="119"/>
      <c r="B103" s="283" t="s">
        <v>83</v>
      </c>
      <c r="C103" s="268" t="s">
        <v>84</v>
      </c>
      <c r="D103" s="269"/>
      <c r="E103" s="269"/>
      <c r="F103" s="269"/>
      <c r="G103" s="270"/>
      <c r="H103" s="271"/>
      <c r="I103" s="271"/>
      <c r="J103" s="178"/>
      <c r="K103" s="272"/>
      <c r="L103" s="181">
        <f t="shared" si="5"/>
        <v>0</v>
      </c>
      <c r="M103" s="273"/>
      <c r="N103" s="274">
        <v>2182</v>
      </c>
      <c r="O103" s="274">
        <v>1075.96</v>
      </c>
      <c r="P103" s="274">
        <v>3233.46</v>
      </c>
      <c r="Q103" s="275">
        <v>0</v>
      </c>
      <c r="R103" s="282"/>
      <c r="S103" s="277"/>
      <c r="T103" s="278"/>
      <c r="U103" s="278"/>
      <c r="V103" s="130"/>
      <c r="W103" s="130"/>
    </row>
    <row r="104" spans="1:23" s="131" customFormat="1" ht="33.75" outlineLevel="1" x14ac:dyDescent="0.25">
      <c r="A104" s="119"/>
      <c r="B104" s="283" t="s">
        <v>85</v>
      </c>
      <c r="C104" s="268" t="s">
        <v>86</v>
      </c>
      <c r="D104" s="269"/>
      <c r="E104" s="269"/>
      <c r="F104" s="269"/>
      <c r="G104" s="270"/>
      <c r="H104" s="271"/>
      <c r="I104" s="271"/>
      <c r="J104" s="178"/>
      <c r="K104" s="272"/>
      <c r="L104" s="181">
        <f t="shared" si="5"/>
        <v>0</v>
      </c>
      <c r="M104" s="273"/>
      <c r="N104" s="274">
        <v>2418.75</v>
      </c>
      <c r="O104" s="274">
        <v>2418.75</v>
      </c>
      <c r="P104" s="274">
        <v>2418.75</v>
      </c>
      <c r="Q104" s="275">
        <v>0</v>
      </c>
      <c r="R104" s="276"/>
      <c r="S104" s="277"/>
      <c r="T104" s="278"/>
      <c r="U104" s="278"/>
      <c r="V104" s="130"/>
      <c r="W104" s="130"/>
    </row>
    <row r="105" spans="1:23" s="131" customFormat="1" ht="22.5" outlineLevel="1" x14ac:dyDescent="0.25">
      <c r="A105" s="119"/>
      <c r="B105" s="283" t="s">
        <v>87</v>
      </c>
      <c r="C105" s="268" t="s">
        <v>88</v>
      </c>
      <c r="D105" s="269"/>
      <c r="E105" s="269"/>
      <c r="F105" s="269"/>
      <c r="G105" s="269"/>
      <c r="H105" s="271"/>
      <c r="I105" s="271"/>
      <c r="J105" s="178"/>
      <c r="K105" s="178"/>
      <c r="L105" s="181">
        <f t="shared" si="5"/>
        <v>0</v>
      </c>
      <c r="M105" s="273"/>
      <c r="N105" s="274">
        <v>24411.11</v>
      </c>
      <c r="O105" s="274">
        <v>24411.11</v>
      </c>
      <c r="P105" s="274">
        <v>24411.11</v>
      </c>
      <c r="Q105" s="275">
        <v>24411.11</v>
      </c>
      <c r="R105" s="276"/>
      <c r="S105" s="277"/>
      <c r="T105" s="278"/>
      <c r="U105" s="278"/>
      <c r="V105" s="130"/>
      <c r="W105" s="130"/>
    </row>
    <row r="106" spans="1:23" s="131" customFormat="1" ht="22.5" outlineLevel="1" x14ac:dyDescent="0.25">
      <c r="A106" s="119"/>
      <c r="B106" s="283" t="s">
        <v>89</v>
      </c>
      <c r="C106" s="268" t="s">
        <v>90</v>
      </c>
      <c r="D106" s="270"/>
      <c r="E106" s="269"/>
      <c r="F106" s="269"/>
      <c r="G106" s="270"/>
      <c r="H106" s="281"/>
      <c r="I106" s="271"/>
      <c r="J106" s="178"/>
      <c r="K106" s="178"/>
      <c r="L106" s="181">
        <f t="shared" si="5"/>
        <v>0</v>
      </c>
      <c r="M106" s="273"/>
      <c r="N106" s="275">
        <v>0</v>
      </c>
      <c r="O106" s="274">
        <v>730.55</v>
      </c>
      <c r="P106" s="274">
        <v>559.42999999999995</v>
      </c>
      <c r="Q106" s="275">
        <v>0</v>
      </c>
      <c r="R106" s="282"/>
      <c r="S106" s="277"/>
      <c r="T106" s="278"/>
      <c r="U106" s="278"/>
      <c r="V106" s="130"/>
      <c r="W106" s="130"/>
    </row>
    <row r="107" spans="1:23" s="131" customFormat="1" ht="45" outlineLevel="1" x14ac:dyDescent="0.25">
      <c r="A107" s="119"/>
      <c r="B107" s="283" t="s">
        <v>91</v>
      </c>
      <c r="C107" s="268" t="s">
        <v>92</v>
      </c>
      <c r="D107" s="280"/>
      <c r="E107" s="270"/>
      <c r="F107" s="270"/>
      <c r="G107" s="270"/>
      <c r="H107" s="271"/>
      <c r="I107" s="284"/>
      <c r="J107" s="270"/>
      <c r="K107" s="270"/>
      <c r="L107" s="181">
        <f t="shared" si="5"/>
        <v>0</v>
      </c>
      <c r="M107" s="273"/>
      <c r="N107" s="274">
        <v>1130</v>
      </c>
      <c r="O107" s="275">
        <v>0</v>
      </c>
      <c r="P107" s="275">
        <v>0</v>
      </c>
      <c r="Q107" s="275">
        <v>0</v>
      </c>
      <c r="R107" s="276"/>
      <c r="S107" s="277"/>
      <c r="T107" s="278"/>
      <c r="U107" s="278"/>
      <c r="V107" s="130"/>
      <c r="W107" s="130"/>
    </row>
    <row r="108" spans="1:23" s="140" customFormat="1" ht="22.5" outlineLevel="1" x14ac:dyDescent="0.15">
      <c r="A108" s="132"/>
      <c r="B108" s="285"/>
      <c r="C108" s="286"/>
      <c r="D108" s="351" t="s">
        <v>32</v>
      </c>
      <c r="E108" s="351" t="s">
        <v>166</v>
      </c>
      <c r="F108" s="351" t="s">
        <v>167</v>
      </c>
      <c r="G108" s="351" t="s">
        <v>27</v>
      </c>
      <c r="H108" s="287"/>
      <c r="I108" s="287"/>
      <c r="J108" s="288"/>
      <c r="K108" s="288"/>
      <c r="L108" s="289"/>
      <c r="M108" s="290"/>
      <c r="N108" s="274"/>
      <c r="O108" s="275"/>
      <c r="P108" s="275"/>
      <c r="Q108" s="275"/>
      <c r="R108" s="276"/>
      <c r="S108" s="277"/>
      <c r="T108" s="129"/>
      <c r="U108" s="129"/>
    </row>
    <row r="109" spans="1:23" s="140" customFormat="1" x14ac:dyDescent="0.25">
      <c r="A109" s="132"/>
      <c r="B109" s="291"/>
      <c r="C109" s="352" t="s">
        <v>165</v>
      </c>
      <c r="D109" s="353">
        <f t="shared" ref="D109:G109" si="6">SUM(D79:D107)</f>
        <v>0</v>
      </c>
      <c r="E109" s="353">
        <f t="shared" si="6"/>
        <v>0</v>
      </c>
      <c r="F109" s="353">
        <f t="shared" si="6"/>
        <v>0</v>
      </c>
      <c r="G109" s="353">
        <f t="shared" si="6"/>
        <v>0</v>
      </c>
      <c r="H109" s="292"/>
      <c r="I109" s="293"/>
      <c r="J109" s="294"/>
      <c r="K109" s="295" t="s">
        <v>9</v>
      </c>
      <c r="L109" s="190">
        <f>SUM(L79:L107)</f>
        <v>0</v>
      </c>
      <c r="M109" s="290"/>
      <c r="N109" s="274"/>
      <c r="O109" s="275"/>
      <c r="P109" s="275"/>
      <c r="Q109" s="275"/>
      <c r="R109" s="276"/>
      <c r="S109" s="277"/>
      <c r="T109" s="129"/>
      <c r="U109" s="129"/>
    </row>
    <row r="110" spans="1:23" s="131" customFormat="1" x14ac:dyDescent="0.25">
      <c r="A110" s="119"/>
      <c r="B110" s="233"/>
      <c r="C110" s="205"/>
      <c r="D110" s="234"/>
      <c r="E110" s="235"/>
      <c r="F110" s="235"/>
      <c r="G110" s="235"/>
      <c r="H110" s="296"/>
      <c r="I110" s="296"/>
      <c r="J110" s="235"/>
      <c r="K110" s="235"/>
      <c r="L110" s="236"/>
      <c r="M110" s="297"/>
      <c r="N110" s="298"/>
      <c r="O110" s="298"/>
      <c r="P110" s="298"/>
      <c r="Q110" s="299"/>
      <c r="R110" s="276"/>
      <c r="S110" s="129"/>
      <c r="T110" s="130"/>
      <c r="U110" s="130"/>
      <c r="V110" s="130"/>
      <c r="W110" s="130"/>
    </row>
    <row r="111" spans="1:23" s="130" customFormat="1" x14ac:dyDescent="0.25">
      <c r="A111" s="208"/>
      <c r="B111" s="143"/>
      <c r="C111" s="143"/>
      <c r="D111" s="238"/>
      <c r="E111" s="143"/>
      <c r="F111" s="300"/>
      <c r="G111" s="300"/>
      <c r="H111" s="301"/>
      <c r="I111" s="301"/>
      <c r="J111" s="300"/>
      <c r="K111" s="300"/>
      <c r="L111" s="302"/>
      <c r="M111" s="256"/>
      <c r="N111" s="127"/>
      <c r="O111" s="128"/>
      <c r="P111" s="127"/>
      <c r="Q111" s="127"/>
      <c r="R111" s="129"/>
      <c r="S111" s="129"/>
    </row>
    <row r="112" spans="1:23" s="130" customFormat="1" x14ac:dyDescent="0.25">
      <c r="A112" s="119" t="s">
        <v>93</v>
      </c>
      <c r="B112" s="303" t="s">
        <v>94</v>
      </c>
      <c r="C112" s="304"/>
      <c r="D112" s="305"/>
      <c r="E112" s="306"/>
      <c r="F112" s="191"/>
      <c r="G112" s="200"/>
      <c r="H112" s="46"/>
      <c r="I112" s="46"/>
      <c r="J112" s="129"/>
      <c r="K112" s="129"/>
      <c r="O112" s="192"/>
      <c r="P112" s="192"/>
      <c r="Q112" s="192"/>
      <c r="R112" s="192"/>
    </row>
    <row r="113" spans="1:23" s="130" customFormat="1" outlineLevel="1" x14ac:dyDescent="0.25">
      <c r="A113" s="119"/>
      <c r="B113" s="307" t="str">
        <f>Lijsten!$B$2</f>
        <v>(Coördinatie) samenwerkingsverband</v>
      </c>
      <c r="C113" s="308">
        <f>G32+G71</f>
        <v>0</v>
      </c>
      <c r="D113" s="309"/>
      <c r="E113" s="310"/>
      <c r="F113" s="191"/>
      <c r="G113" s="200"/>
      <c r="H113" s="46"/>
      <c r="I113" s="46"/>
      <c r="J113" s="129"/>
      <c r="K113" s="129"/>
      <c r="O113" s="192"/>
      <c r="P113" s="192"/>
      <c r="Q113" s="192"/>
      <c r="R113" s="192"/>
    </row>
    <row r="114" spans="1:23" s="130" customFormat="1" outlineLevel="1" x14ac:dyDescent="0.25">
      <c r="A114" s="119"/>
      <c r="B114" s="307" t="str">
        <f>Lijsten!$B$3</f>
        <v>Proefproject uitvoering &amp; monitoring</v>
      </c>
      <c r="C114" s="308">
        <f>G33+G72</f>
        <v>0</v>
      </c>
      <c r="D114" s="309"/>
      <c r="E114" s="310"/>
      <c r="F114" s="191"/>
      <c r="G114" s="200"/>
      <c r="H114" s="46"/>
      <c r="I114" s="46"/>
      <c r="J114" s="129"/>
      <c r="K114" s="129"/>
      <c r="O114" s="192"/>
      <c r="P114" s="192"/>
      <c r="Q114" s="192"/>
      <c r="R114" s="192"/>
    </row>
    <row r="115" spans="1:23" s="130" customFormat="1" outlineLevel="1" x14ac:dyDescent="0.25">
      <c r="A115" s="119"/>
      <c r="B115" s="307" t="str">
        <f>Lijsten!$B$4</f>
        <v>Kennisdeling activiteiten</v>
      </c>
      <c r="C115" s="308">
        <f>G34+G73</f>
        <v>0</v>
      </c>
      <c r="D115" s="309"/>
      <c r="E115" s="310"/>
      <c r="F115" s="191"/>
      <c r="G115" s="200"/>
      <c r="H115" s="46"/>
      <c r="I115" s="46"/>
      <c r="J115" s="129"/>
      <c r="K115" s="129"/>
      <c r="O115" s="192"/>
      <c r="P115" s="192"/>
      <c r="Q115" s="192"/>
      <c r="R115" s="192"/>
    </row>
    <row r="116" spans="1:23" s="130" customFormat="1" outlineLevel="1" x14ac:dyDescent="0.25">
      <c r="A116" s="119"/>
      <c r="B116" s="307" t="str">
        <f>B37</f>
        <v>Niet-productieve investeringen</v>
      </c>
      <c r="C116" s="308">
        <f>G49</f>
        <v>0</v>
      </c>
      <c r="D116" s="309"/>
      <c r="E116" s="310"/>
      <c r="F116" s="191"/>
      <c r="G116" s="200"/>
      <c r="H116" s="46"/>
      <c r="I116" s="46"/>
      <c r="J116" s="129"/>
      <c r="K116" s="129"/>
      <c r="O116" s="192"/>
      <c r="P116" s="192"/>
      <c r="Q116" s="192"/>
      <c r="R116" s="192"/>
    </row>
    <row r="117" spans="1:23" s="130" customFormat="1" outlineLevel="1" x14ac:dyDescent="0.25">
      <c r="A117" s="119"/>
      <c r="B117" s="307" t="str">
        <f>B76</f>
        <v>Beheermaatregelen</v>
      </c>
      <c r="C117" s="308">
        <f>L109</f>
        <v>0</v>
      </c>
      <c r="D117" s="309"/>
      <c r="E117" s="310"/>
      <c r="F117" s="191"/>
      <c r="G117" s="200"/>
      <c r="H117" s="46"/>
      <c r="I117" s="46"/>
      <c r="J117" s="129"/>
      <c r="K117" s="129"/>
      <c r="O117" s="192"/>
      <c r="P117" s="192"/>
      <c r="Q117" s="192"/>
      <c r="R117" s="192"/>
    </row>
    <row r="118" spans="1:23" s="130" customFormat="1" outlineLevel="1" x14ac:dyDescent="0.25">
      <c r="A118" s="119"/>
      <c r="B118" s="354" t="s">
        <v>95</v>
      </c>
      <c r="C118" s="356">
        <f>C120-(C113+C114+C115+C116+C117)</f>
        <v>0</v>
      </c>
      <c r="D118" s="311"/>
      <c r="E118" s="310"/>
      <c r="F118" s="191"/>
      <c r="G118" s="200"/>
      <c r="H118" s="46"/>
      <c r="I118" s="46"/>
      <c r="J118" s="129"/>
      <c r="K118" s="129"/>
      <c r="O118" s="192"/>
      <c r="P118" s="192"/>
      <c r="Q118" s="192"/>
      <c r="R118" s="192"/>
    </row>
    <row r="119" spans="1:23" s="130" customFormat="1" outlineLevel="1" x14ac:dyDescent="0.25">
      <c r="A119" s="119"/>
      <c r="B119" s="312"/>
      <c r="C119" s="313"/>
      <c r="D119" s="314"/>
      <c r="E119" s="310"/>
      <c r="F119" s="191"/>
      <c r="G119" s="200"/>
      <c r="H119" s="46"/>
      <c r="I119" s="46"/>
      <c r="J119" s="129"/>
      <c r="K119" s="129"/>
      <c r="O119" s="192"/>
      <c r="P119" s="192"/>
      <c r="Q119" s="192"/>
      <c r="R119" s="192"/>
    </row>
    <row r="120" spans="1:23" s="131" customFormat="1" x14ac:dyDescent="0.25">
      <c r="A120" s="151"/>
      <c r="B120" s="315" t="s">
        <v>9</v>
      </c>
      <c r="C120" s="316">
        <f>SUM(G28+G49+G69+L109)</f>
        <v>0</v>
      </c>
      <c r="D120" s="317"/>
      <c r="E120" s="259"/>
      <c r="F120" s="191"/>
      <c r="G120" s="200"/>
      <c r="H120" s="46"/>
      <c r="I120" s="46"/>
      <c r="J120" s="129"/>
      <c r="K120" s="129"/>
      <c r="L120" s="130"/>
      <c r="M120" s="130"/>
      <c r="N120" s="130"/>
      <c r="O120" s="192"/>
      <c r="P120" s="237"/>
      <c r="Q120" s="237"/>
      <c r="R120" s="237"/>
    </row>
    <row r="121" spans="1:23" s="131" customFormat="1" x14ac:dyDescent="0.25">
      <c r="A121" s="151"/>
      <c r="B121" s="318"/>
      <c r="C121" s="319"/>
      <c r="D121" s="319"/>
      <c r="E121" s="320"/>
      <c r="F121" s="191"/>
      <c r="G121" s="200"/>
      <c r="H121" s="46"/>
      <c r="I121" s="46"/>
      <c r="J121" s="129"/>
      <c r="K121" s="129"/>
      <c r="L121" s="130"/>
      <c r="M121" s="130"/>
      <c r="N121" s="130"/>
      <c r="O121" s="192"/>
      <c r="P121" s="237"/>
      <c r="Q121" s="237"/>
      <c r="R121" s="237"/>
    </row>
    <row r="122" spans="1:23" x14ac:dyDescent="0.25">
      <c r="B122" s="321"/>
      <c r="C122" s="321"/>
      <c r="D122" s="322"/>
      <c r="E122" s="321"/>
      <c r="F122" s="98"/>
    </row>
    <row r="123" spans="1:23" x14ac:dyDescent="0.25">
      <c r="A123" s="119" t="s">
        <v>140</v>
      </c>
      <c r="B123" s="323" t="s">
        <v>96</v>
      </c>
      <c r="C123" s="324"/>
      <c r="D123" s="324"/>
      <c r="E123" s="324"/>
      <c r="F123" s="325"/>
      <c r="G123" s="326"/>
    </row>
    <row r="124" spans="1:23" x14ac:dyDescent="0.25">
      <c r="A124" s="119"/>
      <c r="B124" s="41" t="s">
        <v>143</v>
      </c>
      <c r="D124" s="49"/>
      <c r="F124" s="327"/>
      <c r="G124" s="326"/>
    </row>
    <row r="125" spans="1:23" x14ac:dyDescent="0.25">
      <c r="A125" s="119"/>
      <c r="B125" s="42" t="s">
        <v>144</v>
      </c>
      <c r="C125" s="328"/>
      <c r="D125" s="328"/>
      <c r="E125" s="328"/>
      <c r="F125" s="329"/>
      <c r="G125" s="326"/>
    </row>
    <row r="126" spans="1:23" x14ac:dyDescent="0.25">
      <c r="A126" s="119"/>
      <c r="B126" s="330"/>
      <c r="C126" s="328"/>
      <c r="D126" s="328"/>
      <c r="E126" s="328"/>
      <c r="F126" s="329"/>
      <c r="G126" s="326"/>
    </row>
    <row r="127" spans="1:23" x14ac:dyDescent="0.25">
      <c r="A127" s="97"/>
      <c r="B127" s="183"/>
      <c r="C127" s="331" t="s">
        <v>97</v>
      </c>
      <c r="D127" s="332" t="s">
        <v>98</v>
      </c>
      <c r="E127" s="331" t="s">
        <v>99</v>
      </c>
      <c r="F127" s="333" t="s">
        <v>17</v>
      </c>
      <c r="G127" s="326"/>
      <c r="I127" s="49"/>
      <c r="K127" s="100"/>
      <c r="L127" s="101"/>
      <c r="M127" s="102"/>
      <c r="N127" s="103"/>
      <c r="O127" s="102"/>
      <c r="Q127" s="104"/>
      <c r="S127" s="105"/>
      <c r="W127" s="49"/>
    </row>
    <row r="128" spans="1:23" x14ac:dyDescent="0.25">
      <c r="A128" s="97"/>
      <c r="B128" s="334" t="s">
        <v>101</v>
      </c>
      <c r="C128" s="242"/>
      <c r="D128" s="335"/>
      <c r="E128" s="335"/>
      <c r="F128" s="336"/>
      <c r="G128" s="326"/>
      <c r="I128" s="49"/>
      <c r="K128" s="100"/>
      <c r="L128" s="101"/>
      <c r="M128" s="102"/>
      <c r="N128" s="103"/>
      <c r="O128" s="102"/>
      <c r="Q128" s="104"/>
      <c r="S128" s="105"/>
      <c r="W128" s="49"/>
    </row>
    <row r="129" spans="1:23" x14ac:dyDescent="0.25">
      <c r="A129" s="97"/>
      <c r="B129" s="334" t="s">
        <v>102</v>
      </c>
      <c r="C129" s="242"/>
      <c r="D129" s="335"/>
      <c r="E129" s="335"/>
      <c r="F129" s="336"/>
      <c r="G129" s="326"/>
      <c r="I129" s="49"/>
      <c r="K129" s="100"/>
      <c r="L129" s="101"/>
      <c r="M129" s="102"/>
      <c r="N129" s="103"/>
      <c r="O129" s="102"/>
      <c r="Q129" s="104"/>
      <c r="S129" s="105"/>
      <c r="W129" s="49"/>
    </row>
    <row r="130" spans="1:23" x14ac:dyDescent="0.25">
      <c r="A130" s="97"/>
      <c r="B130" s="334" t="s">
        <v>103</v>
      </c>
      <c r="C130" s="242"/>
      <c r="D130" s="335"/>
      <c r="E130" s="335"/>
      <c r="F130" s="336"/>
      <c r="G130" s="326"/>
    </row>
    <row r="131" spans="1:23" x14ac:dyDescent="0.25">
      <c r="A131" s="97"/>
      <c r="B131" s="334" t="s">
        <v>104</v>
      </c>
      <c r="C131" s="242"/>
      <c r="D131" s="335"/>
      <c r="E131" s="335"/>
      <c r="F131" s="336"/>
      <c r="G131" s="326"/>
    </row>
    <row r="132" spans="1:23" x14ac:dyDescent="0.25">
      <c r="A132" s="97"/>
      <c r="B132" s="334" t="s">
        <v>105</v>
      </c>
      <c r="C132" s="242"/>
      <c r="D132" s="335"/>
      <c r="E132" s="335"/>
      <c r="F132" s="336"/>
      <c r="G132" s="326"/>
    </row>
    <row r="133" spans="1:23" x14ac:dyDescent="0.25">
      <c r="A133" s="97"/>
      <c r="B133" s="334" t="s">
        <v>106</v>
      </c>
      <c r="C133" s="242"/>
      <c r="D133" s="335"/>
      <c r="E133" s="335"/>
      <c r="F133" s="336"/>
      <c r="G133" s="326"/>
    </row>
    <row r="134" spans="1:23" x14ac:dyDescent="0.25">
      <c r="A134" s="97"/>
      <c r="B134" s="334" t="s">
        <v>107</v>
      </c>
      <c r="C134" s="242"/>
      <c r="D134" s="335"/>
      <c r="E134" s="335"/>
      <c r="F134" s="336"/>
      <c r="G134" s="326"/>
    </row>
    <row r="135" spans="1:23" x14ac:dyDescent="0.25">
      <c r="A135" s="97"/>
      <c r="B135" s="334" t="s">
        <v>108</v>
      </c>
      <c r="C135" s="242"/>
      <c r="D135" s="335"/>
      <c r="E135" s="335"/>
      <c r="F135" s="336"/>
      <c r="G135" s="326"/>
    </row>
    <row r="136" spans="1:23" x14ac:dyDescent="0.25">
      <c r="A136" s="97"/>
      <c r="B136" s="334" t="s">
        <v>109</v>
      </c>
      <c r="C136" s="242"/>
      <c r="D136" s="335"/>
      <c r="E136" s="335"/>
      <c r="F136" s="336"/>
      <c r="G136" s="326"/>
    </row>
    <row r="137" spans="1:23" x14ac:dyDescent="0.25">
      <c r="A137" s="97"/>
      <c r="B137" s="334" t="s">
        <v>110</v>
      </c>
      <c r="C137" s="242"/>
      <c r="D137" s="335"/>
      <c r="E137" s="335"/>
      <c r="F137" s="336"/>
      <c r="G137" s="326"/>
    </row>
    <row r="138" spans="1:23" x14ac:dyDescent="0.25">
      <c r="A138" s="97"/>
      <c r="B138" s="334" t="s">
        <v>111</v>
      </c>
      <c r="C138" s="242"/>
      <c r="D138" s="335"/>
      <c r="E138" s="335"/>
      <c r="F138" s="336"/>
      <c r="G138" s="326"/>
    </row>
    <row r="139" spans="1:23" x14ac:dyDescent="0.25">
      <c r="A139" s="97"/>
      <c r="B139" s="334" t="s">
        <v>112</v>
      </c>
      <c r="C139" s="242"/>
      <c r="D139" s="335"/>
      <c r="E139" s="335"/>
      <c r="F139" s="336"/>
      <c r="G139" s="326"/>
    </row>
    <row r="140" spans="1:23" x14ac:dyDescent="0.25">
      <c r="A140" s="97"/>
      <c r="B140" s="183"/>
      <c r="F140" s="327"/>
      <c r="G140" s="326"/>
    </row>
    <row r="141" spans="1:23" x14ac:dyDescent="0.25">
      <c r="A141" s="97"/>
      <c r="B141" s="183"/>
      <c r="E141" s="337" t="s">
        <v>141</v>
      </c>
      <c r="F141" s="338">
        <f>C120</f>
        <v>0</v>
      </c>
      <c r="G141" s="326"/>
    </row>
    <row r="142" spans="1:23" x14ac:dyDescent="0.25">
      <c r="A142" s="97"/>
      <c r="B142" s="183"/>
      <c r="E142" s="337" t="s">
        <v>142</v>
      </c>
      <c r="F142" s="339">
        <f>SUM(F128:F139)</f>
        <v>0</v>
      </c>
      <c r="G142" s="326"/>
    </row>
    <row r="143" spans="1:23" x14ac:dyDescent="0.25">
      <c r="A143" s="97"/>
      <c r="B143" s="340"/>
      <c r="C143" s="341"/>
      <c r="D143" s="342"/>
      <c r="E143" s="341"/>
      <c r="F143" s="343"/>
      <c r="G143" s="326"/>
    </row>
    <row r="144" spans="1:23" x14ac:dyDescent="0.25">
      <c r="B144" s="328"/>
      <c r="C144" s="328"/>
      <c r="D144" s="345"/>
      <c r="E144" s="328"/>
    </row>
  </sheetData>
  <sheetProtection algorithmName="SHA-512" hashValue="/zCZnWM38z3WhrFlieb1nJPNmffvCSfp80hEOTmSHRgA1ekOWW7q1t5ZjgA5rqmj+pFfsuxexDygx1RVHuU1+Q==" saltValue="oqixiSAETDpTe2oWjXFXJg==" spinCount="100000" sheet="1" objects="1" scenarios="1"/>
  <mergeCells count="29">
    <mergeCell ref="D67:F67"/>
    <mergeCell ref="H77:K77"/>
    <mergeCell ref="F2:G2"/>
    <mergeCell ref="D61:F61"/>
    <mergeCell ref="D62:F62"/>
    <mergeCell ref="D63:F63"/>
    <mergeCell ref="D64:F64"/>
    <mergeCell ref="D65:F65"/>
    <mergeCell ref="D66:F66"/>
    <mergeCell ref="D55:F55"/>
    <mergeCell ref="D56:F56"/>
    <mergeCell ref="D57:F57"/>
    <mergeCell ref="D58:F58"/>
    <mergeCell ref="D59:F59"/>
    <mergeCell ref="D60:F60"/>
    <mergeCell ref="D44:F44"/>
    <mergeCell ref="D45:F45"/>
    <mergeCell ref="D46:F46"/>
    <mergeCell ref="D47:F47"/>
    <mergeCell ref="D53:F53"/>
    <mergeCell ref="D54:F54"/>
    <mergeCell ref="D43:F43"/>
    <mergeCell ref="C2:D2"/>
    <mergeCell ref="C3:G3"/>
    <mergeCell ref="B10:E10"/>
    <mergeCell ref="D39:F39"/>
    <mergeCell ref="D40:F40"/>
    <mergeCell ref="D41:F41"/>
    <mergeCell ref="D42:F42"/>
  </mergeCells>
  <conditionalFormatting sqref="B10">
    <cfRule type="cellIs" dxfId="59" priority="10" stopIfTrue="1" operator="equal">
      <formula>"Kies eerst uw systematiek voor de berekening van de loonkosten"</formula>
    </cfRule>
  </conditionalFormatting>
  <conditionalFormatting sqref="B118:D119">
    <cfRule type="expression" dxfId="58" priority="4">
      <formula>$C$118&gt;0</formula>
    </cfRule>
  </conditionalFormatting>
  <conditionalFormatting sqref="D12:D26">
    <cfRule type="expression" dxfId="57" priority="5">
      <formula>AND($C$8="Vast uurtarief (60 euro)",$D12&gt;60)</formula>
    </cfRule>
  </conditionalFormatting>
  <conditionalFormatting sqref="F12:F26">
    <cfRule type="expression" dxfId="56" priority="2">
      <formula>$F12=0.5</formula>
    </cfRule>
  </conditionalFormatting>
  <conditionalFormatting sqref="F27">
    <cfRule type="cellIs" dxfId="55" priority="11" stopIfTrue="1" operator="equal">
      <formula>"Opslag algemene kosten (50%)"</formula>
    </cfRule>
  </conditionalFormatting>
  <conditionalFormatting sqref="F142">
    <cfRule type="expression" dxfId="54" priority="1">
      <formula>$F$141=$F$142</formula>
    </cfRule>
  </conditionalFormatting>
  <conditionalFormatting sqref="H79:H107">
    <cfRule type="expression" dxfId="53" priority="6">
      <formula>$H79&gt;$N79</formula>
    </cfRule>
  </conditionalFormatting>
  <conditionalFormatting sqref="I79:I107">
    <cfRule type="expression" dxfId="52" priority="9">
      <formula>$I79&gt;$O79</formula>
    </cfRule>
  </conditionalFormatting>
  <conditionalFormatting sqref="J79:J107">
    <cfRule type="expression" dxfId="51" priority="8">
      <formula>$J79&gt;$P79</formula>
    </cfRule>
  </conditionalFormatting>
  <conditionalFormatting sqref="K79:K107">
    <cfRule type="expression" dxfId="50" priority="7">
      <formula>$K79&gt;$Q79</formula>
    </cfRule>
  </conditionalFormatting>
  <dataValidations count="3">
    <dataValidation type="list" allowBlank="1" showInputMessage="1" showErrorMessage="1" sqref="B54:B67 B12:B26" xr:uid="{4AB17552-C7E8-4E02-B532-D160D2703B9E}">
      <formula1>Activiteiten</formula1>
    </dataValidation>
    <dataValidation type="custom" errorStyle="warning" allowBlank="1" showErrorMessage="1" errorTitle="Maximum vergoeding" error="De opgegeven vergoeding is meer dan het maximum voor deze activiteit." sqref="H79:K109 C109" xr:uid="{F9C81F89-83E2-4D2A-902C-D634ABDCBCBE}">
      <formula1>C79&lt;=I79</formula1>
    </dataValidation>
    <dataValidation type="list" allowBlank="1" showInputMessage="1" showErrorMessage="1" sqref="C8" xr:uid="{EAC0BBDB-AF57-44CB-A7F9-0A0D1AF3335C}">
      <formula1>Loonkostensystematiek</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9379-DA68-4D33-8878-73CCFDD787C7}">
  <dimension ref="A1:W144"/>
  <sheetViews>
    <sheetView zoomScaleNormal="100" workbookViewId="0">
      <selection activeCell="C3" sqref="C3:G3"/>
    </sheetView>
  </sheetViews>
  <sheetFormatPr defaultColWidth="0" defaultRowHeight="11.25" zeroHeight="1" outlineLevelRow="1" x14ac:dyDescent="0.25"/>
  <cols>
    <col min="1" max="1" width="4.5703125" style="44" customWidth="1"/>
    <col min="2" max="2" width="63.5703125" style="49" customWidth="1"/>
    <col min="3" max="3" width="58.85546875" style="49" customWidth="1"/>
    <col min="4" max="4" width="16.140625" style="100" customWidth="1"/>
    <col min="5" max="7" width="16.140625" style="49" customWidth="1"/>
    <col min="8" max="9" width="16.140625" style="53" customWidth="1"/>
    <col min="10" max="11" width="16.140625" style="49" customWidth="1"/>
    <col min="12" max="12" width="17.7109375" style="100" customWidth="1"/>
    <col min="13" max="13" width="3.7109375" style="101" customWidth="1"/>
    <col min="14" max="14" width="17.85546875" style="102" hidden="1" customWidth="1"/>
    <col min="15" max="15" width="11.42578125" style="103" hidden="1" customWidth="1"/>
    <col min="16" max="16" width="16.42578125" style="102" hidden="1" customWidth="1"/>
    <col min="17" max="17" width="20" style="102" hidden="1" customWidth="1"/>
    <col min="18" max="18" width="12.42578125" style="104" hidden="1" customWidth="1"/>
    <col min="19" max="19" width="16.42578125" style="104" hidden="1" customWidth="1"/>
    <col min="20" max="20" width="17" style="105" hidden="1" customWidth="1"/>
    <col min="21" max="21" width="12" style="105" hidden="1" customWidth="1"/>
    <col min="22" max="23" width="56" style="105" hidden="1" customWidth="1"/>
    <col min="24" max="16384" width="14.140625" style="49" hidden="1"/>
  </cols>
  <sheetData>
    <row r="1" spans="1:23" x14ac:dyDescent="0.25">
      <c r="A1" s="97"/>
      <c r="B1" s="98"/>
      <c r="C1" s="98"/>
      <c r="D1" s="99"/>
      <c r="E1" s="98"/>
      <c r="F1" s="98"/>
      <c r="G1" s="98"/>
    </row>
    <row r="2" spans="1:23" x14ac:dyDescent="0.25">
      <c r="A2" s="97"/>
      <c r="B2" s="344" t="s">
        <v>148</v>
      </c>
      <c r="C2" s="375"/>
      <c r="D2" s="376"/>
      <c r="E2" s="344" t="s">
        <v>159</v>
      </c>
      <c r="F2" s="375"/>
      <c r="G2" s="376"/>
      <c r="H2" s="123"/>
      <c r="I2" s="52"/>
      <c r="J2" s="105"/>
      <c r="K2" s="105"/>
      <c r="L2" s="142"/>
      <c r="M2" s="126"/>
    </row>
    <row r="3" spans="1:23" s="131" customFormat="1" x14ac:dyDescent="0.25">
      <c r="A3" s="119"/>
      <c r="B3" s="120" t="s">
        <v>158</v>
      </c>
      <c r="C3" s="377" t="str">
        <f>IF('Penvoerder (deelnemer 1)'!C3="","",'Penvoerder (deelnemer 1)'!C3)</f>
        <v/>
      </c>
      <c r="D3" s="378"/>
      <c r="E3" s="378"/>
      <c r="F3" s="378"/>
      <c r="G3" s="379"/>
      <c r="H3" s="123"/>
      <c r="I3" s="52"/>
      <c r="J3" s="124"/>
      <c r="K3" s="124"/>
      <c r="L3" s="125"/>
      <c r="M3" s="126"/>
      <c r="N3" s="127"/>
      <c r="O3" s="128"/>
      <c r="P3" s="127"/>
      <c r="Q3" s="127"/>
      <c r="R3" s="129"/>
      <c r="S3" s="129"/>
      <c r="T3" s="130"/>
      <c r="U3" s="130"/>
      <c r="V3" s="130"/>
      <c r="W3" s="130"/>
    </row>
    <row r="4" spans="1:23" s="140" customFormat="1" x14ac:dyDescent="0.25">
      <c r="A4" s="132"/>
      <c r="B4" s="133"/>
      <c r="C4" s="134"/>
      <c r="D4" s="135"/>
      <c r="E4" s="135"/>
      <c r="F4" s="135"/>
      <c r="G4" s="135"/>
      <c r="H4" s="136"/>
      <c r="I4" s="46"/>
      <c r="J4" s="137"/>
      <c r="K4" s="137"/>
      <c r="L4" s="138"/>
      <c r="M4" s="139"/>
      <c r="N4" s="127"/>
      <c r="O4" s="128"/>
      <c r="P4" s="127"/>
      <c r="Q4" s="127"/>
      <c r="R4" s="129"/>
      <c r="S4" s="129"/>
    </row>
    <row r="5" spans="1:23" x14ac:dyDescent="0.15">
      <c r="A5" s="97"/>
      <c r="B5" s="141" t="s">
        <v>211</v>
      </c>
      <c r="C5" s="44"/>
      <c r="D5" s="142"/>
      <c r="E5" s="105"/>
      <c r="F5" s="105"/>
      <c r="G5" s="105"/>
      <c r="H5" s="52"/>
      <c r="I5" s="52"/>
      <c r="J5" s="105"/>
      <c r="K5" s="105"/>
      <c r="L5" s="142"/>
      <c r="M5" s="126"/>
    </row>
    <row r="6" spans="1:23" s="131" customFormat="1" x14ac:dyDescent="0.25">
      <c r="A6" s="119"/>
      <c r="B6" s="143"/>
      <c r="C6" s="143"/>
      <c r="D6" s="144"/>
      <c r="E6" s="145"/>
      <c r="F6" s="145"/>
      <c r="G6" s="145"/>
      <c r="H6" s="52"/>
      <c r="I6" s="52"/>
      <c r="J6" s="124"/>
      <c r="K6" s="124"/>
      <c r="L6" s="125"/>
      <c r="M6" s="126"/>
      <c r="N6" s="127"/>
      <c r="O6" s="128"/>
      <c r="P6" s="127"/>
      <c r="Q6" s="127"/>
      <c r="R6" s="129"/>
      <c r="S6" s="129"/>
      <c r="T6" s="130"/>
      <c r="U6" s="130"/>
      <c r="V6" s="130"/>
      <c r="W6" s="130"/>
    </row>
    <row r="7" spans="1:23" s="131" customFormat="1" x14ac:dyDescent="0.25">
      <c r="A7" s="119" t="s">
        <v>3</v>
      </c>
      <c r="B7" s="146" t="s">
        <v>116</v>
      </c>
      <c r="C7" s="147"/>
      <c r="D7" s="148"/>
      <c r="E7" s="149"/>
      <c r="F7" s="149"/>
      <c r="G7" s="150"/>
      <c r="H7" s="123"/>
      <c r="I7" s="52"/>
      <c r="J7" s="124"/>
      <c r="K7" s="124"/>
      <c r="L7" s="125"/>
      <c r="M7" s="126"/>
      <c r="N7" s="127"/>
      <c r="O7" s="128"/>
      <c r="P7" s="127"/>
      <c r="Q7" s="127"/>
      <c r="R7" s="129"/>
      <c r="S7" s="129"/>
      <c r="T7" s="130"/>
      <c r="U7" s="130"/>
      <c r="V7" s="130"/>
      <c r="W7" s="130"/>
    </row>
    <row r="8" spans="1:23" s="131" customFormat="1" ht="51" customHeight="1" x14ac:dyDescent="0.25">
      <c r="A8" s="151"/>
      <c r="B8" s="152" t="s">
        <v>1</v>
      </c>
      <c r="C8" s="153" t="s">
        <v>2</v>
      </c>
      <c r="D8" s="154"/>
      <c r="G8" s="155"/>
      <c r="H8" s="156"/>
      <c r="I8" s="37"/>
      <c r="J8" s="157"/>
      <c r="M8" s="129"/>
      <c r="N8" s="128"/>
      <c r="O8" s="102"/>
      <c r="P8" s="127"/>
      <c r="Q8" s="127"/>
      <c r="R8" s="129"/>
      <c r="S8" s="130"/>
      <c r="T8" s="130"/>
      <c r="U8" s="130"/>
      <c r="V8" s="130"/>
    </row>
    <row r="9" spans="1:23" x14ac:dyDescent="0.15">
      <c r="A9" s="97"/>
      <c r="B9" s="158"/>
      <c r="C9" s="159"/>
      <c r="D9" s="160"/>
      <c r="E9" s="161"/>
      <c r="F9" s="161"/>
      <c r="G9" s="162"/>
      <c r="H9" s="123"/>
      <c r="I9" s="52"/>
      <c r="J9" s="105"/>
      <c r="K9" s="105"/>
      <c r="L9" s="142"/>
      <c r="M9" s="126"/>
    </row>
    <row r="10" spans="1:23" x14ac:dyDescent="0.25">
      <c r="A10" s="97"/>
      <c r="B10" s="369" t="str">
        <f>IF(OR(C8="Maak uw keuze",C8=""),"Kies eerst uw systematiek voor de berekening van de loonkosten",C8)</f>
        <v>Kies eerst uw systematiek voor de berekening van de loonkosten</v>
      </c>
      <c r="C10" s="370"/>
      <c r="D10" s="370"/>
      <c r="E10" s="370"/>
      <c r="F10" s="163"/>
      <c r="G10" s="164"/>
      <c r="H10" s="165"/>
      <c r="I10" s="46"/>
      <c r="J10" s="166"/>
      <c r="K10" s="104"/>
      <c r="L10" s="104"/>
      <c r="M10" s="104"/>
      <c r="N10" s="47"/>
      <c r="O10" s="47"/>
      <c r="P10" s="47"/>
      <c r="Q10" s="47"/>
      <c r="R10" s="105"/>
      <c r="S10" s="49"/>
      <c r="T10" s="49"/>
      <c r="U10" s="49"/>
      <c r="V10" s="49"/>
      <c r="W10" s="49"/>
    </row>
    <row r="11" spans="1:23" s="176" customFormat="1" ht="22.5" outlineLevel="1" x14ac:dyDescent="0.25">
      <c r="A11" s="119"/>
      <c r="B11" s="167" t="s">
        <v>4</v>
      </c>
      <c r="C11" s="168" t="s">
        <v>5</v>
      </c>
      <c r="D11" s="169" t="s">
        <v>6</v>
      </c>
      <c r="E11" s="168" t="s">
        <v>7</v>
      </c>
      <c r="F11" s="168" t="s">
        <v>125</v>
      </c>
      <c r="G11" s="170" t="s">
        <v>128</v>
      </c>
      <c r="H11" s="346" t="s">
        <v>126</v>
      </c>
      <c r="I11" s="347" t="s">
        <v>125</v>
      </c>
      <c r="J11" s="171"/>
      <c r="K11" s="172"/>
      <c r="L11" s="173"/>
      <c r="M11" s="173"/>
      <c r="N11" s="174"/>
      <c r="O11" s="174"/>
      <c r="P11" s="174"/>
      <c r="Q11" s="174"/>
      <c r="R11" s="175"/>
    </row>
    <row r="12" spans="1:23" outlineLevel="1" x14ac:dyDescent="0.25">
      <c r="A12" s="97"/>
      <c r="B12" s="177"/>
      <c r="C12" s="177"/>
      <c r="D12" s="178"/>
      <c r="E12" s="179"/>
      <c r="F12" s="180">
        <f>IF(AND(C$8="Directe loonkosten + vaste opslag 50%",D12&gt;0),0.5,0)</f>
        <v>0</v>
      </c>
      <c r="G12" s="181">
        <f>IFERROR($D12*E12+$D12*E12*F12,0)</f>
        <v>0</v>
      </c>
      <c r="H12" s="350">
        <f>D12*E12</f>
        <v>0</v>
      </c>
      <c r="I12" s="350">
        <f>H12*F12</f>
        <v>0</v>
      </c>
      <c r="J12" s="166"/>
      <c r="K12" s="182"/>
      <c r="L12" s="104"/>
      <c r="M12" s="104"/>
      <c r="N12" s="47"/>
      <c r="O12" s="47"/>
      <c r="P12" s="47"/>
      <c r="Q12" s="47"/>
      <c r="R12" s="105"/>
      <c r="S12" s="49"/>
      <c r="T12" s="49"/>
      <c r="U12" s="49"/>
      <c r="V12" s="49"/>
      <c r="W12" s="49"/>
    </row>
    <row r="13" spans="1:23" outlineLevel="1" x14ac:dyDescent="0.25">
      <c r="A13" s="97"/>
      <c r="B13" s="177"/>
      <c r="C13" s="177"/>
      <c r="D13" s="178"/>
      <c r="E13" s="179"/>
      <c r="F13" s="180">
        <f t="shared" ref="F13:F26" si="0">IF(AND(C$8="Directe loonkosten + vaste opslag 50%",D13&gt;0),0.5,0)</f>
        <v>0</v>
      </c>
      <c r="G13" s="181">
        <f t="shared" ref="G13:G26" si="1">IFERROR($D13*E13+$D13*E13*F13,0)</f>
        <v>0</v>
      </c>
      <c r="H13" s="350">
        <f t="shared" ref="H13:H26" si="2">D13*E13</f>
        <v>0</v>
      </c>
      <c r="I13" s="350">
        <f t="shared" ref="I13:I26" si="3">H13*F13</f>
        <v>0</v>
      </c>
      <c r="J13" s="166"/>
      <c r="K13" s="182"/>
      <c r="L13" s="104"/>
      <c r="M13" s="104"/>
      <c r="N13" s="47"/>
      <c r="O13" s="47"/>
      <c r="P13" s="47"/>
      <c r="Q13" s="47"/>
      <c r="R13" s="105"/>
      <c r="S13" s="49"/>
      <c r="T13" s="49"/>
      <c r="U13" s="49"/>
      <c r="V13" s="49"/>
      <c r="W13" s="49"/>
    </row>
    <row r="14" spans="1:23" outlineLevel="1" x14ac:dyDescent="0.25">
      <c r="A14" s="97"/>
      <c r="B14" s="177"/>
      <c r="C14" s="177"/>
      <c r="D14" s="178"/>
      <c r="E14" s="179"/>
      <c r="F14" s="180">
        <f t="shared" si="0"/>
        <v>0</v>
      </c>
      <c r="G14" s="181">
        <f t="shared" si="1"/>
        <v>0</v>
      </c>
      <c r="H14" s="350">
        <f t="shared" si="2"/>
        <v>0</v>
      </c>
      <c r="I14" s="350">
        <f t="shared" si="3"/>
        <v>0</v>
      </c>
      <c r="J14" s="166"/>
      <c r="K14" s="182"/>
      <c r="L14" s="104"/>
      <c r="M14" s="104"/>
      <c r="N14" s="47"/>
      <c r="O14" s="47"/>
      <c r="P14" s="47"/>
      <c r="Q14" s="47"/>
      <c r="R14" s="105"/>
      <c r="S14" s="49"/>
      <c r="T14" s="49"/>
      <c r="U14" s="49"/>
      <c r="V14" s="49"/>
      <c r="W14" s="49"/>
    </row>
    <row r="15" spans="1:23" outlineLevel="1" x14ac:dyDescent="0.25">
      <c r="A15" s="97"/>
      <c r="B15" s="177"/>
      <c r="C15" s="177"/>
      <c r="D15" s="178"/>
      <c r="E15" s="179"/>
      <c r="F15" s="180">
        <f t="shared" si="0"/>
        <v>0</v>
      </c>
      <c r="G15" s="181">
        <f t="shared" si="1"/>
        <v>0</v>
      </c>
      <c r="H15" s="350">
        <f t="shared" si="2"/>
        <v>0</v>
      </c>
      <c r="I15" s="350">
        <f t="shared" si="3"/>
        <v>0</v>
      </c>
      <c r="J15" s="166"/>
      <c r="K15" s="182"/>
      <c r="L15" s="104"/>
      <c r="M15" s="104"/>
      <c r="N15" s="47"/>
      <c r="O15" s="47"/>
      <c r="P15" s="47"/>
      <c r="Q15" s="47"/>
      <c r="R15" s="105"/>
      <c r="S15" s="49"/>
      <c r="T15" s="49"/>
      <c r="U15" s="49"/>
      <c r="V15" s="49"/>
      <c r="W15" s="49"/>
    </row>
    <row r="16" spans="1:23" outlineLevel="1" x14ac:dyDescent="0.25">
      <c r="A16" s="97"/>
      <c r="B16" s="177"/>
      <c r="C16" s="177"/>
      <c r="D16" s="178"/>
      <c r="E16" s="179"/>
      <c r="F16" s="180">
        <f t="shared" si="0"/>
        <v>0</v>
      </c>
      <c r="G16" s="181">
        <f t="shared" si="1"/>
        <v>0</v>
      </c>
      <c r="H16" s="350">
        <f t="shared" si="2"/>
        <v>0</v>
      </c>
      <c r="I16" s="350">
        <f t="shared" si="3"/>
        <v>0</v>
      </c>
      <c r="J16" s="166"/>
      <c r="K16" s="104"/>
      <c r="L16" s="104"/>
      <c r="M16" s="104"/>
      <c r="N16" s="47"/>
      <c r="O16" s="47"/>
      <c r="P16" s="47"/>
      <c r="Q16" s="47"/>
      <c r="R16" s="105"/>
      <c r="S16" s="49"/>
      <c r="T16" s="49"/>
      <c r="U16" s="49"/>
      <c r="V16" s="49"/>
      <c r="W16" s="49"/>
    </row>
    <row r="17" spans="1:23" outlineLevel="1" x14ac:dyDescent="0.25">
      <c r="A17" s="97"/>
      <c r="B17" s="177"/>
      <c r="C17" s="177"/>
      <c r="D17" s="178"/>
      <c r="E17" s="179"/>
      <c r="F17" s="180">
        <f t="shared" si="0"/>
        <v>0</v>
      </c>
      <c r="G17" s="181">
        <f t="shared" si="1"/>
        <v>0</v>
      </c>
      <c r="H17" s="350">
        <f t="shared" si="2"/>
        <v>0</v>
      </c>
      <c r="I17" s="350">
        <f t="shared" si="3"/>
        <v>0</v>
      </c>
      <c r="J17" s="166"/>
      <c r="K17" s="104"/>
      <c r="L17" s="104"/>
      <c r="M17" s="104"/>
      <c r="N17" s="47"/>
      <c r="O17" s="47"/>
      <c r="P17" s="47"/>
      <c r="Q17" s="47"/>
      <c r="R17" s="105"/>
      <c r="S17" s="49"/>
      <c r="T17" s="49"/>
      <c r="U17" s="49"/>
      <c r="V17" s="49"/>
      <c r="W17" s="49"/>
    </row>
    <row r="18" spans="1:23" outlineLevel="1" x14ac:dyDescent="0.25">
      <c r="A18" s="97"/>
      <c r="B18" s="177"/>
      <c r="C18" s="177"/>
      <c r="D18" s="178"/>
      <c r="E18" s="179"/>
      <c r="F18" s="180">
        <f t="shared" si="0"/>
        <v>0</v>
      </c>
      <c r="G18" s="181">
        <f t="shared" si="1"/>
        <v>0</v>
      </c>
      <c r="H18" s="350">
        <f t="shared" si="2"/>
        <v>0</v>
      </c>
      <c r="I18" s="350">
        <f t="shared" si="3"/>
        <v>0</v>
      </c>
      <c r="J18" s="166"/>
      <c r="K18" s="104"/>
      <c r="L18" s="104"/>
      <c r="M18" s="104"/>
      <c r="N18" s="47"/>
      <c r="O18" s="47"/>
      <c r="P18" s="47"/>
      <c r="Q18" s="47"/>
      <c r="R18" s="105"/>
      <c r="S18" s="49"/>
      <c r="T18" s="49"/>
      <c r="U18" s="49"/>
      <c r="V18" s="49"/>
      <c r="W18" s="49"/>
    </row>
    <row r="19" spans="1:23" outlineLevel="1" x14ac:dyDescent="0.25">
      <c r="A19" s="97"/>
      <c r="B19" s="177"/>
      <c r="C19" s="177"/>
      <c r="D19" s="178"/>
      <c r="E19" s="179"/>
      <c r="F19" s="180">
        <f t="shared" si="0"/>
        <v>0</v>
      </c>
      <c r="G19" s="181">
        <f t="shared" si="1"/>
        <v>0</v>
      </c>
      <c r="H19" s="350">
        <f t="shared" si="2"/>
        <v>0</v>
      </c>
      <c r="I19" s="350">
        <f t="shared" si="3"/>
        <v>0</v>
      </c>
      <c r="J19" s="166"/>
      <c r="K19" s="104"/>
      <c r="L19" s="104"/>
      <c r="M19" s="104"/>
      <c r="N19" s="47"/>
      <c r="O19" s="47"/>
      <c r="P19" s="47"/>
      <c r="Q19" s="47"/>
      <c r="R19" s="105"/>
      <c r="S19" s="49"/>
      <c r="T19" s="49"/>
      <c r="U19" s="49"/>
      <c r="V19" s="49"/>
      <c r="W19" s="49"/>
    </row>
    <row r="20" spans="1:23" outlineLevel="1" x14ac:dyDescent="0.25">
      <c r="A20" s="97"/>
      <c r="B20" s="177"/>
      <c r="C20" s="177"/>
      <c r="D20" s="178"/>
      <c r="E20" s="179"/>
      <c r="F20" s="180">
        <f t="shared" si="0"/>
        <v>0</v>
      </c>
      <c r="G20" s="181">
        <f t="shared" si="1"/>
        <v>0</v>
      </c>
      <c r="H20" s="350">
        <f t="shared" si="2"/>
        <v>0</v>
      </c>
      <c r="I20" s="350">
        <f t="shared" si="3"/>
        <v>0</v>
      </c>
      <c r="J20" s="166"/>
      <c r="K20" s="104"/>
      <c r="L20" s="104"/>
      <c r="M20" s="104"/>
      <c r="N20" s="47"/>
      <c r="O20" s="47"/>
      <c r="P20" s="47"/>
      <c r="Q20" s="47"/>
      <c r="R20" s="105"/>
      <c r="S20" s="49"/>
      <c r="T20" s="49"/>
      <c r="U20" s="49"/>
      <c r="V20" s="49"/>
      <c r="W20" s="49"/>
    </row>
    <row r="21" spans="1:23" outlineLevel="1" x14ac:dyDescent="0.25">
      <c r="A21" s="97"/>
      <c r="B21" s="177"/>
      <c r="C21" s="177"/>
      <c r="D21" s="178"/>
      <c r="E21" s="179"/>
      <c r="F21" s="180">
        <f t="shared" si="0"/>
        <v>0</v>
      </c>
      <c r="G21" s="181">
        <f t="shared" si="1"/>
        <v>0</v>
      </c>
      <c r="H21" s="350">
        <f t="shared" si="2"/>
        <v>0</v>
      </c>
      <c r="I21" s="350">
        <f t="shared" si="3"/>
        <v>0</v>
      </c>
      <c r="J21" s="166"/>
      <c r="K21" s="104"/>
      <c r="L21" s="104"/>
      <c r="M21" s="104"/>
      <c r="N21" s="47"/>
      <c r="O21" s="47"/>
      <c r="P21" s="47"/>
      <c r="Q21" s="47"/>
      <c r="R21" s="105"/>
      <c r="S21" s="49"/>
      <c r="T21" s="49"/>
      <c r="U21" s="49"/>
      <c r="V21" s="49"/>
      <c r="W21" s="49"/>
    </row>
    <row r="22" spans="1:23" outlineLevel="1" x14ac:dyDescent="0.25">
      <c r="A22" s="97"/>
      <c r="B22" s="177"/>
      <c r="C22" s="177"/>
      <c r="D22" s="178"/>
      <c r="E22" s="179"/>
      <c r="F22" s="180">
        <f t="shared" si="0"/>
        <v>0</v>
      </c>
      <c r="G22" s="181">
        <f t="shared" si="1"/>
        <v>0</v>
      </c>
      <c r="H22" s="350">
        <f t="shared" si="2"/>
        <v>0</v>
      </c>
      <c r="I22" s="350">
        <f t="shared" si="3"/>
        <v>0</v>
      </c>
      <c r="J22" s="166"/>
      <c r="K22" s="104"/>
      <c r="L22" s="104"/>
      <c r="M22" s="104"/>
      <c r="N22" s="47"/>
      <c r="O22" s="47"/>
      <c r="P22" s="47"/>
      <c r="Q22" s="47"/>
      <c r="R22" s="105"/>
      <c r="S22" s="49"/>
      <c r="T22" s="49"/>
      <c r="U22" s="49"/>
      <c r="V22" s="49"/>
      <c r="W22" s="49"/>
    </row>
    <row r="23" spans="1:23" outlineLevel="1" x14ac:dyDescent="0.25">
      <c r="A23" s="97"/>
      <c r="B23" s="177"/>
      <c r="C23" s="177"/>
      <c r="D23" s="178"/>
      <c r="E23" s="179"/>
      <c r="F23" s="180">
        <f t="shared" si="0"/>
        <v>0</v>
      </c>
      <c r="G23" s="181">
        <f t="shared" si="1"/>
        <v>0</v>
      </c>
      <c r="H23" s="350">
        <f t="shared" si="2"/>
        <v>0</v>
      </c>
      <c r="I23" s="350">
        <f t="shared" si="3"/>
        <v>0</v>
      </c>
      <c r="J23" s="166"/>
      <c r="K23" s="104"/>
      <c r="L23" s="104"/>
      <c r="M23" s="104"/>
      <c r="N23" s="47"/>
      <c r="O23" s="47"/>
      <c r="P23" s="47"/>
      <c r="Q23" s="47"/>
      <c r="R23" s="105"/>
      <c r="S23" s="49"/>
      <c r="T23" s="49"/>
      <c r="U23" s="49"/>
      <c r="V23" s="49"/>
      <c r="W23" s="49"/>
    </row>
    <row r="24" spans="1:23" outlineLevel="1" x14ac:dyDescent="0.25">
      <c r="A24" s="97"/>
      <c r="B24" s="177"/>
      <c r="C24" s="177"/>
      <c r="D24" s="178"/>
      <c r="E24" s="179"/>
      <c r="F24" s="180">
        <f t="shared" si="0"/>
        <v>0</v>
      </c>
      <c r="G24" s="181">
        <f t="shared" si="1"/>
        <v>0</v>
      </c>
      <c r="H24" s="350">
        <f t="shared" si="2"/>
        <v>0</v>
      </c>
      <c r="I24" s="350">
        <f t="shared" si="3"/>
        <v>0</v>
      </c>
      <c r="J24" s="166"/>
      <c r="K24" s="104"/>
      <c r="L24" s="104"/>
      <c r="M24" s="104"/>
      <c r="N24" s="47"/>
      <c r="O24" s="47"/>
      <c r="P24" s="47"/>
      <c r="Q24" s="47"/>
      <c r="R24" s="105"/>
      <c r="S24" s="49"/>
      <c r="T24" s="49"/>
      <c r="U24" s="49"/>
      <c r="V24" s="49"/>
      <c r="W24" s="49"/>
    </row>
    <row r="25" spans="1:23" outlineLevel="1" x14ac:dyDescent="0.25">
      <c r="A25" s="97"/>
      <c r="B25" s="177"/>
      <c r="C25" s="177"/>
      <c r="D25" s="178"/>
      <c r="E25" s="179"/>
      <c r="F25" s="180">
        <f t="shared" si="0"/>
        <v>0</v>
      </c>
      <c r="G25" s="181">
        <f t="shared" si="1"/>
        <v>0</v>
      </c>
      <c r="H25" s="350">
        <f t="shared" si="2"/>
        <v>0</v>
      </c>
      <c r="I25" s="350">
        <f t="shared" si="3"/>
        <v>0</v>
      </c>
      <c r="J25" s="166"/>
      <c r="K25" s="104"/>
      <c r="L25" s="104"/>
      <c r="M25" s="104"/>
      <c r="N25" s="47"/>
      <c r="O25" s="47"/>
      <c r="P25" s="47"/>
      <c r="Q25" s="47"/>
      <c r="R25" s="105"/>
      <c r="S25" s="49"/>
      <c r="T25" s="49"/>
      <c r="U25" s="49"/>
      <c r="V25" s="49"/>
      <c r="W25" s="49"/>
    </row>
    <row r="26" spans="1:23" outlineLevel="1" x14ac:dyDescent="0.25">
      <c r="A26" s="97"/>
      <c r="B26" s="177"/>
      <c r="C26" s="177"/>
      <c r="D26" s="178"/>
      <c r="E26" s="179"/>
      <c r="F26" s="180">
        <f t="shared" si="0"/>
        <v>0</v>
      </c>
      <c r="G26" s="181">
        <f t="shared" si="1"/>
        <v>0</v>
      </c>
      <c r="H26" s="350">
        <f t="shared" si="2"/>
        <v>0</v>
      </c>
      <c r="I26" s="350">
        <f t="shared" si="3"/>
        <v>0</v>
      </c>
      <c r="J26" s="166"/>
      <c r="K26" s="104"/>
      <c r="L26" s="104"/>
      <c r="M26" s="104"/>
      <c r="N26" s="47"/>
      <c r="O26" s="47"/>
      <c r="P26" s="47"/>
      <c r="Q26" s="47"/>
      <c r="R26" s="105"/>
      <c r="S26" s="49"/>
      <c r="T26" s="49"/>
      <c r="U26" s="49"/>
      <c r="V26" s="49"/>
      <c r="W26" s="49"/>
    </row>
    <row r="27" spans="1:23" outlineLevel="1" x14ac:dyDescent="0.25">
      <c r="A27" s="97"/>
      <c r="B27" s="183"/>
      <c r="C27" s="130"/>
      <c r="D27" s="130"/>
      <c r="E27" s="105"/>
      <c r="F27" s="184"/>
      <c r="G27" s="185"/>
      <c r="H27" s="186"/>
      <c r="I27" s="46"/>
      <c r="J27" s="166"/>
      <c r="K27" s="104"/>
      <c r="L27" s="104"/>
      <c r="M27" s="104"/>
      <c r="N27" s="47"/>
      <c r="O27" s="47"/>
      <c r="P27" s="47"/>
      <c r="Q27" s="47"/>
      <c r="R27" s="105"/>
      <c r="S27" s="49"/>
      <c r="T27" s="49"/>
      <c r="U27" s="49"/>
      <c r="V27" s="49"/>
      <c r="W27" s="49"/>
    </row>
    <row r="28" spans="1:23" s="131" customFormat="1" x14ac:dyDescent="0.25">
      <c r="A28" s="119"/>
      <c r="B28" s="187"/>
      <c r="C28" s="130"/>
      <c r="D28" s="130"/>
      <c r="E28" s="188"/>
      <c r="F28" s="189" t="s">
        <v>129</v>
      </c>
      <c r="G28" s="190">
        <f>SUM(G12:G26)</f>
        <v>0</v>
      </c>
      <c r="H28" s="348">
        <f t="shared" ref="H28" si="4">SUM(H12:H26)</f>
        <v>0</v>
      </c>
      <c r="I28" s="349">
        <f>SUM(I12:I26)</f>
        <v>0</v>
      </c>
      <c r="J28" s="191"/>
      <c r="K28" s="129"/>
      <c r="L28" s="129"/>
      <c r="M28" s="129"/>
      <c r="N28" s="192"/>
      <c r="O28" s="192"/>
      <c r="P28" s="192"/>
      <c r="Q28" s="192"/>
      <c r="R28" s="130"/>
    </row>
    <row r="29" spans="1:23" s="131" customFormat="1" x14ac:dyDescent="0.25">
      <c r="A29" s="119"/>
      <c r="B29" s="187"/>
      <c r="C29" s="130"/>
      <c r="D29" s="130"/>
      <c r="E29" s="188"/>
      <c r="F29" s="189" t="s">
        <v>131</v>
      </c>
      <c r="G29" s="193">
        <f>SUM(H12:H26)</f>
        <v>0</v>
      </c>
      <c r="H29" s="194"/>
      <c r="I29" s="46"/>
      <c r="J29" s="129"/>
      <c r="K29" s="129"/>
      <c r="L29" s="129"/>
      <c r="M29" s="129"/>
      <c r="N29" s="192"/>
      <c r="O29" s="192"/>
      <c r="P29" s="192"/>
      <c r="Q29" s="192"/>
      <c r="R29" s="130"/>
    </row>
    <row r="30" spans="1:23" s="131" customFormat="1" x14ac:dyDescent="0.25">
      <c r="A30" s="119"/>
      <c r="B30" s="187"/>
      <c r="C30" s="130"/>
      <c r="D30" s="130"/>
      <c r="E30" s="188"/>
      <c r="F30" s="189" t="s">
        <v>130</v>
      </c>
      <c r="G30" s="193">
        <f>SUM(I12:I26)</f>
        <v>0</v>
      </c>
      <c r="H30" s="194"/>
      <c r="I30" s="46"/>
      <c r="J30" s="129"/>
      <c r="K30" s="129"/>
      <c r="L30" s="129"/>
      <c r="M30" s="129"/>
      <c r="N30" s="192"/>
      <c r="O30" s="192"/>
      <c r="P30" s="192"/>
      <c r="Q30" s="192"/>
      <c r="R30" s="130"/>
    </row>
    <row r="31" spans="1:23" s="131" customFormat="1" x14ac:dyDescent="0.25">
      <c r="A31" s="119"/>
      <c r="B31" s="187"/>
      <c r="C31" s="130"/>
      <c r="D31" s="130"/>
      <c r="E31" s="188"/>
      <c r="F31" s="189"/>
      <c r="G31" s="195"/>
      <c r="H31" s="194"/>
      <c r="I31" s="46"/>
      <c r="J31" s="129"/>
      <c r="K31" s="129"/>
      <c r="L31" s="129"/>
      <c r="M31" s="129"/>
      <c r="N31" s="192"/>
      <c r="O31" s="192"/>
      <c r="P31" s="192"/>
      <c r="Q31" s="192"/>
      <c r="R31" s="130"/>
    </row>
    <row r="32" spans="1:23" s="131" customFormat="1" x14ac:dyDescent="0.15">
      <c r="A32" s="119"/>
      <c r="B32" s="187"/>
      <c r="E32" s="196"/>
      <c r="F32" s="197" t="str">
        <f>Lijsten!$B$2</f>
        <v>(Coördinatie) samenwerkingsverband</v>
      </c>
      <c r="G32" s="198">
        <f>SUMIF($B$12:$B$26,F32,$G$12:$G$26)</f>
        <v>0</v>
      </c>
      <c r="H32" s="199"/>
      <c r="I32" s="46"/>
      <c r="J32" s="200"/>
      <c r="K32" s="129"/>
      <c r="L32" s="129"/>
      <c r="M32" s="129"/>
      <c r="N32" s="192"/>
      <c r="O32" s="192"/>
      <c r="P32" s="192"/>
      <c r="Q32" s="192"/>
      <c r="R32" s="130"/>
    </row>
    <row r="33" spans="1:23" s="131" customFormat="1" x14ac:dyDescent="0.15">
      <c r="A33" s="119"/>
      <c r="B33" s="187"/>
      <c r="D33" s="201"/>
      <c r="F33" s="202" t="str">
        <f>Lijsten!$B$3</f>
        <v>Proefproject uitvoering &amp; monitoring</v>
      </c>
      <c r="G33" s="198">
        <f>SUMIF($B$12:$B$26,F33,$G$12:$G$26)</f>
        <v>0</v>
      </c>
      <c r="H33" s="203"/>
      <c r="I33" s="46"/>
      <c r="J33" s="200"/>
      <c r="K33" s="129"/>
      <c r="L33" s="129"/>
      <c r="M33" s="129"/>
      <c r="N33" s="192"/>
      <c r="O33" s="192"/>
      <c r="P33" s="192"/>
      <c r="Q33" s="192"/>
      <c r="R33" s="130"/>
    </row>
    <row r="34" spans="1:23" s="131" customFormat="1" x14ac:dyDescent="0.15">
      <c r="A34" s="119"/>
      <c r="B34" s="187"/>
      <c r="D34" s="201"/>
      <c r="F34" s="202" t="str">
        <f>Lijsten!$B$4</f>
        <v>Kennisdeling activiteiten</v>
      </c>
      <c r="G34" s="198">
        <f>SUMIF($B$12:$B$26,F34,$G$12:$G$26)</f>
        <v>0</v>
      </c>
      <c r="H34" s="203"/>
      <c r="I34" s="46"/>
      <c r="J34" s="200"/>
      <c r="K34" s="129"/>
      <c r="L34" s="129"/>
      <c r="M34" s="129"/>
      <c r="N34" s="192"/>
      <c r="O34" s="192"/>
      <c r="P34" s="192"/>
      <c r="Q34" s="192"/>
      <c r="R34" s="130"/>
    </row>
    <row r="35" spans="1:23" s="131" customFormat="1" x14ac:dyDescent="0.25">
      <c r="A35" s="119"/>
      <c r="B35" s="204"/>
      <c r="C35" s="205"/>
      <c r="D35" s="205"/>
      <c r="E35" s="206"/>
      <c r="F35" s="206"/>
      <c r="G35" s="207"/>
      <c r="H35" s="165"/>
      <c r="I35" s="46"/>
      <c r="J35" s="200"/>
      <c r="K35" s="129"/>
      <c r="L35" s="129"/>
      <c r="M35" s="129"/>
      <c r="N35" s="192"/>
      <c r="O35" s="192"/>
      <c r="P35" s="192"/>
      <c r="Q35" s="192"/>
      <c r="R35" s="130"/>
    </row>
    <row r="36" spans="1:23" s="130" customFormat="1" x14ac:dyDescent="0.25">
      <c r="A36" s="208"/>
      <c r="B36" s="143"/>
      <c r="C36" s="143"/>
      <c r="D36" s="143"/>
      <c r="E36" s="143"/>
      <c r="F36" s="143"/>
      <c r="G36" s="143"/>
      <c r="H36" s="52"/>
      <c r="I36" s="52"/>
      <c r="N36" s="127"/>
      <c r="O36" s="127"/>
      <c r="P36" s="127"/>
      <c r="Q36" s="127"/>
      <c r="R36" s="129"/>
      <c r="S36" s="129"/>
    </row>
    <row r="37" spans="1:23" x14ac:dyDescent="0.25">
      <c r="A37" s="119" t="s">
        <v>12</v>
      </c>
      <c r="B37" s="209" t="s">
        <v>13</v>
      </c>
      <c r="C37" s="210"/>
      <c r="D37" s="211"/>
      <c r="E37" s="212"/>
      <c r="F37" s="212"/>
      <c r="G37" s="213"/>
      <c r="H37" s="165"/>
      <c r="I37" s="46"/>
      <c r="J37" s="166"/>
      <c r="K37" s="104"/>
      <c r="L37" s="104"/>
      <c r="M37" s="104"/>
      <c r="N37" s="47"/>
      <c r="O37" s="47"/>
      <c r="P37" s="47"/>
      <c r="Q37" s="47"/>
      <c r="R37" s="105"/>
      <c r="S37" s="49"/>
      <c r="T37" s="49"/>
      <c r="U37" s="49"/>
      <c r="V37" s="49"/>
      <c r="W37" s="49"/>
    </row>
    <row r="38" spans="1:23" outlineLevel="1" x14ac:dyDescent="0.25">
      <c r="A38" s="119"/>
      <c r="B38" s="214"/>
      <c r="C38" s="105"/>
      <c r="D38" s="188"/>
      <c r="E38" s="105"/>
      <c r="F38" s="105"/>
      <c r="G38" s="215"/>
      <c r="H38" s="165"/>
      <c r="I38" s="46"/>
      <c r="J38" s="166"/>
      <c r="K38" s="104"/>
      <c r="L38" s="104"/>
      <c r="M38" s="104"/>
      <c r="N38" s="47"/>
      <c r="O38" s="47"/>
      <c r="P38" s="47"/>
      <c r="Q38" s="47"/>
      <c r="R38" s="105"/>
      <c r="S38" s="49"/>
      <c r="T38" s="49"/>
      <c r="U38" s="49"/>
      <c r="V38" s="49"/>
      <c r="W38" s="49"/>
    </row>
    <row r="39" spans="1:23" s="176" customFormat="1" outlineLevel="1" x14ac:dyDescent="0.25">
      <c r="A39" s="119"/>
      <c r="B39" s="216" t="s">
        <v>14</v>
      </c>
      <c r="C39" s="217" t="s">
        <v>15</v>
      </c>
      <c r="D39" s="371" t="s">
        <v>16</v>
      </c>
      <c r="E39" s="371"/>
      <c r="F39" s="371"/>
      <c r="G39" s="218" t="s">
        <v>17</v>
      </c>
      <c r="H39" s="165"/>
      <c r="I39" s="219"/>
      <c r="J39" s="171"/>
      <c r="K39" s="173"/>
      <c r="L39" s="173"/>
      <c r="M39" s="173"/>
      <c r="N39" s="174"/>
      <c r="O39" s="174"/>
      <c r="P39" s="174"/>
      <c r="Q39" s="174"/>
      <c r="R39" s="175"/>
    </row>
    <row r="40" spans="1:23" s="118" customFormat="1" ht="33.75" outlineLevel="1" x14ac:dyDescent="0.25">
      <c r="A40" s="220"/>
      <c r="B40" s="221" t="s">
        <v>212</v>
      </c>
      <c r="C40" s="177"/>
      <c r="D40" s="366"/>
      <c r="E40" s="366"/>
      <c r="F40" s="366"/>
      <c r="G40" s="222"/>
      <c r="H40" s="223"/>
      <c r="I40" s="224"/>
      <c r="J40" s="225"/>
      <c r="K40" s="117"/>
      <c r="L40" s="117"/>
      <c r="M40" s="117"/>
      <c r="N40" s="226"/>
      <c r="O40" s="226"/>
      <c r="P40" s="226"/>
      <c r="Q40" s="226"/>
      <c r="R40" s="112"/>
    </row>
    <row r="41" spans="1:23" s="118" customFormat="1" ht="33.75" outlineLevel="1" x14ac:dyDescent="0.25">
      <c r="A41" s="220"/>
      <c r="B41" s="221" t="s">
        <v>213</v>
      </c>
      <c r="C41" s="177"/>
      <c r="D41" s="366"/>
      <c r="E41" s="366"/>
      <c r="F41" s="366"/>
      <c r="G41" s="222"/>
      <c r="H41" s="223"/>
      <c r="I41" s="224"/>
      <c r="J41" s="225"/>
      <c r="K41" s="117"/>
      <c r="L41" s="117"/>
      <c r="M41" s="117"/>
      <c r="N41" s="226"/>
      <c r="O41" s="226"/>
      <c r="P41" s="226"/>
      <c r="Q41" s="226"/>
      <c r="R41" s="112"/>
    </row>
    <row r="42" spans="1:23" s="118" customFormat="1" ht="33.75" outlineLevel="1" x14ac:dyDescent="0.25">
      <c r="A42" s="220"/>
      <c r="B42" s="221" t="s">
        <v>214</v>
      </c>
      <c r="C42" s="177"/>
      <c r="D42" s="366"/>
      <c r="E42" s="366"/>
      <c r="F42" s="366"/>
      <c r="G42" s="222"/>
      <c r="H42" s="223"/>
      <c r="I42" s="224"/>
      <c r="J42" s="225"/>
      <c r="K42" s="117"/>
      <c r="L42" s="117"/>
      <c r="M42" s="117"/>
      <c r="N42" s="226"/>
      <c r="O42" s="226"/>
      <c r="P42" s="226"/>
      <c r="Q42" s="226"/>
      <c r="R42" s="112"/>
    </row>
    <row r="43" spans="1:23" s="118" customFormat="1" ht="22.5" outlineLevel="1" x14ac:dyDescent="0.25">
      <c r="A43" s="220"/>
      <c r="B43" s="221" t="s">
        <v>215</v>
      </c>
      <c r="C43" s="177"/>
      <c r="D43" s="366"/>
      <c r="E43" s="366"/>
      <c r="F43" s="366"/>
      <c r="G43" s="222"/>
      <c r="H43" s="223"/>
      <c r="I43" s="224"/>
      <c r="J43" s="225"/>
      <c r="K43" s="117"/>
      <c r="L43" s="117"/>
      <c r="M43" s="117"/>
      <c r="N43" s="226"/>
      <c r="O43" s="226"/>
      <c r="P43" s="226"/>
      <c r="Q43" s="226"/>
      <c r="R43" s="112"/>
    </row>
    <row r="44" spans="1:23" s="118" customFormat="1" ht="22.5" outlineLevel="1" x14ac:dyDescent="0.25">
      <c r="A44" s="220"/>
      <c r="B44" s="221" t="s">
        <v>216</v>
      </c>
      <c r="C44" s="177"/>
      <c r="D44" s="366"/>
      <c r="E44" s="366"/>
      <c r="F44" s="366"/>
      <c r="G44" s="222"/>
      <c r="H44" s="223"/>
      <c r="I44" s="224"/>
      <c r="J44" s="225"/>
      <c r="K44" s="117"/>
      <c r="L44" s="117"/>
      <c r="M44" s="117"/>
      <c r="N44" s="226"/>
      <c r="O44" s="226"/>
      <c r="P44" s="226"/>
      <c r="Q44" s="226"/>
      <c r="R44" s="112"/>
    </row>
    <row r="45" spans="1:23" s="118" customFormat="1" ht="33.75" outlineLevel="1" x14ac:dyDescent="0.25">
      <c r="A45" s="220"/>
      <c r="B45" s="221" t="s">
        <v>217</v>
      </c>
      <c r="C45" s="177"/>
      <c r="D45" s="366"/>
      <c r="E45" s="366"/>
      <c r="F45" s="366"/>
      <c r="G45" s="222"/>
      <c r="H45" s="223"/>
      <c r="I45" s="224"/>
      <c r="J45" s="225"/>
      <c r="K45" s="117"/>
      <c r="L45" s="117"/>
      <c r="M45" s="117"/>
      <c r="N45" s="226"/>
      <c r="O45" s="226"/>
      <c r="P45" s="226"/>
      <c r="Q45" s="226"/>
      <c r="R45" s="112"/>
    </row>
    <row r="46" spans="1:23" s="118" customFormat="1" ht="45" outlineLevel="1" x14ac:dyDescent="0.25">
      <c r="A46" s="220"/>
      <c r="B46" s="221" t="s">
        <v>218</v>
      </c>
      <c r="C46" s="177"/>
      <c r="D46" s="366"/>
      <c r="E46" s="366"/>
      <c r="F46" s="366"/>
      <c r="G46" s="222"/>
      <c r="H46" s="223"/>
      <c r="I46" s="224"/>
      <c r="J46" s="225"/>
      <c r="K46" s="117"/>
      <c r="L46" s="117"/>
      <c r="M46" s="117"/>
      <c r="N46" s="226"/>
      <c r="O46" s="226"/>
      <c r="P46" s="226"/>
      <c r="Q46" s="226"/>
      <c r="R46" s="112"/>
    </row>
    <row r="47" spans="1:23" s="118" customFormat="1" ht="22.5" outlineLevel="1" x14ac:dyDescent="0.25">
      <c r="A47" s="106"/>
      <c r="B47" s="221" t="s">
        <v>219</v>
      </c>
      <c r="C47" s="177"/>
      <c r="D47" s="366"/>
      <c r="E47" s="366"/>
      <c r="F47" s="366"/>
      <c r="G47" s="222"/>
      <c r="H47" s="223"/>
      <c r="I47" s="224"/>
      <c r="J47" s="225"/>
      <c r="K47" s="117"/>
      <c r="L47" s="117"/>
      <c r="M47" s="117"/>
      <c r="N47" s="226"/>
      <c r="O47" s="226"/>
      <c r="P47" s="226"/>
      <c r="Q47" s="226"/>
      <c r="R47" s="112"/>
    </row>
    <row r="48" spans="1:23" outlineLevel="1" x14ac:dyDescent="0.25">
      <c r="A48" s="97"/>
      <c r="B48" s="227"/>
      <c r="C48" s="228"/>
      <c r="D48" s="229"/>
      <c r="E48" s="228"/>
      <c r="F48" s="228"/>
      <c r="G48" s="230"/>
      <c r="H48" s="231"/>
      <c r="I48" s="46"/>
      <c r="J48" s="166"/>
      <c r="K48" s="104"/>
      <c r="L48" s="104"/>
      <c r="M48" s="104"/>
      <c r="N48" s="47"/>
      <c r="O48" s="47"/>
      <c r="P48" s="47"/>
      <c r="Q48" s="47"/>
      <c r="R48" s="105"/>
      <c r="S48" s="49"/>
      <c r="T48" s="49"/>
      <c r="U48" s="49"/>
      <c r="V48" s="49"/>
      <c r="W48" s="49"/>
    </row>
    <row r="49" spans="1:23" x14ac:dyDescent="0.25">
      <c r="A49" s="97"/>
      <c r="B49" s="232"/>
      <c r="C49" s="105"/>
      <c r="D49" s="142"/>
      <c r="E49" s="105"/>
      <c r="F49" s="105" t="s">
        <v>9</v>
      </c>
      <c r="G49" s="190">
        <f>SUM(G40:G47)</f>
        <v>0</v>
      </c>
      <c r="H49" s="231"/>
      <c r="I49" s="46"/>
      <c r="J49" s="166"/>
      <c r="K49" s="104"/>
      <c r="L49" s="104"/>
      <c r="M49" s="104"/>
      <c r="N49" s="47"/>
      <c r="O49" s="47"/>
      <c r="P49" s="47"/>
      <c r="Q49" s="47"/>
      <c r="R49" s="105"/>
      <c r="S49" s="49"/>
      <c r="T49" s="49"/>
      <c r="U49" s="49"/>
      <c r="V49" s="49"/>
      <c r="W49" s="49"/>
    </row>
    <row r="50" spans="1:23" s="131" customFormat="1" x14ac:dyDescent="0.25">
      <c r="A50" s="119"/>
      <c r="B50" s="233"/>
      <c r="C50" s="205"/>
      <c r="D50" s="234"/>
      <c r="E50" s="235"/>
      <c r="F50" s="235"/>
      <c r="G50" s="236"/>
      <c r="H50" s="231"/>
      <c r="I50" s="53"/>
      <c r="N50" s="237"/>
      <c r="O50" s="237"/>
      <c r="P50" s="237"/>
      <c r="Q50" s="237"/>
    </row>
    <row r="51" spans="1:23" s="131" customFormat="1" x14ac:dyDescent="0.25">
      <c r="A51" s="208"/>
      <c r="B51" s="143"/>
      <c r="C51" s="143"/>
      <c r="D51" s="238"/>
      <c r="E51" s="239"/>
      <c r="F51" s="239"/>
      <c r="G51" s="239"/>
      <c r="H51" s="240"/>
      <c r="I51" s="46"/>
      <c r="J51" s="200"/>
      <c r="K51" s="129"/>
      <c r="L51" s="129"/>
      <c r="M51" s="129"/>
      <c r="N51" s="192"/>
      <c r="O51" s="192"/>
      <c r="P51" s="192"/>
      <c r="Q51" s="192"/>
      <c r="R51" s="130"/>
    </row>
    <row r="52" spans="1:23" s="131" customFormat="1" x14ac:dyDescent="0.25">
      <c r="A52" s="119" t="s">
        <v>18</v>
      </c>
      <c r="B52" s="209" t="s">
        <v>19</v>
      </c>
      <c r="C52" s="210"/>
      <c r="D52" s="211"/>
      <c r="E52" s="212"/>
      <c r="F52" s="212"/>
      <c r="G52" s="213"/>
      <c r="H52" s="165"/>
      <c r="I52" s="52"/>
      <c r="J52" s="130"/>
      <c r="K52" s="130"/>
      <c r="L52" s="130"/>
      <c r="N52" s="237"/>
      <c r="O52" s="237"/>
      <c r="P52" s="237"/>
      <c r="Q52" s="237"/>
    </row>
    <row r="53" spans="1:23" s="131" customFormat="1" outlineLevel="1" x14ac:dyDescent="0.25">
      <c r="A53" s="119"/>
      <c r="B53" s="241" t="s">
        <v>4</v>
      </c>
      <c r="C53" s="217" t="s">
        <v>15</v>
      </c>
      <c r="D53" s="371" t="s">
        <v>16</v>
      </c>
      <c r="E53" s="371"/>
      <c r="F53" s="371"/>
      <c r="G53" s="218" t="s">
        <v>17</v>
      </c>
      <c r="H53" s="165"/>
      <c r="I53" s="46"/>
      <c r="J53" s="200"/>
      <c r="K53" s="129"/>
      <c r="L53" s="129"/>
      <c r="M53" s="129"/>
      <c r="N53" s="192"/>
      <c r="O53" s="192"/>
      <c r="P53" s="192"/>
      <c r="Q53" s="192"/>
      <c r="R53" s="130"/>
    </row>
    <row r="54" spans="1:23" s="131" customFormat="1" outlineLevel="1" x14ac:dyDescent="0.25">
      <c r="A54" s="119"/>
      <c r="B54" s="242"/>
      <c r="C54" s="177"/>
      <c r="D54" s="366"/>
      <c r="E54" s="366"/>
      <c r="F54" s="366"/>
      <c r="G54" s="178"/>
      <c r="H54" s="231"/>
      <c r="I54" s="46"/>
      <c r="J54" s="200"/>
      <c r="K54" s="129"/>
      <c r="L54" s="129"/>
      <c r="M54" s="129"/>
      <c r="N54" s="192"/>
      <c r="O54" s="192"/>
      <c r="P54" s="192"/>
      <c r="Q54" s="192"/>
      <c r="R54" s="130"/>
    </row>
    <row r="55" spans="1:23" s="131" customFormat="1" outlineLevel="1" x14ac:dyDescent="0.25">
      <c r="A55" s="119"/>
      <c r="B55" s="242"/>
      <c r="C55" s="177"/>
      <c r="D55" s="366"/>
      <c r="E55" s="366"/>
      <c r="F55" s="366"/>
      <c r="G55" s="178"/>
      <c r="H55" s="231"/>
      <c r="I55" s="46"/>
      <c r="J55" s="200"/>
      <c r="K55" s="129"/>
      <c r="L55" s="129"/>
      <c r="M55" s="129"/>
      <c r="N55" s="192"/>
      <c r="O55" s="192"/>
      <c r="P55" s="192"/>
      <c r="Q55" s="192"/>
      <c r="R55" s="130"/>
    </row>
    <row r="56" spans="1:23" s="131" customFormat="1" outlineLevel="1" x14ac:dyDescent="0.25">
      <c r="A56" s="119"/>
      <c r="B56" s="242"/>
      <c r="C56" s="177"/>
      <c r="D56" s="366"/>
      <c r="E56" s="366"/>
      <c r="F56" s="366"/>
      <c r="G56" s="178"/>
      <c r="H56" s="231"/>
      <c r="I56" s="46"/>
      <c r="J56" s="200"/>
      <c r="K56" s="129"/>
      <c r="L56" s="129"/>
      <c r="M56" s="129"/>
      <c r="N56" s="192"/>
      <c r="O56" s="192"/>
      <c r="P56" s="192"/>
      <c r="Q56" s="192"/>
      <c r="R56" s="130"/>
    </row>
    <row r="57" spans="1:23" s="131" customFormat="1" outlineLevel="1" x14ac:dyDescent="0.25">
      <c r="A57" s="119"/>
      <c r="B57" s="242"/>
      <c r="C57" s="177"/>
      <c r="D57" s="366"/>
      <c r="E57" s="366"/>
      <c r="F57" s="366"/>
      <c r="G57" s="178"/>
      <c r="H57" s="231"/>
      <c r="I57" s="46"/>
      <c r="J57" s="200"/>
      <c r="K57" s="129"/>
      <c r="L57" s="129"/>
      <c r="M57" s="129"/>
      <c r="N57" s="192"/>
      <c r="O57" s="192"/>
      <c r="P57" s="192"/>
      <c r="Q57" s="192"/>
      <c r="R57" s="130"/>
    </row>
    <row r="58" spans="1:23" s="131" customFormat="1" outlineLevel="1" x14ac:dyDescent="0.25">
      <c r="A58" s="119"/>
      <c r="B58" s="242"/>
      <c r="C58" s="177"/>
      <c r="D58" s="366"/>
      <c r="E58" s="366"/>
      <c r="F58" s="366"/>
      <c r="G58" s="178"/>
      <c r="H58" s="231"/>
      <c r="I58" s="46"/>
      <c r="J58" s="200"/>
      <c r="K58" s="129"/>
      <c r="L58" s="129"/>
      <c r="M58" s="129"/>
      <c r="N58" s="192"/>
      <c r="O58" s="192"/>
      <c r="P58" s="192"/>
      <c r="Q58" s="192"/>
      <c r="R58" s="130"/>
    </row>
    <row r="59" spans="1:23" s="131" customFormat="1" outlineLevel="1" x14ac:dyDescent="0.25">
      <c r="A59" s="119"/>
      <c r="B59" s="242"/>
      <c r="C59" s="177"/>
      <c r="D59" s="366"/>
      <c r="E59" s="366"/>
      <c r="F59" s="366"/>
      <c r="G59" s="178"/>
      <c r="H59" s="231"/>
      <c r="I59" s="46"/>
      <c r="J59" s="200"/>
      <c r="K59" s="129"/>
      <c r="L59" s="129"/>
      <c r="M59" s="129"/>
      <c r="N59" s="192"/>
      <c r="O59" s="192"/>
      <c r="P59" s="192"/>
      <c r="Q59" s="192"/>
      <c r="R59" s="130"/>
    </row>
    <row r="60" spans="1:23" s="131" customFormat="1" outlineLevel="1" x14ac:dyDescent="0.25">
      <c r="A60" s="119"/>
      <c r="B60" s="242"/>
      <c r="C60" s="177"/>
      <c r="D60" s="366"/>
      <c r="E60" s="366"/>
      <c r="F60" s="366"/>
      <c r="G60" s="178"/>
      <c r="H60" s="231"/>
      <c r="I60" s="46"/>
      <c r="J60" s="200"/>
      <c r="K60" s="129"/>
      <c r="L60" s="129"/>
      <c r="M60" s="129"/>
      <c r="N60" s="192"/>
      <c r="O60" s="192"/>
      <c r="P60" s="192"/>
      <c r="Q60" s="192"/>
      <c r="R60" s="130"/>
    </row>
    <row r="61" spans="1:23" s="131" customFormat="1" outlineLevel="1" x14ac:dyDescent="0.25">
      <c r="A61" s="119"/>
      <c r="B61" s="242"/>
      <c r="C61" s="177"/>
      <c r="D61" s="366"/>
      <c r="E61" s="366"/>
      <c r="F61" s="366"/>
      <c r="G61" s="178"/>
      <c r="H61" s="231"/>
      <c r="I61" s="46"/>
      <c r="J61" s="200"/>
      <c r="K61" s="129"/>
      <c r="L61" s="129"/>
      <c r="M61" s="129"/>
      <c r="N61" s="192"/>
      <c r="O61" s="192"/>
      <c r="P61" s="192"/>
      <c r="Q61" s="192"/>
      <c r="R61" s="130"/>
    </row>
    <row r="62" spans="1:23" s="131" customFormat="1" outlineLevel="1" x14ac:dyDescent="0.25">
      <c r="A62" s="119"/>
      <c r="B62" s="242"/>
      <c r="C62" s="177"/>
      <c r="D62" s="366"/>
      <c r="E62" s="366"/>
      <c r="F62" s="366"/>
      <c r="G62" s="178"/>
      <c r="H62" s="231"/>
      <c r="I62" s="46"/>
      <c r="J62" s="200"/>
      <c r="K62" s="129"/>
      <c r="L62" s="129"/>
      <c r="M62" s="129"/>
      <c r="N62" s="192"/>
      <c r="O62" s="192"/>
      <c r="P62" s="192"/>
      <c r="Q62" s="192"/>
      <c r="R62" s="130"/>
    </row>
    <row r="63" spans="1:23" s="131" customFormat="1" outlineLevel="1" x14ac:dyDescent="0.25">
      <c r="A63" s="119"/>
      <c r="B63" s="242"/>
      <c r="C63" s="177"/>
      <c r="D63" s="366"/>
      <c r="E63" s="366"/>
      <c r="F63" s="366"/>
      <c r="G63" s="178"/>
      <c r="H63" s="231"/>
      <c r="I63" s="46"/>
      <c r="J63" s="200"/>
      <c r="K63" s="129"/>
      <c r="L63" s="129"/>
      <c r="M63" s="129"/>
      <c r="N63" s="192"/>
      <c r="O63" s="192"/>
      <c r="P63" s="192"/>
      <c r="Q63" s="192"/>
      <c r="R63" s="130"/>
    </row>
    <row r="64" spans="1:23" s="131" customFormat="1" outlineLevel="1" x14ac:dyDescent="0.25">
      <c r="A64" s="119"/>
      <c r="B64" s="242"/>
      <c r="C64" s="177"/>
      <c r="D64" s="366"/>
      <c r="E64" s="366"/>
      <c r="F64" s="366"/>
      <c r="G64" s="178"/>
      <c r="H64" s="231"/>
      <c r="I64" s="46"/>
      <c r="J64" s="200"/>
      <c r="K64" s="129"/>
      <c r="L64" s="129"/>
      <c r="M64" s="129"/>
      <c r="N64" s="192"/>
      <c r="O64" s="192"/>
      <c r="P64" s="192"/>
      <c r="Q64" s="192"/>
      <c r="R64" s="130"/>
    </row>
    <row r="65" spans="1:23" s="131" customFormat="1" outlineLevel="1" x14ac:dyDescent="0.25">
      <c r="A65" s="119"/>
      <c r="B65" s="242"/>
      <c r="C65" s="177"/>
      <c r="D65" s="366"/>
      <c r="E65" s="366"/>
      <c r="F65" s="366"/>
      <c r="G65" s="178"/>
      <c r="H65" s="231"/>
      <c r="I65" s="46"/>
      <c r="J65" s="200"/>
      <c r="K65" s="129"/>
      <c r="L65" s="129"/>
      <c r="M65" s="129"/>
      <c r="N65" s="192"/>
      <c r="O65" s="192"/>
      <c r="P65" s="192"/>
      <c r="Q65" s="192"/>
      <c r="R65" s="130"/>
    </row>
    <row r="66" spans="1:23" s="131" customFormat="1" outlineLevel="1" x14ac:dyDescent="0.25">
      <c r="A66" s="119"/>
      <c r="B66" s="242"/>
      <c r="C66" s="177"/>
      <c r="D66" s="366"/>
      <c r="E66" s="366"/>
      <c r="F66" s="366"/>
      <c r="G66" s="178"/>
      <c r="H66" s="231"/>
      <c r="I66" s="46"/>
      <c r="J66" s="200"/>
      <c r="K66" s="129"/>
      <c r="L66" s="129"/>
      <c r="M66" s="129"/>
      <c r="N66" s="192"/>
      <c r="O66" s="192"/>
      <c r="P66" s="192"/>
      <c r="Q66" s="192"/>
      <c r="R66" s="130"/>
    </row>
    <row r="67" spans="1:23" s="131" customFormat="1" outlineLevel="1" x14ac:dyDescent="0.25">
      <c r="A67" s="97"/>
      <c r="B67" s="242"/>
      <c r="C67" s="177"/>
      <c r="D67" s="366"/>
      <c r="E67" s="366"/>
      <c r="F67" s="366"/>
      <c r="G67" s="178"/>
      <c r="H67" s="231"/>
      <c r="I67" s="46"/>
      <c r="J67" s="200"/>
      <c r="K67" s="129"/>
      <c r="L67" s="129"/>
      <c r="M67" s="129"/>
      <c r="N67" s="192"/>
      <c r="O67" s="192"/>
      <c r="P67" s="192"/>
      <c r="Q67" s="192"/>
      <c r="R67" s="130"/>
    </row>
    <row r="68" spans="1:23" s="131" customFormat="1" outlineLevel="1" x14ac:dyDescent="0.25">
      <c r="A68" s="97"/>
      <c r="B68" s="227"/>
      <c r="C68" s="228"/>
      <c r="D68" s="229"/>
      <c r="E68" s="228"/>
      <c r="F68" s="228"/>
      <c r="G68" s="230"/>
      <c r="H68" s="231"/>
      <c r="I68" s="46"/>
      <c r="J68" s="200"/>
      <c r="K68" s="129"/>
      <c r="L68" s="129"/>
      <c r="M68" s="129"/>
      <c r="N68" s="192"/>
      <c r="O68" s="192"/>
      <c r="P68" s="192"/>
      <c r="Q68" s="192"/>
      <c r="R68" s="130"/>
    </row>
    <row r="69" spans="1:23" s="131" customFormat="1" x14ac:dyDescent="0.25">
      <c r="A69" s="119"/>
      <c r="B69" s="214"/>
      <c r="C69" s="130"/>
      <c r="D69" s="188"/>
      <c r="E69" s="189"/>
      <c r="F69" s="189" t="s">
        <v>9</v>
      </c>
      <c r="G69" s="190">
        <f>SUM(G54:G67)</f>
        <v>0</v>
      </c>
      <c r="H69" s="231"/>
      <c r="I69" s="46"/>
      <c r="J69" s="200"/>
      <c r="K69" s="129"/>
      <c r="L69" s="129"/>
      <c r="M69" s="129"/>
      <c r="N69" s="192"/>
      <c r="O69" s="192"/>
      <c r="P69" s="192"/>
      <c r="Q69" s="192"/>
      <c r="R69" s="130"/>
    </row>
    <row r="70" spans="1:23" s="140" customFormat="1" x14ac:dyDescent="0.25">
      <c r="A70" s="132"/>
      <c r="B70" s="243"/>
      <c r="D70" s="244"/>
      <c r="E70" s="245"/>
      <c r="F70" s="245"/>
      <c r="G70" s="195"/>
      <c r="H70" s="246"/>
      <c r="I70" s="46"/>
      <c r="J70" s="200"/>
      <c r="K70" s="129"/>
      <c r="L70" s="129"/>
      <c r="M70" s="129"/>
      <c r="N70" s="127"/>
      <c r="O70" s="127"/>
      <c r="P70" s="127"/>
      <c r="Q70" s="127"/>
    </row>
    <row r="71" spans="1:23" s="131" customFormat="1" x14ac:dyDescent="0.25">
      <c r="A71" s="97"/>
      <c r="B71" s="232"/>
      <c r="C71" s="105"/>
      <c r="E71" s="247"/>
      <c r="F71" s="197" t="str">
        <f>Lijsten!$B$2</f>
        <v>(Coördinatie) samenwerkingsverband</v>
      </c>
      <c r="G71" s="248">
        <f>SUMIF($B$54:$B$67, F71, $G$54:$G$67)</f>
        <v>0</v>
      </c>
      <c r="H71" s="231"/>
      <c r="I71" s="46"/>
      <c r="J71" s="200"/>
      <c r="K71" s="129"/>
      <c r="L71" s="129"/>
      <c r="M71" s="129"/>
      <c r="N71" s="192"/>
      <c r="O71" s="192"/>
      <c r="P71" s="192"/>
      <c r="Q71" s="192"/>
      <c r="R71" s="130"/>
    </row>
    <row r="72" spans="1:23" s="131" customFormat="1" x14ac:dyDescent="0.25">
      <c r="A72" s="97"/>
      <c r="B72" s="232"/>
      <c r="C72" s="105"/>
      <c r="E72" s="247"/>
      <c r="F72" s="202" t="str">
        <f>Lijsten!$B$3</f>
        <v>Proefproject uitvoering &amp; monitoring</v>
      </c>
      <c r="G72" s="248">
        <f>SUMIF($B$54:$B$67, F72, $G$54:$G$67)</f>
        <v>0</v>
      </c>
      <c r="H72" s="231"/>
      <c r="I72" s="46"/>
      <c r="J72" s="200"/>
      <c r="K72" s="129"/>
      <c r="L72" s="129"/>
      <c r="M72" s="129"/>
      <c r="N72" s="192"/>
      <c r="O72" s="192"/>
      <c r="P72" s="192"/>
      <c r="Q72" s="192"/>
      <c r="R72" s="130"/>
    </row>
    <row r="73" spans="1:23" s="131" customFormat="1" x14ac:dyDescent="0.25">
      <c r="A73" s="97"/>
      <c r="B73" s="232"/>
      <c r="C73" s="105"/>
      <c r="E73" s="247"/>
      <c r="F73" s="202" t="str">
        <f>Lijsten!$B$4</f>
        <v>Kennisdeling activiteiten</v>
      </c>
      <c r="G73" s="248">
        <f>SUMIF($B$54:$B$67, F73, $G$54:$G$67)</f>
        <v>0</v>
      </c>
      <c r="H73" s="231"/>
      <c r="I73" s="46"/>
      <c r="J73" s="200"/>
      <c r="K73" s="129"/>
      <c r="L73" s="129"/>
      <c r="M73" s="129"/>
      <c r="N73" s="192"/>
      <c r="O73" s="192"/>
      <c r="P73" s="192"/>
      <c r="Q73" s="192"/>
      <c r="R73" s="130"/>
    </row>
    <row r="74" spans="1:23" s="131" customFormat="1" x14ac:dyDescent="0.25">
      <c r="A74" s="97"/>
      <c r="B74" s="249"/>
      <c r="C74" s="250"/>
      <c r="D74" s="251"/>
      <c r="E74" s="250"/>
      <c r="F74" s="250"/>
      <c r="G74" s="252"/>
      <c r="H74" s="231"/>
      <c r="I74" s="46"/>
      <c r="J74" s="200"/>
      <c r="K74" s="129"/>
      <c r="L74" s="129"/>
      <c r="M74" s="129"/>
      <c r="N74" s="192"/>
      <c r="O74" s="192"/>
      <c r="P74" s="192"/>
      <c r="Q74" s="192"/>
      <c r="R74" s="130"/>
    </row>
    <row r="75" spans="1:23" s="131" customFormat="1" x14ac:dyDescent="0.25">
      <c r="A75" s="208"/>
      <c r="B75" s="143"/>
      <c r="C75" s="143"/>
      <c r="D75" s="238"/>
      <c r="E75" s="239"/>
      <c r="F75" s="239"/>
      <c r="G75" s="239"/>
      <c r="H75" s="253"/>
      <c r="I75" s="253"/>
      <c r="J75" s="254"/>
      <c r="K75" s="254"/>
      <c r="L75" s="255"/>
      <c r="M75" s="256"/>
      <c r="N75" s="127"/>
      <c r="O75" s="128"/>
      <c r="P75" s="127"/>
      <c r="Q75" s="127"/>
      <c r="R75" s="129"/>
      <c r="S75" s="129"/>
      <c r="T75" s="130"/>
      <c r="U75" s="130"/>
      <c r="V75" s="130"/>
      <c r="W75" s="130"/>
    </row>
    <row r="76" spans="1:23" s="131" customFormat="1" x14ac:dyDescent="0.25">
      <c r="A76" s="119" t="s">
        <v>20</v>
      </c>
      <c r="B76" s="209" t="s">
        <v>21</v>
      </c>
      <c r="C76" s="210"/>
      <c r="D76" s="211"/>
      <c r="E76" s="212"/>
      <c r="F76" s="212"/>
      <c r="G76" s="212"/>
      <c r="H76" s="257"/>
      <c r="I76" s="257"/>
      <c r="J76" s="212"/>
      <c r="K76" s="212"/>
      <c r="L76" s="213"/>
      <c r="M76" s="258"/>
      <c r="N76" s="127"/>
      <c r="O76" s="128"/>
      <c r="P76" s="128"/>
      <c r="Q76" s="127"/>
      <c r="R76" s="129"/>
      <c r="S76" s="129"/>
      <c r="T76" s="130"/>
      <c r="U76" s="130"/>
      <c r="V76" s="130"/>
      <c r="W76" s="130"/>
    </row>
    <row r="77" spans="1:23" s="131" customFormat="1" ht="16.5" customHeight="1" outlineLevel="1" x14ac:dyDescent="0.25">
      <c r="A77" s="119"/>
      <c r="B77" s="214"/>
      <c r="C77" s="105"/>
      <c r="D77" s="188"/>
      <c r="E77" s="130"/>
      <c r="F77" s="130"/>
      <c r="G77" s="130"/>
      <c r="H77" s="374" t="s">
        <v>22</v>
      </c>
      <c r="I77" s="374"/>
      <c r="J77" s="374"/>
      <c r="K77" s="374"/>
      <c r="L77" s="259"/>
      <c r="M77" s="258"/>
      <c r="N77" s="127"/>
      <c r="O77" s="128"/>
      <c r="P77" s="128"/>
      <c r="Q77" s="127"/>
      <c r="R77" s="129"/>
      <c r="S77" s="129"/>
      <c r="T77" s="130"/>
      <c r="U77" s="130"/>
      <c r="V77" s="130"/>
      <c r="W77" s="130"/>
    </row>
    <row r="78" spans="1:23" s="131" customFormat="1" ht="45" outlineLevel="1" x14ac:dyDescent="0.15">
      <c r="A78" s="119"/>
      <c r="B78" s="260" t="s">
        <v>4</v>
      </c>
      <c r="C78" s="261" t="s">
        <v>23</v>
      </c>
      <c r="D78" s="262" t="s">
        <v>24</v>
      </c>
      <c r="E78" s="262" t="s">
        <v>25</v>
      </c>
      <c r="F78" s="262" t="s">
        <v>26</v>
      </c>
      <c r="G78" s="262" t="s">
        <v>27</v>
      </c>
      <c r="H78" s="263" t="s">
        <v>28</v>
      </c>
      <c r="I78" s="263" t="s">
        <v>29</v>
      </c>
      <c r="J78" s="262" t="s">
        <v>30</v>
      </c>
      <c r="K78" s="262" t="s">
        <v>31</v>
      </c>
      <c r="L78" s="264" t="s">
        <v>221</v>
      </c>
      <c r="M78" s="258"/>
      <c r="N78" s="265" t="s">
        <v>32</v>
      </c>
      <c r="O78" s="265" t="s">
        <v>33</v>
      </c>
      <c r="P78" s="265" t="s">
        <v>34</v>
      </c>
      <c r="Q78" s="265" t="s">
        <v>35</v>
      </c>
      <c r="R78" s="266"/>
      <c r="S78" s="43"/>
      <c r="T78" s="130"/>
      <c r="U78" s="130"/>
      <c r="V78" s="130"/>
      <c r="W78" s="130"/>
    </row>
    <row r="79" spans="1:23" s="131" customFormat="1" ht="22.5" outlineLevel="1" x14ac:dyDescent="0.25">
      <c r="A79" s="119"/>
      <c r="B79" s="267" t="s">
        <v>36</v>
      </c>
      <c r="C79" s="268" t="s">
        <v>37</v>
      </c>
      <c r="D79" s="269"/>
      <c r="E79" s="269"/>
      <c r="F79" s="269"/>
      <c r="G79" s="270"/>
      <c r="H79" s="271"/>
      <c r="I79" s="271"/>
      <c r="J79" s="178"/>
      <c r="K79" s="272"/>
      <c r="L79" s="181">
        <f t="shared" ref="L79:L107" si="5">IF(H79&lt;&gt;"",D79*H79,D79*N79)+IF(I79&lt;&gt;"",E79*I79,E79*O79)+IF(J79&lt;&gt;"",F79*J79,F79*P79)+IF(K79&lt;&gt;"",G79*K79,G79*Q79)</f>
        <v>0</v>
      </c>
      <c r="M79" s="273"/>
      <c r="N79" s="274">
        <v>3214.48</v>
      </c>
      <c r="O79" s="274">
        <v>330.1</v>
      </c>
      <c r="P79" s="274">
        <v>330.1</v>
      </c>
      <c r="Q79" s="275">
        <v>0</v>
      </c>
      <c r="R79" s="276"/>
      <c r="S79" s="277"/>
      <c r="T79" s="278"/>
      <c r="U79" s="278"/>
      <c r="V79" s="130"/>
      <c r="W79" s="130"/>
    </row>
    <row r="80" spans="1:23" s="131" customFormat="1" ht="22.5" outlineLevel="1" x14ac:dyDescent="0.25">
      <c r="A80" s="119"/>
      <c r="B80" s="267" t="s">
        <v>38</v>
      </c>
      <c r="C80" s="279" t="s">
        <v>39</v>
      </c>
      <c r="D80" s="280"/>
      <c r="E80" s="270"/>
      <c r="F80" s="270"/>
      <c r="G80" s="270"/>
      <c r="H80" s="271"/>
      <c r="I80" s="281"/>
      <c r="J80" s="272"/>
      <c r="K80" s="272"/>
      <c r="L80" s="181">
        <f t="shared" si="5"/>
        <v>0</v>
      </c>
      <c r="M80" s="273"/>
      <c r="N80" s="274">
        <v>2707.68</v>
      </c>
      <c r="O80" s="275">
        <v>0</v>
      </c>
      <c r="P80" s="275">
        <v>0</v>
      </c>
      <c r="Q80" s="275">
        <v>0</v>
      </c>
      <c r="R80" s="276"/>
      <c r="S80" s="277"/>
      <c r="T80" s="278"/>
      <c r="U80" s="278"/>
      <c r="V80" s="130"/>
      <c r="W80" s="130"/>
    </row>
    <row r="81" spans="1:23" s="131" customFormat="1" ht="22.5" outlineLevel="1" x14ac:dyDescent="0.25">
      <c r="A81" s="119"/>
      <c r="B81" s="267" t="s">
        <v>40</v>
      </c>
      <c r="C81" s="279" t="s">
        <v>41</v>
      </c>
      <c r="D81" s="280"/>
      <c r="E81" s="270"/>
      <c r="F81" s="270"/>
      <c r="G81" s="270"/>
      <c r="H81" s="271"/>
      <c r="I81" s="281"/>
      <c r="J81" s="272"/>
      <c r="K81" s="272"/>
      <c r="L81" s="181">
        <f t="shared" si="5"/>
        <v>0</v>
      </c>
      <c r="M81" s="273"/>
      <c r="N81" s="274">
        <v>3214.48</v>
      </c>
      <c r="O81" s="275">
        <v>0</v>
      </c>
      <c r="P81" s="275">
        <v>0</v>
      </c>
      <c r="Q81" s="275">
        <v>0</v>
      </c>
      <c r="R81" s="276"/>
      <c r="S81" s="277"/>
      <c r="T81" s="278"/>
      <c r="U81" s="278"/>
      <c r="V81" s="130"/>
      <c r="W81" s="130"/>
    </row>
    <row r="82" spans="1:23" s="131" customFormat="1" ht="101.25" outlineLevel="1" x14ac:dyDescent="0.25">
      <c r="A82" s="119"/>
      <c r="B82" s="267" t="s">
        <v>42</v>
      </c>
      <c r="C82" s="279" t="s">
        <v>43</v>
      </c>
      <c r="D82" s="269"/>
      <c r="E82" s="269"/>
      <c r="F82" s="269"/>
      <c r="G82" s="270"/>
      <c r="H82" s="271"/>
      <c r="I82" s="271"/>
      <c r="J82" s="178"/>
      <c r="K82" s="272"/>
      <c r="L82" s="181">
        <f t="shared" si="5"/>
        <v>0</v>
      </c>
      <c r="M82" s="273"/>
      <c r="N82" s="274">
        <v>3360.03</v>
      </c>
      <c r="O82" s="274">
        <v>711.58</v>
      </c>
      <c r="P82" s="274">
        <v>711.58</v>
      </c>
      <c r="Q82" s="275">
        <v>0</v>
      </c>
      <c r="R82" s="276"/>
      <c r="S82" s="277"/>
      <c r="T82" s="278"/>
      <c r="U82" s="278"/>
      <c r="V82" s="130"/>
      <c r="W82" s="130"/>
    </row>
    <row r="83" spans="1:23" s="131" customFormat="1" ht="56.25" outlineLevel="1" x14ac:dyDescent="0.25">
      <c r="A83" s="119"/>
      <c r="B83" s="267" t="s">
        <v>44</v>
      </c>
      <c r="C83" s="279" t="s">
        <v>45</v>
      </c>
      <c r="D83" s="269"/>
      <c r="E83" s="269"/>
      <c r="F83" s="269"/>
      <c r="G83" s="270"/>
      <c r="H83" s="271"/>
      <c r="I83" s="271"/>
      <c r="J83" s="178"/>
      <c r="K83" s="272"/>
      <c r="L83" s="181">
        <f t="shared" si="5"/>
        <v>0</v>
      </c>
      <c r="M83" s="273"/>
      <c r="N83" s="274">
        <v>184.8</v>
      </c>
      <c r="O83" s="274">
        <v>184.8</v>
      </c>
      <c r="P83" s="274">
        <v>184.8</v>
      </c>
      <c r="Q83" s="275">
        <v>0</v>
      </c>
      <c r="R83" s="276"/>
      <c r="S83" s="277"/>
      <c r="T83" s="278"/>
      <c r="U83" s="278"/>
      <c r="V83" s="130"/>
      <c r="W83" s="130"/>
    </row>
    <row r="84" spans="1:23" s="131" customFormat="1" ht="22.5" outlineLevel="1" x14ac:dyDescent="0.25">
      <c r="A84" s="119"/>
      <c r="B84" s="267" t="s">
        <v>46</v>
      </c>
      <c r="C84" s="279" t="s">
        <v>47</v>
      </c>
      <c r="D84" s="269"/>
      <c r="E84" s="269"/>
      <c r="F84" s="269"/>
      <c r="G84" s="270"/>
      <c r="H84" s="271"/>
      <c r="I84" s="271"/>
      <c r="J84" s="178"/>
      <c r="K84" s="272"/>
      <c r="L84" s="181">
        <f t="shared" si="5"/>
        <v>0</v>
      </c>
      <c r="M84" s="273"/>
      <c r="N84" s="274">
        <v>88.1</v>
      </c>
      <c r="O84" s="274">
        <v>131.6</v>
      </c>
      <c r="P84" s="274">
        <v>131.6</v>
      </c>
      <c r="Q84" s="275">
        <v>0</v>
      </c>
      <c r="R84" s="276"/>
      <c r="S84" s="277"/>
      <c r="T84" s="278"/>
      <c r="U84" s="278"/>
      <c r="V84" s="130"/>
      <c r="W84" s="130"/>
    </row>
    <row r="85" spans="1:23" s="131" customFormat="1" ht="22.5" outlineLevel="1" x14ac:dyDescent="0.25">
      <c r="A85" s="119"/>
      <c r="B85" s="267" t="s">
        <v>48</v>
      </c>
      <c r="C85" s="279" t="s">
        <v>49</v>
      </c>
      <c r="D85" s="280"/>
      <c r="E85" s="270"/>
      <c r="F85" s="270"/>
      <c r="G85" s="270"/>
      <c r="H85" s="271"/>
      <c r="I85" s="281"/>
      <c r="J85" s="272"/>
      <c r="K85" s="272"/>
      <c r="L85" s="181">
        <f t="shared" si="5"/>
        <v>0</v>
      </c>
      <c r="M85" s="273"/>
      <c r="N85" s="274">
        <v>2599.08</v>
      </c>
      <c r="O85" s="275">
        <v>0</v>
      </c>
      <c r="P85" s="275">
        <v>0</v>
      </c>
      <c r="Q85" s="275">
        <v>0</v>
      </c>
      <c r="R85" s="276"/>
      <c r="S85" s="277"/>
      <c r="T85" s="278"/>
      <c r="U85" s="278"/>
      <c r="V85" s="130"/>
      <c r="W85" s="130"/>
    </row>
    <row r="86" spans="1:23" s="131" customFormat="1" ht="22.5" outlineLevel="1" x14ac:dyDescent="0.25">
      <c r="A86" s="119"/>
      <c r="B86" s="267" t="s">
        <v>50</v>
      </c>
      <c r="C86" s="279" t="s">
        <v>51</v>
      </c>
      <c r="D86" s="269"/>
      <c r="E86" s="269"/>
      <c r="F86" s="269"/>
      <c r="G86" s="270"/>
      <c r="H86" s="271"/>
      <c r="I86" s="271"/>
      <c r="J86" s="178"/>
      <c r="K86" s="272"/>
      <c r="L86" s="181">
        <f t="shared" si="5"/>
        <v>0</v>
      </c>
      <c r="M86" s="273"/>
      <c r="N86" s="275">
        <v>0</v>
      </c>
      <c r="O86" s="275">
        <v>2271.87</v>
      </c>
      <c r="P86" s="275">
        <v>4097.9399999999996</v>
      </c>
      <c r="Q86" s="275">
        <v>0</v>
      </c>
      <c r="R86" s="282"/>
      <c r="S86" s="277"/>
      <c r="T86" s="278"/>
      <c r="U86" s="278"/>
      <c r="V86" s="130"/>
      <c r="W86" s="130"/>
    </row>
    <row r="87" spans="1:23" s="131" customFormat="1" ht="22.5" outlineLevel="1" x14ac:dyDescent="0.25">
      <c r="A87" s="119"/>
      <c r="B87" s="267" t="s">
        <v>52</v>
      </c>
      <c r="C87" s="279" t="s">
        <v>53</v>
      </c>
      <c r="D87" s="269"/>
      <c r="E87" s="269"/>
      <c r="F87" s="269"/>
      <c r="G87" s="269"/>
      <c r="H87" s="271"/>
      <c r="I87" s="271"/>
      <c r="J87" s="178"/>
      <c r="K87" s="178"/>
      <c r="L87" s="181">
        <f t="shared" si="5"/>
        <v>0</v>
      </c>
      <c r="M87" s="273"/>
      <c r="N87" s="274">
        <v>4579</v>
      </c>
      <c r="O87" s="274">
        <v>4579</v>
      </c>
      <c r="P87" s="274">
        <v>4579</v>
      </c>
      <c r="Q87" s="275">
        <v>4579</v>
      </c>
      <c r="R87" s="276"/>
      <c r="S87" s="277"/>
      <c r="T87" s="278"/>
      <c r="U87" s="278"/>
      <c r="V87" s="130"/>
      <c r="W87" s="130"/>
    </row>
    <row r="88" spans="1:23" s="131" customFormat="1" ht="22.5" outlineLevel="1" x14ac:dyDescent="0.25">
      <c r="A88" s="119"/>
      <c r="B88" s="267" t="s">
        <v>54</v>
      </c>
      <c r="C88" s="279" t="s">
        <v>55</v>
      </c>
      <c r="D88" s="269"/>
      <c r="E88" s="269"/>
      <c r="F88" s="269"/>
      <c r="G88" s="269"/>
      <c r="H88" s="271"/>
      <c r="I88" s="271"/>
      <c r="J88" s="178"/>
      <c r="K88" s="178"/>
      <c r="L88" s="181">
        <f t="shared" si="5"/>
        <v>0</v>
      </c>
      <c r="M88" s="273"/>
      <c r="N88" s="274">
        <v>117.46</v>
      </c>
      <c r="O88" s="274">
        <v>117.46</v>
      </c>
      <c r="P88" s="274">
        <v>117.46</v>
      </c>
      <c r="Q88" s="275">
        <v>117.46</v>
      </c>
      <c r="R88" s="276"/>
      <c r="S88" s="277"/>
      <c r="T88" s="278"/>
      <c r="U88" s="278"/>
      <c r="V88" s="130"/>
      <c r="W88" s="130"/>
    </row>
    <row r="89" spans="1:23" s="131" customFormat="1" ht="22.5" outlineLevel="1" x14ac:dyDescent="0.25">
      <c r="A89" s="119"/>
      <c r="B89" s="267" t="s">
        <v>56</v>
      </c>
      <c r="C89" s="279" t="s">
        <v>57</v>
      </c>
      <c r="D89" s="269"/>
      <c r="E89" s="269"/>
      <c r="F89" s="269"/>
      <c r="G89" s="270"/>
      <c r="H89" s="271"/>
      <c r="I89" s="271"/>
      <c r="J89" s="178"/>
      <c r="K89" s="272"/>
      <c r="L89" s="181">
        <f t="shared" si="5"/>
        <v>0</v>
      </c>
      <c r="M89" s="273"/>
      <c r="N89" s="274">
        <v>3214.48</v>
      </c>
      <c r="O89" s="274">
        <v>2136.79</v>
      </c>
      <c r="P89" s="274">
        <v>3962.85</v>
      </c>
      <c r="Q89" s="275">
        <v>0</v>
      </c>
      <c r="R89" s="282"/>
      <c r="S89" s="277"/>
      <c r="T89" s="278"/>
      <c r="U89" s="278"/>
      <c r="V89" s="130"/>
      <c r="W89" s="130"/>
    </row>
    <row r="90" spans="1:23" s="131" customFormat="1" ht="22.5" outlineLevel="1" x14ac:dyDescent="0.25">
      <c r="A90" s="119"/>
      <c r="B90" s="267" t="s">
        <v>58</v>
      </c>
      <c r="C90" s="279" t="s">
        <v>59</v>
      </c>
      <c r="D90" s="269"/>
      <c r="E90" s="270"/>
      <c r="F90" s="270"/>
      <c r="G90" s="270"/>
      <c r="H90" s="271"/>
      <c r="I90" s="281"/>
      <c r="J90" s="272"/>
      <c r="K90" s="272"/>
      <c r="L90" s="181">
        <f t="shared" si="5"/>
        <v>0</v>
      </c>
      <c r="M90" s="273"/>
      <c r="N90" s="274">
        <v>283.69</v>
      </c>
      <c r="O90" s="275">
        <v>0</v>
      </c>
      <c r="P90" s="275">
        <v>0</v>
      </c>
      <c r="Q90" s="275">
        <v>0</v>
      </c>
      <c r="R90" s="276"/>
      <c r="S90" s="277"/>
      <c r="T90" s="278"/>
      <c r="U90" s="278"/>
      <c r="V90" s="130"/>
      <c r="W90" s="130"/>
    </row>
    <row r="91" spans="1:23" s="131" customFormat="1" ht="22.5" outlineLevel="1" x14ac:dyDescent="0.25">
      <c r="A91" s="119"/>
      <c r="B91" s="267" t="s">
        <v>60</v>
      </c>
      <c r="C91" s="279" t="s">
        <v>61</v>
      </c>
      <c r="D91" s="269"/>
      <c r="E91" s="269"/>
      <c r="F91" s="269"/>
      <c r="G91" s="270"/>
      <c r="H91" s="271"/>
      <c r="I91" s="271"/>
      <c r="J91" s="178"/>
      <c r="K91" s="272"/>
      <c r="L91" s="181">
        <f t="shared" si="5"/>
        <v>0</v>
      </c>
      <c r="M91" s="273"/>
      <c r="N91" s="274">
        <v>3214.48</v>
      </c>
      <c r="O91" s="274">
        <v>2104.56</v>
      </c>
      <c r="P91" s="274">
        <v>2636.2</v>
      </c>
      <c r="Q91" s="275">
        <v>0</v>
      </c>
      <c r="R91" s="282"/>
      <c r="S91" s="277"/>
      <c r="T91" s="278"/>
      <c r="U91" s="278"/>
      <c r="V91" s="130"/>
      <c r="W91" s="130"/>
    </row>
    <row r="92" spans="1:23" s="131" customFormat="1" ht="22.5" outlineLevel="1" x14ac:dyDescent="0.25">
      <c r="A92" s="119"/>
      <c r="B92" s="267" t="s">
        <v>62</v>
      </c>
      <c r="C92" s="279" t="s">
        <v>63</v>
      </c>
      <c r="D92" s="280"/>
      <c r="E92" s="270"/>
      <c r="F92" s="270"/>
      <c r="G92" s="270"/>
      <c r="H92" s="271"/>
      <c r="I92" s="281"/>
      <c r="J92" s="272"/>
      <c r="K92" s="272"/>
      <c r="L92" s="181">
        <f t="shared" si="5"/>
        <v>0</v>
      </c>
      <c r="M92" s="273"/>
      <c r="N92" s="274">
        <v>183.49</v>
      </c>
      <c r="O92" s="275">
        <v>0</v>
      </c>
      <c r="P92" s="275">
        <v>0</v>
      </c>
      <c r="Q92" s="275">
        <v>0</v>
      </c>
      <c r="R92" s="276"/>
      <c r="S92" s="277"/>
      <c r="T92" s="278"/>
      <c r="U92" s="278"/>
      <c r="V92" s="130"/>
      <c r="W92" s="130"/>
    </row>
    <row r="93" spans="1:23" s="131" customFormat="1" ht="22.5" outlineLevel="1" x14ac:dyDescent="0.25">
      <c r="A93" s="119"/>
      <c r="B93" s="267" t="s">
        <v>64</v>
      </c>
      <c r="C93" s="279" t="s">
        <v>49</v>
      </c>
      <c r="D93" s="280"/>
      <c r="E93" s="270"/>
      <c r="F93" s="270"/>
      <c r="G93" s="270"/>
      <c r="H93" s="271"/>
      <c r="I93" s="281"/>
      <c r="J93" s="272"/>
      <c r="K93" s="272"/>
      <c r="L93" s="181">
        <f t="shared" si="5"/>
        <v>0</v>
      </c>
      <c r="M93" s="273"/>
      <c r="N93" s="274">
        <v>2599.08</v>
      </c>
      <c r="O93" s="275">
        <v>0</v>
      </c>
      <c r="P93" s="275">
        <v>0</v>
      </c>
      <c r="Q93" s="275">
        <v>0</v>
      </c>
      <c r="R93" s="276"/>
      <c r="S93" s="277"/>
      <c r="T93" s="278"/>
      <c r="U93" s="278"/>
      <c r="V93" s="130"/>
      <c r="W93" s="130"/>
    </row>
    <row r="94" spans="1:23" s="131" customFormat="1" ht="33.75" outlineLevel="1" x14ac:dyDescent="0.25">
      <c r="A94" s="119"/>
      <c r="B94" s="267" t="s">
        <v>65</v>
      </c>
      <c r="C94" s="279" t="s">
        <v>66</v>
      </c>
      <c r="D94" s="270"/>
      <c r="E94" s="270"/>
      <c r="F94" s="270"/>
      <c r="G94" s="269"/>
      <c r="H94" s="281"/>
      <c r="I94" s="281"/>
      <c r="J94" s="272"/>
      <c r="K94" s="178"/>
      <c r="L94" s="181">
        <f t="shared" si="5"/>
        <v>0</v>
      </c>
      <c r="M94" s="273"/>
      <c r="N94" s="275">
        <v>0</v>
      </c>
      <c r="O94" s="275">
        <v>0</v>
      </c>
      <c r="P94" s="275">
        <v>0</v>
      </c>
      <c r="Q94" s="275">
        <v>189531</v>
      </c>
      <c r="R94" s="276"/>
      <c r="S94" s="277"/>
      <c r="T94" s="278"/>
      <c r="U94" s="278"/>
      <c r="V94" s="130"/>
      <c r="W94" s="130"/>
    </row>
    <row r="95" spans="1:23" s="131" customFormat="1" ht="33.75" outlineLevel="1" x14ac:dyDescent="0.25">
      <c r="A95" s="119"/>
      <c r="B95" s="267" t="s">
        <v>67</v>
      </c>
      <c r="C95" s="279" t="s">
        <v>68</v>
      </c>
      <c r="D95" s="270"/>
      <c r="E95" s="270"/>
      <c r="F95" s="270"/>
      <c r="G95" s="269"/>
      <c r="H95" s="281"/>
      <c r="I95" s="281"/>
      <c r="J95" s="272"/>
      <c r="K95" s="178"/>
      <c r="L95" s="181">
        <f t="shared" si="5"/>
        <v>0</v>
      </c>
      <c r="M95" s="273"/>
      <c r="N95" s="275">
        <v>0</v>
      </c>
      <c r="O95" s="275">
        <v>0</v>
      </c>
      <c r="P95" s="275">
        <v>0</v>
      </c>
      <c r="Q95" s="275">
        <v>8310</v>
      </c>
      <c r="R95" s="276"/>
      <c r="S95" s="277"/>
      <c r="T95" s="278"/>
      <c r="U95" s="278"/>
      <c r="V95" s="130"/>
      <c r="W95" s="130"/>
    </row>
    <row r="96" spans="1:23" s="131" customFormat="1" ht="22.5" outlineLevel="1" x14ac:dyDescent="0.25">
      <c r="A96" s="119"/>
      <c r="B96" s="267" t="s">
        <v>69</v>
      </c>
      <c r="C96" s="279" t="s">
        <v>70</v>
      </c>
      <c r="D96" s="270"/>
      <c r="E96" s="270"/>
      <c r="F96" s="270"/>
      <c r="G96" s="269"/>
      <c r="H96" s="281"/>
      <c r="I96" s="281"/>
      <c r="J96" s="272"/>
      <c r="K96" s="178"/>
      <c r="L96" s="181">
        <f t="shared" si="5"/>
        <v>0</v>
      </c>
      <c r="M96" s="273"/>
      <c r="N96" s="275">
        <v>0</v>
      </c>
      <c r="O96" s="275">
        <v>0</v>
      </c>
      <c r="P96" s="275">
        <v>0</v>
      </c>
      <c r="Q96" s="275">
        <v>265259</v>
      </c>
      <c r="R96" s="276"/>
      <c r="S96" s="277"/>
      <c r="T96" s="278"/>
      <c r="U96" s="278"/>
      <c r="V96" s="130"/>
      <c r="W96" s="130"/>
    </row>
    <row r="97" spans="1:23" s="131" customFormat="1" ht="33.75" outlineLevel="1" x14ac:dyDescent="0.25">
      <c r="A97" s="119"/>
      <c r="B97" s="267" t="s">
        <v>71</v>
      </c>
      <c r="C97" s="279" t="s">
        <v>72</v>
      </c>
      <c r="D97" s="269"/>
      <c r="E97" s="269"/>
      <c r="F97" s="269"/>
      <c r="G97" s="269"/>
      <c r="H97" s="271"/>
      <c r="I97" s="271"/>
      <c r="J97" s="178"/>
      <c r="K97" s="178"/>
      <c r="L97" s="181">
        <f t="shared" si="5"/>
        <v>0</v>
      </c>
      <c r="M97" s="273"/>
      <c r="N97" s="274">
        <v>917</v>
      </c>
      <c r="O97" s="274">
        <v>917</v>
      </c>
      <c r="P97" s="274">
        <v>917</v>
      </c>
      <c r="Q97" s="275">
        <v>917</v>
      </c>
      <c r="R97" s="276"/>
      <c r="S97" s="277"/>
      <c r="T97" s="278"/>
      <c r="U97" s="278"/>
      <c r="V97" s="130"/>
      <c r="W97" s="130"/>
    </row>
    <row r="98" spans="1:23" s="131" customFormat="1" ht="22.5" outlineLevel="1" x14ac:dyDescent="0.25">
      <c r="A98" s="119"/>
      <c r="B98" s="267" t="s">
        <v>73</v>
      </c>
      <c r="C98" s="279" t="s">
        <v>74</v>
      </c>
      <c r="D98" s="270"/>
      <c r="E98" s="270"/>
      <c r="F98" s="270"/>
      <c r="G98" s="269"/>
      <c r="H98" s="281"/>
      <c r="I98" s="281"/>
      <c r="J98" s="272"/>
      <c r="K98" s="178"/>
      <c r="L98" s="181">
        <f t="shared" si="5"/>
        <v>0</v>
      </c>
      <c r="M98" s="273"/>
      <c r="N98" s="275">
        <v>0</v>
      </c>
      <c r="O98" s="275">
        <v>0</v>
      </c>
      <c r="P98" s="275">
        <v>0</v>
      </c>
      <c r="Q98" s="275">
        <v>263200</v>
      </c>
      <c r="R98" s="276"/>
      <c r="S98" s="277"/>
      <c r="T98" s="278"/>
      <c r="U98" s="278"/>
      <c r="V98" s="130"/>
      <c r="W98" s="130"/>
    </row>
    <row r="99" spans="1:23" s="131" customFormat="1" ht="33.75" outlineLevel="1" x14ac:dyDescent="0.25">
      <c r="A99" s="119"/>
      <c r="B99" s="267" t="s">
        <v>75</v>
      </c>
      <c r="C99" s="279" t="s">
        <v>76</v>
      </c>
      <c r="D99" s="270"/>
      <c r="E99" s="269"/>
      <c r="F99" s="269"/>
      <c r="G99" s="270"/>
      <c r="H99" s="281"/>
      <c r="I99" s="271"/>
      <c r="J99" s="178"/>
      <c r="K99" s="272"/>
      <c r="L99" s="181">
        <f t="shared" si="5"/>
        <v>0</v>
      </c>
      <c r="M99" s="273"/>
      <c r="N99" s="275">
        <v>0</v>
      </c>
      <c r="O99" s="274">
        <v>300</v>
      </c>
      <c r="P99" s="274">
        <v>300</v>
      </c>
      <c r="Q99" s="275">
        <v>0</v>
      </c>
      <c r="R99" s="276"/>
      <c r="S99" s="277"/>
      <c r="T99" s="278"/>
      <c r="U99" s="278"/>
      <c r="V99" s="130"/>
      <c r="W99" s="130"/>
    </row>
    <row r="100" spans="1:23" s="131" customFormat="1" ht="33.75" outlineLevel="1" x14ac:dyDescent="0.25">
      <c r="A100" s="119"/>
      <c r="B100" s="267" t="s">
        <v>77</v>
      </c>
      <c r="C100" s="279" t="s">
        <v>78</v>
      </c>
      <c r="D100" s="270"/>
      <c r="E100" s="269"/>
      <c r="F100" s="269"/>
      <c r="G100" s="270"/>
      <c r="H100" s="281"/>
      <c r="I100" s="271"/>
      <c r="J100" s="178"/>
      <c r="K100" s="272"/>
      <c r="L100" s="181">
        <f t="shared" si="5"/>
        <v>0</v>
      </c>
      <c r="M100" s="273"/>
      <c r="N100" s="275">
        <v>0</v>
      </c>
      <c r="O100" s="274">
        <v>524.79999999999995</v>
      </c>
      <c r="P100" s="274">
        <v>524.79999999999995</v>
      </c>
      <c r="Q100" s="275">
        <v>0</v>
      </c>
      <c r="R100" s="276"/>
      <c r="S100" s="277"/>
      <c r="T100" s="278"/>
      <c r="U100" s="278"/>
      <c r="V100" s="130"/>
      <c r="W100" s="130"/>
    </row>
    <row r="101" spans="1:23" s="131" customFormat="1" ht="45" outlineLevel="1" x14ac:dyDescent="0.25">
      <c r="A101" s="119"/>
      <c r="B101" s="283" t="s">
        <v>79</v>
      </c>
      <c r="C101" s="268" t="s">
        <v>80</v>
      </c>
      <c r="D101" s="269"/>
      <c r="E101" s="269"/>
      <c r="F101" s="269"/>
      <c r="G101" s="270"/>
      <c r="H101" s="271"/>
      <c r="I101" s="271"/>
      <c r="J101" s="178"/>
      <c r="K101" s="272"/>
      <c r="L101" s="181">
        <f t="shared" si="5"/>
        <v>0</v>
      </c>
      <c r="M101" s="273"/>
      <c r="N101" s="274">
        <v>91</v>
      </c>
      <c r="O101" s="274">
        <v>234</v>
      </c>
      <c r="P101" s="274">
        <v>295</v>
      </c>
      <c r="Q101" s="275">
        <v>0</v>
      </c>
      <c r="R101" s="282"/>
      <c r="S101" s="277"/>
      <c r="T101" s="278"/>
      <c r="U101" s="278"/>
      <c r="V101" s="130"/>
      <c r="W101" s="130"/>
    </row>
    <row r="102" spans="1:23" s="131" customFormat="1" ht="22.5" outlineLevel="1" x14ac:dyDescent="0.25">
      <c r="A102" s="119"/>
      <c r="B102" s="283" t="s">
        <v>81</v>
      </c>
      <c r="C102" s="268" t="s">
        <v>82</v>
      </c>
      <c r="D102" s="269"/>
      <c r="E102" s="269"/>
      <c r="F102" s="269"/>
      <c r="G102" s="270"/>
      <c r="H102" s="271"/>
      <c r="I102" s="271"/>
      <c r="J102" s="178"/>
      <c r="K102" s="272"/>
      <c r="L102" s="181">
        <f t="shared" si="5"/>
        <v>0</v>
      </c>
      <c r="M102" s="273"/>
      <c r="N102" s="274">
        <v>600</v>
      </c>
      <c r="O102" s="274">
        <v>600</v>
      </c>
      <c r="P102" s="274">
        <v>600</v>
      </c>
      <c r="Q102" s="275">
        <v>0</v>
      </c>
      <c r="R102" s="276"/>
      <c r="S102" s="277"/>
      <c r="T102" s="278"/>
      <c r="U102" s="278"/>
      <c r="V102" s="130"/>
      <c r="W102" s="130"/>
    </row>
    <row r="103" spans="1:23" s="131" customFormat="1" ht="45" outlineLevel="1" x14ac:dyDescent="0.25">
      <c r="A103" s="119"/>
      <c r="B103" s="283" t="s">
        <v>83</v>
      </c>
      <c r="C103" s="268" t="s">
        <v>84</v>
      </c>
      <c r="D103" s="269"/>
      <c r="E103" s="269"/>
      <c r="F103" s="269"/>
      <c r="G103" s="270"/>
      <c r="H103" s="271"/>
      <c r="I103" s="271"/>
      <c r="J103" s="178"/>
      <c r="K103" s="272"/>
      <c r="L103" s="181">
        <f t="shared" si="5"/>
        <v>0</v>
      </c>
      <c r="M103" s="273"/>
      <c r="N103" s="274">
        <v>2182</v>
      </c>
      <c r="O103" s="274">
        <v>1075.96</v>
      </c>
      <c r="P103" s="274">
        <v>3233.46</v>
      </c>
      <c r="Q103" s="275">
        <v>0</v>
      </c>
      <c r="R103" s="282"/>
      <c r="S103" s="277"/>
      <c r="T103" s="278"/>
      <c r="U103" s="278"/>
      <c r="V103" s="130"/>
      <c r="W103" s="130"/>
    </row>
    <row r="104" spans="1:23" s="131" customFormat="1" ht="33.75" outlineLevel="1" x14ac:dyDescent="0.25">
      <c r="A104" s="119"/>
      <c r="B104" s="283" t="s">
        <v>85</v>
      </c>
      <c r="C104" s="268" t="s">
        <v>86</v>
      </c>
      <c r="D104" s="269"/>
      <c r="E104" s="269"/>
      <c r="F104" s="269"/>
      <c r="G104" s="270"/>
      <c r="H104" s="271"/>
      <c r="I104" s="271"/>
      <c r="J104" s="178"/>
      <c r="K104" s="272"/>
      <c r="L104" s="181">
        <f t="shared" si="5"/>
        <v>0</v>
      </c>
      <c r="M104" s="273"/>
      <c r="N104" s="274">
        <v>2418.75</v>
      </c>
      <c r="O104" s="274">
        <v>2418.75</v>
      </c>
      <c r="P104" s="274">
        <v>2418.75</v>
      </c>
      <c r="Q104" s="275">
        <v>0</v>
      </c>
      <c r="R104" s="276"/>
      <c r="S104" s="277"/>
      <c r="T104" s="278"/>
      <c r="U104" s="278"/>
      <c r="V104" s="130"/>
      <c r="W104" s="130"/>
    </row>
    <row r="105" spans="1:23" s="131" customFormat="1" ht="22.5" outlineLevel="1" x14ac:dyDescent="0.25">
      <c r="A105" s="119"/>
      <c r="B105" s="283" t="s">
        <v>87</v>
      </c>
      <c r="C105" s="268" t="s">
        <v>88</v>
      </c>
      <c r="D105" s="269"/>
      <c r="E105" s="269"/>
      <c r="F105" s="269"/>
      <c r="G105" s="269"/>
      <c r="H105" s="271"/>
      <c r="I105" s="271"/>
      <c r="J105" s="178"/>
      <c r="K105" s="178"/>
      <c r="L105" s="181">
        <f t="shared" si="5"/>
        <v>0</v>
      </c>
      <c r="M105" s="273"/>
      <c r="N105" s="274">
        <v>24411.11</v>
      </c>
      <c r="O105" s="274">
        <v>24411.11</v>
      </c>
      <c r="P105" s="274">
        <v>24411.11</v>
      </c>
      <c r="Q105" s="275">
        <v>24411.11</v>
      </c>
      <c r="R105" s="276"/>
      <c r="S105" s="277"/>
      <c r="T105" s="278"/>
      <c r="U105" s="278"/>
      <c r="V105" s="130"/>
      <c r="W105" s="130"/>
    </row>
    <row r="106" spans="1:23" s="131" customFormat="1" ht="22.5" outlineLevel="1" x14ac:dyDescent="0.25">
      <c r="A106" s="119"/>
      <c r="B106" s="283" t="s">
        <v>89</v>
      </c>
      <c r="C106" s="268" t="s">
        <v>90</v>
      </c>
      <c r="D106" s="270"/>
      <c r="E106" s="269"/>
      <c r="F106" s="269"/>
      <c r="G106" s="270"/>
      <c r="H106" s="281"/>
      <c r="I106" s="271"/>
      <c r="J106" s="178"/>
      <c r="K106" s="178"/>
      <c r="L106" s="181">
        <f t="shared" si="5"/>
        <v>0</v>
      </c>
      <c r="M106" s="273"/>
      <c r="N106" s="275">
        <v>0</v>
      </c>
      <c r="O106" s="274">
        <v>730.55</v>
      </c>
      <c r="P106" s="274">
        <v>559.42999999999995</v>
      </c>
      <c r="Q106" s="275">
        <v>0</v>
      </c>
      <c r="R106" s="282"/>
      <c r="S106" s="277"/>
      <c r="T106" s="278"/>
      <c r="U106" s="278"/>
      <c r="V106" s="130"/>
      <c r="W106" s="130"/>
    </row>
    <row r="107" spans="1:23" s="131" customFormat="1" ht="45" outlineLevel="1" x14ac:dyDescent="0.25">
      <c r="A107" s="119"/>
      <c r="B107" s="283" t="s">
        <v>91</v>
      </c>
      <c r="C107" s="268" t="s">
        <v>92</v>
      </c>
      <c r="D107" s="280"/>
      <c r="E107" s="270"/>
      <c r="F107" s="270"/>
      <c r="G107" s="270"/>
      <c r="H107" s="271"/>
      <c r="I107" s="284"/>
      <c r="J107" s="270"/>
      <c r="K107" s="270"/>
      <c r="L107" s="181">
        <f t="shared" si="5"/>
        <v>0</v>
      </c>
      <c r="M107" s="273"/>
      <c r="N107" s="274">
        <v>1130</v>
      </c>
      <c r="O107" s="275">
        <v>0</v>
      </c>
      <c r="P107" s="275">
        <v>0</v>
      </c>
      <c r="Q107" s="275">
        <v>0</v>
      </c>
      <c r="R107" s="276"/>
      <c r="S107" s="277"/>
      <c r="T107" s="278"/>
      <c r="U107" s="278"/>
      <c r="V107" s="130"/>
      <c r="W107" s="130"/>
    </row>
    <row r="108" spans="1:23" s="140" customFormat="1" ht="22.5" outlineLevel="1" x14ac:dyDescent="0.15">
      <c r="A108" s="132"/>
      <c r="B108" s="285"/>
      <c r="C108" s="286"/>
      <c r="D108" s="351" t="s">
        <v>32</v>
      </c>
      <c r="E108" s="351" t="s">
        <v>166</v>
      </c>
      <c r="F108" s="351" t="s">
        <v>167</v>
      </c>
      <c r="G108" s="351" t="s">
        <v>27</v>
      </c>
      <c r="H108" s="287"/>
      <c r="I108" s="287"/>
      <c r="J108" s="288"/>
      <c r="K108" s="288"/>
      <c r="L108" s="289"/>
      <c r="M108" s="290"/>
      <c r="N108" s="274"/>
      <c r="O108" s="275"/>
      <c r="P108" s="275"/>
      <c r="Q108" s="275"/>
      <c r="R108" s="276"/>
      <c r="S108" s="277"/>
      <c r="T108" s="129"/>
      <c r="U108" s="129"/>
    </row>
    <row r="109" spans="1:23" s="140" customFormat="1" x14ac:dyDescent="0.25">
      <c r="A109" s="132"/>
      <c r="B109" s="291"/>
      <c r="C109" s="352" t="s">
        <v>165</v>
      </c>
      <c r="D109" s="353">
        <f t="shared" ref="D109:G109" si="6">SUM(D79:D107)</f>
        <v>0</v>
      </c>
      <c r="E109" s="353">
        <f t="shared" si="6"/>
        <v>0</v>
      </c>
      <c r="F109" s="353">
        <f t="shared" si="6"/>
        <v>0</v>
      </c>
      <c r="G109" s="353">
        <f t="shared" si="6"/>
        <v>0</v>
      </c>
      <c r="H109" s="292"/>
      <c r="I109" s="293"/>
      <c r="J109" s="294"/>
      <c r="K109" s="295" t="s">
        <v>9</v>
      </c>
      <c r="L109" s="190">
        <f>SUM(L79:L107)</f>
        <v>0</v>
      </c>
      <c r="M109" s="290"/>
      <c r="N109" s="274"/>
      <c r="O109" s="275"/>
      <c r="P109" s="275"/>
      <c r="Q109" s="275"/>
      <c r="R109" s="276"/>
      <c r="S109" s="277"/>
      <c r="T109" s="129"/>
      <c r="U109" s="129"/>
    </row>
    <row r="110" spans="1:23" s="131" customFormat="1" x14ac:dyDescent="0.25">
      <c r="A110" s="119"/>
      <c r="B110" s="233"/>
      <c r="C110" s="205"/>
      <c r="D110" s="234"/>
      <c r="E110" s="235"/>
      <c r="F110" s="235"/>
      <c r="G110" s="235"/>
      <c r="H110" s="296"/>
      <c r="I110" s="296"/>
      <c r="J110" s="235"/>
      <c r="K110" s="235"/>
      <c r="L110" s="236"/>
      <c r="M110" s="297"/>
      <c r="N110" s="298"/>
      <c r="O110" s="298"/>
      <c r="P110" s="298"/>
      <c r="Q110" s="299"/>
      <c r="R110" s="276"/>
      <c r="S110" s="129"/>
      <c r="T110" s="130"/>
      <c r="U110" s="130"/>
      <c r="V110" s="130"/>
      <c r="W110" s="130"/>
    </row>
    <row r="111" spans="1:23" s="130" customFormat="1" x14ac:dyDescent="0.25">
      <c r="A111" s="208"/>
      <c r="B111" s="143"/>
      <c r="C111" s="143"/>
      <c r="D111" s="238"/>
      <c r="E111" s="143"/>
      <c r="F111" s="300"/>
      <c r="G111" s="300"/>
      <c r="H111" s="301"/>
      <c r="I111" s="301"/>
      <c r="J111" s="300"/>
      <c r="K111" s="300"/>
      <c r="L111" s="302"/>
      <c r="M111" s="256"/>
      <c r="N111" s="127"/>
      <c r="O111" s="128"/>
      <c r="P111" s="127"/>
      <c r="Q111" s="127"/>
      <c r="R111" s="129"/>
      <c r="S111" s="129"/>
    </row>
    <row r="112" spans="1:23" s="130" customFormat="1" x14ac:dyDescent="0.25">
      <c r="A112" s="119" t="s">
        <v>93</v>
      </c>
      <c r="B112" s="303" t="s">
        <v>94</v>
      </c>
      <c r="C112" s="304"/>
      <c r="D112" s="305"/>
      <c r="E112" s="306"/>
      <c r="F112" s="191"/>
      <c r="G112" s="200"/>
      <c r="H112" s="46"/>
      <c r="I112" s="46"/>
      <c r="J112" s="129"/>
      <c r="K112" s="129"/>
      <c r="O112" s="192"/>
      <c r="P112" s="192"/>
      <c r="Q112" s="192"/>
      <c r="R112" s="192"/>
    </row>
    <row r="113" spans="1:23" s="130" customFormat="1" outlineLevel="1" x14ac:dyDescent="0.25">
      <c r="A113" s="119"/>
      <c r="B113" s="307" t="str">
        <f>Lijsten!$B$2</f>
        <v>(Coördinatie) samenwerkingsverband</v>
      </c>
      <c r="C113" s="308">
        <f>G32+G71</f>
        <v>0</v>
      </c>
      <c r="D113" s="309"/>
      <c r="E113" s="310"/>
      <c r="F113" s="191"/>
      <c r="G113" s="200"/>
      <c r="H113" s="46"/>
      <c r="I113" s="46"/>
      <c r="J113" s="129"/>
      <c r="K113" s="129"/>
      <c r="O113" s="192"/>
      <c r="P113" s="192"/>
      <c r="Q113" s="192"/>
      <c r="R113" s="192"/>
    </row>
    <row r="114" spans="1:23" s="130" customFormat="1" outlineLevel="1" x14ac:dyDescent="0.25">
      <c r="A114" s="119"/>
      <c r="B114" s="307" t="str">
        <f>Lijsten!$B$3</f>
        <v>Proefproject uitvoering &amp; monitoring</v>
      </c>
      <c r="C114" s="308">
        <f>G33+G72</f>
        <v>0</v>
      </c>
      <c r="D114" s="309"/>
      <c r="E114" s="310"/>
      <c r="F114" s="191"/>
      <c r="G114" s="200"/>
      <c r="H114" s="46"/>
      <c r="I114" s="46"/>
      <c r="J114" s="129"/>
      <c r="K114" s="129"/>
      <c r="O114" s="192"/>
      <c r="P114" s="192"/>
      <c r="Q114" s="192"/>
      <c r="R114" s="192"/>
    </row>
    <row r="115" spans="1:23" s="130" customFormat="1" outlineLevel="1" x14ac:dyDescent="0.25">
      <c r="A115" s="119"/>
      <c r="B115" s="307" t="str">
        <f>Lijsten!$B$4</f>
        <v>Kennisdeling activiteiten</v>
      </c>
      <c r="C115" s="308">
        <f>G34+G73</f>
        <v>0</v>
      </c>
      <c r="D115" s="309"/>
      <c r="E115" s="310"/>
      <c r="F115" s="191"/>
      <c r="G115" s="200"/>
      <c r="H115" s="46"/>
      <c r="I115" s="46"/>
      <c r="J115" s="129"/>
      <c r="K115" s="129"/>
      <c r="O115" s="192"/>
      <c r="P115" s="192"/>
      <c r="Q115" s="192"/>
      <c r="R115" s="192"/>
    </row>
    <row r="116" spans="1:23" s="130" customFormat="1" outlineLevel="1" x14ac:dyDescent="0.25">
      <c r="A116" s="119"/>
      <c r="B116" s="307" t="str">
        <f>B37</f>
        <v>Niet-productieve investeringen</v>
      </c>
      <c r="C116" s="308">
        <f>G49</f>
        <v>0</v>
      </c>
      <c r="D116" s="309"/>
      <c r="E116" s="310"/>
      <c r="F116" s="191"/>
      <c r="G116" s="200"/>
      <c r="H116" s="46"/>
      <c r="I116" s="46"/>
      <c r="J116" s="129"/>
      <c r="K116" s="129"/>
      <c r="O116" s="192"/>
      <c r="P116" s="192"/>
      <c r="Q116" s="192"/>
      <c r="R116" s="192"/>
    </row>
    <row r="117" spans="1:23" s="130" customFormat="1" outlineLevel="1" x14ac:dyDescent="0.25">
      <c r="A117" s="119"/>
      <c r="B117" s="307" t="str">
        <f>B76</f>
        <v>Beheermaatregelen</v>
      </c>
      <c r="C117" s="308">
        <f>L109</f>
        <v>0</v>
      </c>
      <c r="D117" s="309"/>
      <c r="E117" s="310"/>
      <c r="F117" s="191"/>
      <c r="G117" s="200"/>
      <c r="H117" s="46"/>
      <c r="I117" s="46"/>
      <c r="J117" s="129"/>
      <c r="K117" s="129"/>
      <c r="O117" s="192"/>
      <c r="P117" s="192"/>
      <c r="Q117" s="192"/>
      <c r="R117" s="192"/>
    </row>
    <row r="118" spans="1:23" s="130" customFormat="1" outlineLevel="1" x14ac:dyDescent="0.25">
      <c r="A118" s="119"/>
      <c r="B118" s="354" t="s">
        <v>95</v>
      </c>
      <c r="C118" s="356">
        <f>C120-(C113+C114+C115+C116+C117)</f>
        <v>0</v>
      </c>
      <c r="D118" s="311"/>
      <c r="E118" s="310"/>
      <c r="F118" s="191"/>
      <c r="G118" s="200"/>
      <c r="H118" s="46"/>
      <c r="I118" s="46"/>
      <c r="J118" s="129"/>
      <c r="K118" s="129"/>
      <c r="O118" s="192"/>
      <c r="P118" s="192"/>
      <c r="Q118" s="192"/>
      <c r="R118" s="192"/>
    </row>
    <row r="119" spans="1:23" s="130" customFormat="1" outlineLevel="1" x14ac:dyDescent="0.25">
      <c r="A119" s="119"/>
      <c r="B119" s="312"/>
      <c r="C119" s="313"/>
      <c r="D119" s="314"/>
      <c r="E119" s="310"/>
      <c r="F119" s="191"/>
      <c r="G119" s="200"/>
      <c r="H119" s="46"/>
      <c r="I119" s="46"/>
      <c r="J119" s="129"/>
      <c r="K119" s="129"/>
      <c r="O119" s="192"/>
      <c r="P119" s="192"/>
      <c r="Q119" s="192"/>
      <c r="R119" s="192"/>
    </row>
    <row r="120" spans="1:23" s="131" customFormat="1" x14ac:dyDescent="0.25">
      <c r="A120" s="151"/>
      <c r="B120" s="315" t="s">
        <v>9</v>
      </c>
      <c r="C120" s="316">
        <f>SUM(G28+G49+G69+L109)</f>
        <v>0</v>
      </c>
      <c r="D120" s="317"/>
      <c r="E120" s="259"/>
      <c r="F120" s="191"/>
      <c r="G120" s="200"/>
      <c r="H120" s="46"/>
      <c r="I120" s="46"/>
      <c r="J120" s="129"/>
      <c r="K120" s="129"/>
      <c r="L120" s="130"/>
      <c r="M120" s="130"/>
      <c r="N120" s="130"/>
      <c r="O120" s="192"/>
      <c r="P120" s="237"/>
      <c r="Q120" s="237"/>
      <c r="R120" s="237"/>
    </row>
    <row r="121" spans="1:23" s="131" customFormat="1" x14ac:dyDescent="0.25">
      <c r="A121" s="151"/>
      <c r="B121" s="318"/>
      <c r="C121" s="319"/>
      <c r="D121" s="319"/>
      <c r="E121" s="320"/>
      <c r="F121" s="191"/>
      <c r="G121" s="200"/>
      <c r="H121" s="46"/>
      <c r="I121" s="46"/>
      <c r="J121" s="129"/>
      <c r="K121" s="129"/>
      <c r="L121" s="130"/>
      <c r="M121" s="130"/>
      <c r="N121" s="130"/>
      <c r="O121" s="192"/>
      <c r="P121" s="237"/>
      <c r="Q121" s="237"/>
      <c r="R121" s="237"/>
    </row>
    <row r="122" spans="1:23" x14ac:dyDescent="0.25">
      <c r="B122" s="321"/>
      <c r="C122" s="321"/>
      <c r="D122" s="322"/>
      <c r="E122" s="321"/>
      <c r="F122" s="98"/>
    </row>
    <row r="123" spans="1:23" x14ac:dyDescent="0.25">
      <c r="A123" s="119" t="s">
        <v>140</v>
      </c>
      <c r="B123" s="323" t="s">
        <v>96</v>
      </c>
      <c r="C123" s="324"/>
      <c r="D123" s="324"/>
      <c r="E123" s="324"/>
      <c r="F123" s="325"/>
      <c r="G123" s="326"/>
    </row>
    <row r="124" spans="1:23" x14ac:dyDescent="0.25">
      <c r="A124" s="119"/>
      <c r="B124" s="41" t="s">
        <v>143</v>
      </c>
      <c r="D124" s="49"/>
      <c r="F124" s="327"/>
      <c r="G124" s="326"/>
    </row>
    <row r="125" spans="1:23" x14ac:dyDescent="0.25">
      <c r="A125" s="119"/>
      <c r="B125" s="42" t="s">
        <v>144</v>
      </c>
      <c r="C125" s="328"/>
      <c r="D125" s="328"/>
      <c r="E125" s="328"/>
      <c r="F125" s="329"/>
      <c r="G125" s="326"/>
    </row>
    <row r="126" spans="1:23" x14ac:dyDescent="0.25">
      <c r="A126" s="119"/>
      <c r="B126" s="330"/>
      <c r="C126" s="328"/>
      <c r="D126" s="328"/>
      <c r="E126" s="328"/>
      <c r="F126" s="329"/>
      <c r="G126" s="326"/>
    </row>
    <row r="127" spans="1:23" x14ac:dyDescent="0.25">
      <c r="A127" s="97"/>
      <c r="B127" s="183"/>
      <c r="C127" s="331" t="s">
        <v>97</v>
      </c>
      <c r="D127" s="332" t="s">
        <v>98</v>
      </c>
      <c r="E127" s="331" t="s">
        <v>99</v>
      </c>
      <c r="F127" s="333" t="s">
        <v>17</v>
      </c>
      <c r="G127" s="326"/>
      <c r="I127" s="49"/>
      <c r="K127" s="100"/>
      <c r="L127" s="101"/>
      <c r="M127" s="102"/>
      <c r="N127" s="103"/>
      <c r="O127" s="102"/>
      <c r="Q127" s="104"/>
      <c r="S127" s="105"/>
      <c r="W127" s="49"/>
    </row>
    <row r="128" spans="1:23" x14ac:dyDescent="0.25">
      <c r="A128" s="97"/>
      <c r="B128" s="334" t="s">
        <v>101</v>
      </c>
      <c r="C128" s="242"/>
      <c r="D128" s="335"/>
      <c r="E128" s="335"/>
      <c r="F128" s="336"/>
      <c r="G128" s="326"/>
      <c r="I128" s="49"/>
      <c r="K128" s="100"/>
      <c r="L128" s="101"/>
      <c r="M128" s="102"/>
      <c r="N128" s="103"/>
      <c r="O128" s="102"/>
      <c r="Q128" s="104"/>
      <c r="S128" s="105"/>
      <c r="W128" s="49"/>
    </row>
    <row r="129" spans="1:23" x14ac:dyDescent="0.25">
      <c r="A129" s="97"/>
      <c r="B129" s="334" t="s">
        <v>102</v>
      </c>
      <c r="C129" s="242"/>
      <c r="D129" s="335"/>
      <c r="E129" s="335"/>
      <c r="F129" s="336"/>
      <c r="G129" s="326"/>
      <c r="I129" s="49"/>
      <c r="K129" s="100"/>
      <c r="L129" s="101"/>
      <c r="M129" s="102"/>
      <c r="N129" s="103"/>
      <c r="O129" s="102"/>
      <c r="Q129" s="104"/>
      <c r="S129" s="105"/>
      <c r="W129" s="49"/>
    </row>
    <row r="130" spans="1:23" x14ac:dyDescent="0.25">
      <c r="A130" s="97"/>
      <c r="B130" s="334" t="s">
        <v>103</v>
      </c>
      <c r="C130" s="242"/>
      <c r="D130" s="335"/>
      <c r="E130" s="335"/>
      <c r="F130" s="336"/>
      <c r="G130" s="326"/>
    </row>
    <row r="131" spans="1:23" x14ac:dyDescent="0.25">
      <c r="A131" s="97"/>
      <c r="B131" s="334" t="s">
        <v>104</v>
      </c>
      <c r="C131" s="242"/>
      <c r="D131" s="335"/>
      <c r="E131" s="335"/>
      <c r="F131" s="336"/>
      <c r="G131" s="326"/>
    </row>
    <row r="132" spans="1:23" x14ac:dyDescent="0.25">
      <c r="A132" s="97"/>
      <c r="B132" s="334" t="s">
        <v>105</v>
      </c>
      <c r="C132" s="242"/>
      <c r="D132" s="335"/>
      <c r="E132" s="335"/>
      <c r="F132" s="336"/>
      <c r="G132" s="326"/>
    </row>
    <row r="133" spans="1:23" x14ac:dyDescent="0.25">
      <c r="A133" s="97"/>
      <c r="B133" s="334" t="s">
        <v>106</v>
      </c>
      <c r="C133" s="242"/>
      <c r="D133" s="335"/>
      <c r="E133" s="335"/>
      <c r="F133" s="336"/>
      <c r="G133" s="326"/>
    </row>
    <row r="134" spans="1:23" x14ac:dyDescent="0.25">
      <c r="A134" s="97"/>
      <c r="B134" s="334" t="s">
        <v>107</v>
      </c>
      <c r="C134" s="242"/>
      <c r="D134" s="335"/>
      <c r="E134" s="335"/>
      <c r="F134" s="336"/>
      <c r="G134" s="326"/>
    </row>
    <row r="135" spans="1:23" x14ac:dyDescent="0.25">
      <c r="A135" s="97"/>
      <c r="B135" s="334" t="s">
        <v>108</v>
      </c>
      <c r="C135" s="242"/>
      <c r="D135" s="335"/>
      <c r="E135" s="335"/>
      <c r="F135" s="336"/>
      <c r="G135" s="326"/>
    </row>
    <row r="136" spans="1:23" x14ac:dyDescent="0.25">
      <c r="A136" s="97"/>
      <c r="B136" s="334" t="s">
        <v>109</v>
      </c>
      <c r="C136" s="242"/>
      <c r="D136" s="335"/>
      <c r="E136" s="335"/>
      <c r="F136" s="336"/>
      <c r="G136" s="326"/>
    </row>
    <row r="137" spans="1:23" x14ac:dyDescent="0.25">
      <c r="A137" s="97"/>
      <c r="B137" s="334" t="s">
        <v>110</v>
      </c>
      <c r="C137" s="242"/>
      <c r="D137" s="335"/>
      <c r="E137" s="335"/>
      <c r="F137" s="336"/>
      <c r="G137" s="326"/>
    </row>
    <row r="138" spans="1:23" x14ac:dyDescent="0.25">
      <c r="A138" s="97"/>
      <c r="B138" s="334" t="s">
        <v>111</v>
      </c>
      <c r="C138" s="242"/>
      <c r="D138" s="335"/>
      <c r="E138" s="335"/>
      <c r="F138" s="336"/>
      <c r="G138" s="326"/>
    </row>
    <row r="139" spans="1:23" x14ac:dyDescent="0.25">
      <c r="A139" s="97"/>
      <c r="B139" s="334" t="s">
        <v>112</v>
      </c>
      <c r="C139" s="242"/>
      <c r="D139" s="335"/>
      <c r="E139" s="335"/>
      <c r="F139" s="336"/>
      <c r="G139" s="326"/>
    </row>
    <row r="140" spans="1:23" x14ac:dyDescent="0.25">
      <c r="A140" s="97"/>
      <c r="B140" s="183"/>
      <c r="F140" s="327"/>
      <c r="G140" s="326"/>
    </row>
    <row r="141" spans="1:23" x14ac:dyDescent="0.25">
      <c r="A141" s="97"/>
      <c r="B141" s="183"/>
      <c r="E141" s="337" t="s">
        <v>141</v>
      </c>
      <c r="F141" s="338">
        <f>C120</f>
        <v>0</v>
      </c>
      <c r="G141" s="326"/>
    </row>
    <row r="142" spans="1:23" x14ac:dyDescent="0.25">
      <c r="A142" s="97"/>
      <c r="B142" s="183"/>
      <c r="E142" s="337" t="s">
        <v>142</v>
      </c>
      <c r="F142" s="339">
        <f>SUM(F128:F139)</f>
        <v>0</v>
      </c>
      <c r="G142" s="326"/>
    </row>
    <row r="143" spans="1:23" x14ac:dyDescent="0.25">
      <c r="A143" s="97"/>
      <c r="B143" s="340"/>
      <c r="C143" s="341"/>
      <c r="D143" s="342"/>
      <c r="E143" s="341"/>
      <c r="F143" s="343"/>
      <c r="G143" s="326"/>
    </row>
    <row r="144" spans="1:23" x14ac:dyDescent="0.25">
      <c r="B144" s="328"/>
      <c r="C144" s="328"/>
      <c r="D144" s="345"/>
      <c r="E144" s="328"/>
    </row>
  </sheetData>
  <sheetProtection algorithmName="SHA-512" hashValue="6GqPLRnq0BBB3Aj5wHEO0l4CrONSFDm1K7shHVnOfSZZKNGJR4hD0CIODcuba6eV2OK+8S71huBCnNAPra6NNg==" saltValue="q4IN62ubSfkMVn1htezgtw==" spinCount="100000" sheet="1" objects="1" scenarios="1"/>
  <mergeCells count="29">
    <mergeCell ref="D67:F67"/>
    <mergeCell ref="H77:K77"/>
    <mergeCell ref="F2:G2"/>
    <mergeCell ref="D61:F61"/>
    <mergeCell ref="D62:F62"/>
    <mergeCell ref="D63:F63"/>
    <mergeCell ref="D64:F64"/>
    <mergeCell ref="D65:F65"/>
    <mergeCell ref="D66:F66"/>
    <mergeCell ref="D55:F55"/>
    <mergeCell ref="D56:F56"/>
    <mergeCell ref="D57:F57"/>
    <mergeCell ref="D58:F58"/>
    <mergeCell ref="D59:F59"/>
    <mergeCell ref="D60:F60"/>
    <mergeCell ref="D44:F44"/>
    <mergeCell ref="D45:F45"/>
    <mergeCell ref="D46:F46"/>
    <mergeCell ref="D47:F47"/>
    <mergeCell ref="D53:F53"/>
    <mergeCell ref="D54:F54"/>
    <mergeCell ref="D43:F43"/>
    <mergeCell ref="C2:D2"/>
    <mergeCell ref="C3:G3"/>
    <mergeCell ref="B10:E10"/>
    <mergeCell ref="D39:F39"/>
    <mergeCell ref="D40:F40"/>
    <mergeCell ref="D41:F41"/>
    <mergeCell ref="D42:F42"/>
  </mergeCells>
  <conditionalFormatting sqref="B10">
    <cfRule type="cellIs" dxfId="49" priority="10" stopIfTrue="1" operator="equal">
      <formula>"Kies eerst uw systematiek voor de berekening van de loonkosten"</formula>
    </cfRule>
  </conditionalFormatting>
  <conditionalFormatting sqref="B118:D119">
    <cfRule type="expression" dxfId="48" priority="4">
      <formula>$C$118&gt;0</formula>
    </cfRule>
  </conditionalFormatting>
  <conditionalFormatting sqref="D12:D26">
    <cfRule type="expression" dxfId="47" priority="5">
      <formula>AND($C$8="Vast uurtarief (60 euro)",$D12&gt;60)</formula>
    </cfRule>
  </conditionalFormatting>
  <conditionalFormatting sqref="F12:F26">
    <cfRule type="expression" dxfId="46" priority="2">
      <formula>$F12=0.5</formula>
    </cfRule>
  </conditionalFormatting>
  <conditionalFormatting sqref="F27">
    <cfRule type="cellIs" dxfId="45" priority="11" stopIfTrue="1" operator="equal">
      <formula>"Opslag algemene kosten (50%)"</formula>
    </cfRule>
  </conditionalFormatting>
  <conditionalFormatting sqref="F142">
    <cfRule type="expression" dxfId="44" priority="1">
      <formula>$F$141=$F$142</formula>
    </cfRule>
  </conditionalFormatting>
  <conditionalFormatting sqref="H79:H107">
    <cfRule type="expression" dxfId="43" priority="6">
      <formula>$H79&gt;$N79</formula>
    </cfRule>
  </conditionalFormatting>
  <conditionalFormatting sqref="I79:I107">
    <cfRule type="expression" dxfId="42" priority="9">
      <formula>$I79&gt;$O79</formula>
    </cfRule>
  </conditionalFormatting>
  <conditionalFormatting sqref="J79:J107">
    <cfRule type="expression" dxfId="41" priority="8">
      <formula>$J79&gt;$P79</formula>
    </cfRule>
  </conditionalFormatting>
  <conditionalFormatting sqref="K79:K107">
    <cfRule type="expression" dxfId="40" priority="7">
      <formula>$K79&gt;$Q79</formula>
    </cfRule>
  </conditionalFormatting>
  <dataValidations count="3">
    <dataValidation type="list" allowBlank="1" showInputMessage="1" showErrorMessage="1" sqref="C8" xr:uid="{980F53FD-F585-4342-801A-8146E74A2320}">
      <formula1>Loonkostensystematiek</formula1>
    </dataValidation>
    <dataValidation type="list" allowBlank="1" showInputMessage="1" showErrorMessage="1" sqref="B12:B26 B54:B67" xr:uid="{EF0D8215-5595-432B-9ABB-5E98F236F568}">
      <formula1>Activiteiten</formula1>
    </dataValidation>
    <dataValidation type="custom" errorStyle="warning" allowBlank="1" showErrorMessage="1" errorTitle="Maximum vergoeding" error="De opgegeven vergoeding is meer dan het maximum voor deze activiteit." sqref="H79:K109 C109" xr:uid="{5D1D84CF-0C04-4EE8-9315-E03B01EFB8E8}">
      <formula1>C79&lt;=I79</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70475aa-3c24-4a21-a1c7-4ae1c87c8af5" xsi:nil="true"/>
    <lcf76f155ced4ddcb4097134ff3c332f xmlns="01f5b611-907a-41a3-b53b-1a1120b7b11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0D0EEC5A495A46A4E6B774CB18C118" ma:contentTypeVersion="15" ma:contentTypeDescription="Een nieuw document maken." ma:contentTypeScope="" ma:versionID="b4ac02da8d9dc5f5abb75c704a3104b4">
  <xsd:schema xmlns:xsd="http://www.w3.org/2001/XMLSchema" xmlns:xs="http://www.w3.org/2001/XMLSchema" xmlns:p="http://schemas.microsoft.com/office/2006/metadata/properties" xmlns:ns2="01f5b611-907a-41a3-b53b-1a1120b7b112" xmlns:ns3="570475aa-3c24-4a21-a1c7-4ae1c87c8af5" targetNamespace="http://schemas.microsoft.com/office/2006/metadata/properties" ma:root="true" ma:fieldsID="afc8c4bccd7f1c882eb4d83675ded777" ns2:_="" ns3:_="">
    <xsd:import namespace="01f5b611-907a-41a3-b53b-1a1120b7b112"/>
    <xsd:import namespace="570475aa-3c24-4a21-a1c7-4ae1c87c8af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f5b611-907a-41a3-b53b-1a1120b7b1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0475aa-3c24-4a21-a1c7-4ae1c87c8af5"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d092de80-7691-4807-9257-45073a59f589}" ma:internalName="TaxCatchAll" ma:showField="CatchAllData" ma:web="570475aa-3c24-4a21-a1c7-4ae1c87c8a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06137A-3590-41EC-96DE-7A41F516800C}">
  <ds:schemaRefs>
    <ds:schemaRef ds:uri="http://schemas.microsoft.com/office/2006/documentManagement/types"/>
    <ds:schemaRef ds:uri="http://purl.org/dc/dcmitype/"/>
    <ds:schemaRef ds:uri="http://schemas.microsoft.com/office/2006/metadata/properties"/>
    <ds:schemaRef ds:uri="01f5b611-907a-41a3-b53b-1a1120b7b112"/>
    <ds:schemaRef ds:uri="570475aa-3c24-4a21-a1c7-4ae1c87c8af5"/>
    <ds:schemaRef ds:uri="http://purl.org/dc/elements/1.1/"/>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953D767B-6006-4A0A-AB34-A6607DE49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f5b611-907a-41a3-b53b-1a1120b7b112"/>
    <ds:schemaRef ds:uri="570475aa-3c24-4a21-a1c7-4ae1c87c8a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2EBF7C-2474-45F9-AFE5-0CDF08C7D9AE}">
  <ds:schemaRefs>
    <ds:schemaRef ds:uri="http://schemas.microsoft.com/sharepoint/v3/contenttype/forms"/>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2</vt:i4>
      </vt:variant>
    </vt:vector>
  </HeadingPairs>
  <TitlesOfParts>
    <vt:vector size="16" baseType="lpstr">
      <vt:lpstr>Toelichting</vt:lpstr>
      <vt:lpstr>Rekenhulp uurtarief</vt:lpstr>
      <vt:lpstr>Totaalbegroting</vt:lpstr>
      <vt:lpstr>Penvoerder (deelnemer 1)</vt:lpstr>
      <vt:lpstr>Deelnemer 2</vt:lpstr>
      <vt:lpstr>Deelnemer 3</vt:lpstr>
      <vt:lpstr>Deelnemer 4</vt:lpstr>
      <vt:lpstr>Deelnemer 5</vt:lpstr>
      <vt:lpstr>Deelnemer 6</vt:lpstr>
      <vt:lpstr>Deelnemer 7</vt:lpstr>
      <vt:lpstr>Deelnemer 8</vt:lpstr>
      <vt:lpstr>Deelnemer 9</vt:lpstr>
      <vt:lpstr>Deelnemer 10</vt:lpstr>
      <vt:lpstr>Lijsten</vt:lpstr>
      <vt:lpstr>Activiteiten</vt:lpstr>
      <vt:lpstr>Loonkostensystematiek</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projectbegroting Pilots ANb</dc:title>
  <dc:creator>Rijksdienst voor Ondernemend Nederland</dc:creator>
  <cp:lastModifiedBy>Rijksdienst voor Ondernemend Nederland</cp:lastModifiedBy>
  <dcterms:created xsi:type="dcterms:W3CDTF">2026-04-10T07:10:32Z</dcterms:created>
  <dcterms:modified xsi:type="dcterms:W3CDTF">2026-04-20T07:56:44Z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0x010100080D0EEC5A495A46A4E6B774CB18C118</vt:lpwstr>
  </property>
</Properties>
</file>