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T:\rvo\IV_Processpecialisten_RB\Opdrachten 2026\Opmaak PDF\IPCEI\juni\Cat 1 en 2 overnieuw\"/>
    </mc:Choice>
  </mc:AlternateContent>
  <xr:revisionPtr revIDLastSave="0" documentId="14_{05CCD4BC-A568-42C8-960A-CBB43B4ED620}" xr6:coauthVersionLast="47" xr6:coauthVersionMax="47" xr10:uidLastSave="{00000000-0000-0000-0000-000000000000}"/>
  <bookViews>
    <workbookView xWindow="-120" yWindow="-120" windowWidth="29040" windowHeight="15840" tabRatio="847" xr2:uid="{00000000-000D-0000-FFFF-FFFF00000000}"/>
  </bookViews>
  <sheets>
    <sheet name="Toelichting" sheetId="34" r:id="rId1"/>
    <sheet name="Toelichting kostenposten" sheetId="35" r:id="rId2"/>
    <sheet name="Financiering" sheetId="32" r:id="rId3"/>
    <sheet name="Mijlpalen begroting" sheetId="33" r:id="rId4"/>
    <sheet name="Totaal begroting" sheetId="17" r:id="rId5"/>
    <sheet name="Begroting penvoerder" sheetId="2" r:id="rId6"/>
    <sheet name="deelnemer 1" sheetId="20" r:id="rId7"/>
    <sheet name="deelnemer 2" sheetId="21" r:id="rId8"/>
    <sheet name="deelnemer 3" sheetId="22" r:id="rId9"/>
    <sheet name="deelnemer 4" sheetId="24" r:id="rId10"/>
    <sheet name="deelnemer 5" sheetId="23" r:id="rId11"/>
    <sheet name="deelnemer 6" sheetId="27" r:id="rId12"/>
    <sheet name="deelnemer 7" sheetId="28" r:id="rId13"/>
    <sheet name="deelnemer 8" sheetId="29" r:id="rId14"/>
    <sheet name="deelnemer 9" sheetId="30" r:id="rId15"/>
    <sheet name="Mach, app" sheetId="15" r:id="rId16"/>
  </sheets>
  <externalReferences>
    <externalReference r:id="rId17"/>
  </externalReferences>
  <definedNames>
    <definedName name="_xlnm.Print_Area" localSheetId="5">'Begroting penvoerder'!$A$1:$T$89</definedName>
    <definedName name="_xlnm.Print_Area" localSheetId="6">'deelnemer 1'!$A$1:$T$89</definedName>
    <definedName name="_xlnm.Print_Area" localSheetId="7">'deelnemer 2'!$A$1:$T$89</definedName>
    <definedName name="_xlnm.Print_Area" localSheetId="8">'deelnemer 3'!$A$1:$T$89</definedName>
    <definedName name="_xlnm.Print_Area" localSheetId="9">'deelnemer 4'!$A$1:$T$89</definedName>
    <definedName name="_xlnm.Print_Area" localSheetId="10">'deelnemer 5'!$A$1:$T$89</definedName>
    <definedName name="_xlnm.Print_Area" localSheetId="11">'deelnemer 6'!$A$1:$T$89</definedName>
    <definedName name="_xlnm.Print_Area" localSheetId="12">'deelnemer 7'!$A$1:$T$89</definedName>
    <definedName name="_xlnm.Print_Area" localSheetId="13">'deelnemer 8'!$A$1:$T$89</definedName>
    <definedName name="_xlnm.Print_Area" localSheetId="14">'deelnemer 9'!$A$1:$T$89</definedName>
    <definedName name="_xlnm.Print_Area" localSheetId="15">'Mach, app'!$A$1:$K$29</definedName>
    <definedName name="_xlnm.Print_Titles" localSheetId="15">'Mach, app'!$1:$3</definedName>
    <definedName name="Code">"IPCEI260604"</definedName>
    <definedName name="d1_direct">'deelnemer 1'!$C$4</definedName>
    <definedName name="d2_direct">'deelnemer 2'!$C$4</definedName>
    <definedName name="d3_direct">'deelnemer 3'!$C$4</definedName>
    <definedName name="d4_direct">'deelnemer 4'!$C$4</definedName>
    <definedName name="d5_direct">'deelnemer 5'!$C$4</definedName>
    <definedName name="d6_direct">'deelnemer 6'!$C$4</definedName>
    <definedName name="d7_direct">'deelnemer 7'!$C$4</definedName>
    <definedName name="d8_direct">'deelnemer 8'!$C$4</definedName>
    <definedName name="d9_direct">'deelnemer 9'!$C$4</definedName>
    <definedName name="Deelnemer_1">'deelnemer 1'!$C$1</definedName>
    <definedName name="Deelnemer_2">'deelnemer 2'!$C$1</definedName>
    <definedName name="Deelnemer_3">'deelnemer 3'!$C$1</definedName>
    <definedName name="Deelnemer_4">'deelnemer 4'!$C$1</definedName>
    <definedName name="Deelnemer_5">'deelnemer 5'!$C$1</definedName>
    <definedName name="Deelnemer_6">'deelnemer 6'!$C$1</definedName>
    <definedName name="Deelnemer_7">'deelnemer 7'!$C$1</definedName>
    <definedName name="Deelnemer_8">'deelnemer 8'!$C$1</definedName>
    <definedName name="Deelnemer_9">'deelnemer 9'!$C$1</definedName>
    <definedName name="haalbaarheid">0.5</definedName>
    <definedName name="investering_ko">0.2</definedName>
    <definedName name="investering_mo">0.1</definedName>
    <definedName name="KB">0.2</definedName>
    <definedName name="KIS">0.8</definedName>
    <definedName name="kostenmethode_1">'deelnemer 1'!$C$22</definedName>
    <definedName name="kostenmethode_2">'deelnemer 2'!$C$22</definedName>
    <definedName name="kostenmethode_3">'deelnemer 3'!$C$22</definedName>
    <definedName name="kostenmethode_4">'deelnemer 4'!$C$22</definedName>
    <definedName name="kostenmethode_5">'deelnemer 5'!$C$22</definedName>
    <definedName name="kostenmethode_6">'deelnemer 6'!$C$22</definedName>
    <definedName name="kostenmethode_7">'deelnemer 7'!$C$22</definedName>
    <definedName name="kostenmethode_8">'deelnemer 8'!$C$22</definedName>
    <definedName name="kostenmethode_9">'deelnemer 9'!$C$22</definedName>
    <definedName name="kostenmethode_pv">'Begroting penvoerder'!$C$22</definedName>
    <definedName name="MB">0.1</definedName>
    <definedName name="onderzoek">0.5</definedName>
    <definedName name="onderzoeksinfrastructuur">0.5</definedName>
    <definedName name="ontwikkeling">0.25</definedName>
    <definedName name="p_direct">'Begroting penvoerder'!$C$4</definedName>
    <definedName name="Penvoerder">'Begroting penvoerder'!$C$1</definedName>
    <definedName name="Projecttitel">'Begroting penvoerder'!$C$2</definedName>
    <definedName name="reductie">0</definedName>
    <definedName name="samenwerking">0.1</definedName>
    <definedName name="toepassing">0</definedName>
    <definedName name="type_1">'deelnemer 1'!$C$3</definedName>
    <definedName name="type_2">'deelnemer 2'!$C$3</definedName>
    <definedName name="type_3">'deelnemer 3'!$C$3</definedName>
    <definedName name="type_4">'deelnemer 4'!$C$3</definedName>
    <definedName name="type_5">'deelnemer 5'!$C$3</definedName>
    <definedName name="type_6">'deelnemer 6'!$C$3</definedName>
    <definedName name="type_7">'deelnemer 7'!$C$3</definedName>
    <definedName name="type_8">'deelnemer 8'!$C$3</definedName>
    <definedName name="type_9">'deelnemer 9'!$C$3</definedName>
    <definedName name="type_penvoerder">'Begroting penvoerder'!$C$3</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8" i="22" l="1"/>
  <c r="F78" i="27"/>
  <c r="L38" i="33"/>
  <c r="K38" i="33"/>
  <c r="J38" i="33"/>
  <c r="I38" i="33"/>
  <c r="H38" i="33"/>
  <c r="G38" i="33"/>
  <c r="F38" i="33"/>
  <c r="E38" i="33"/>
  <c r="D38" i="33"/>
  <c r="C38" i="33"/>
  <c r="M37" i="33"/>
  <c r="M36" i="33"/>
  <c r="M35" i="33"/>
  <c r="M34" i="33"/>
  <c r="M33" i="33"/>
  <c r="M32" i="33"/>
  <c r="M31" i="33"/>
  <c r="M30" i="33"/>
  <c r="M29" i="33"/>
  <c r="M28" i="33"/>
  <c r="M27" i="33"/>
  <c r="M38" i="33" s="1"/>
  <c r="C3" i="33"/>
  <c r="H16" i="32"/>
  <c r="H15" i="32"/>
  <c r="H14" i="32"/>
  <c r="H13" i="32"/>
  <c r="H9" i="32"/>
  <c r="H8" i="32"/>
  <c r="D2" i="32"/>
  <c r="F88" i="20"/>
  <c r="F88" i="21"/>
  <c r="F88" i="22"/>
  <c r="H10" i="32" s="1"/>
  <c r="F88" i="24"/>
  <c r="H11" i="32" s="1"/>
  <c r="F88" i="23"/>
  <c r="H12" i="32" s="1"/>
  <c r="F88" i="27"/>
  <c r="F88" i="28"/>
  <c r="F88" i="29"/>
  <c r="F88" i="30"/>
  <c r="F88" i="2"/>
  <c r="H7" i="32" s="1"/>
  <c r="H17" i="32" s="1"/>
  <c r="C27" i="32" l="1"/>
  <c r="D1" i="17" l="1"/>
  <c r="Q5" i="17"/>
  <c r="N5" i="17" l="1"/>
  <c r="T5" i="17"/>
  <c r="R34" i="20"/>
  <c r="R33" i="20"/>
  <c r="R32" i="20"/>
  <c r="R31" i="20"/>
  <c r="R30" i="20"/>
  <c r="R29" i="20"/>
  <c r="R28" i="20"/>
  <c r="R27" i="20"/>
  <c r="O34" i="20"/>
  <c r="O33" i="20"/>
  <c r="O32" i="20"/>
  <c r="O31" i="20"/>
  <c r="O30" i="20"/>
  <c r="O29" i="20"/>
  <c r="O28" i="20"/>
  <c r="O27" i="20"/>
  <c r="O35" i="20" s="1"/>
  <c r="L34" i="20"/>
  <c r="L33" i="20"/>
  <c r="L32" i="20"/>
  <c r="L31" i="20"/>
  <c r="L30" i="20"/>
  <c r="L29" i="20"/>
  <c r="L28" i="20"/>
  <c r="L27" i="20"/>
  <c r="L35" i="20" s="1"/>
  <c r="I34" i="20"/>
  <c r="I33" i="20"/>
  <c r="I32" i="20"/>
  <c r="I31" i="20"/>
  <c r="I30" i="20"/>
  <c r="I29" i="20"/>
  <c r="I28" i="20"/>
  <c r="I27" i="20"/>
  <c r="R34" i="2"/>
  <c r="R33" i="2"/>
  <c r="R32" i="2"/>
  <c r="R31" i="2"/>
  <c r="R30" i="2"/>
  <c r="R29" i="2"/>
  <c r="R28" i="2"/>
  <c r="R27" i="2"/>
  <c r="O34" i="2"/>
  <c r="O33" i="2"/>
  <c r="O32" i="2"/>
  <c r="O31" i="2"/>
  <c r="O30" i="2"/>
  <c r="O29" i="2"/>
  <c r="O28" i="2"/>
  <c r="O27" i="2"/>
  <c r="L34" i="2"/>
  <c r="L33" i="2"/>
  <c r="L32" i="2"/>
  <c r="L31" i="2"/>
  <c r="L30" i="2"/>
  <c r="L29" i="2"/>
  <c r="L28" i="2"/>
  <c r="L27" i="2"/>
  <c r="L35" i="2" s="1"/>
  <c r="I34" i="2"/>
  <c r="I33" i="2"/>
  <c r="I32" i="2"/>
  <c r="I31" i="2"/>
  <c r="I30" i="2"/>
  <c r="I29" i="2"/>
  <c r="I28" i="2"/>
  <c r="I27" i="2"/>
  <c r="I35" i="2" s="1"/>
  <c r="R34" i="30"/>
  <c r="R33" i="30"/>
  <c r="R32" i="30"/>
  <c r="R31" i="30"/>
  <c r="R30" i="30"/>
  <c r="R29" i="30"/>
  <c r="R28" i="30"/>
  <c r="R27" i="30"/>
  <c r="O34" i="30"/>
  <c r="O33" i="30"/>
  <c r="O32" i="30"/>
  <c r="O31" i="30"/>
  <c r="O30" i="30"/>
  <c r="O29" i="30"/>
  <c r="O28" i="30"/>
  <c r="O27" i="30"/>
  <c r="L34" i="30"/>
  <c r="L33" i="30"/>
  <c r="L32" i="30"/>
  <c r="L31" i="30"/>
  <c r="L30" i="30"/>
  <c r="L29" i="30"/>
  <c r="L28" i="30"/>
  <c r="L27" i="30"/>
  <c r="I34" i="30"/>
  <c r="I33" i="30"/>
  <c r="I32" i="30"/>
  <c r="I31" i="30"/>
  <c r="I30" i="30"/>
  <c r="I29" i="30"/>
  <c r="I28" i="30"/>
  <c r="I27" i="30"/>
  <c r="F34" i="30"/>
  <c r="F33" i="30"/>
  <c r="F32" i="30"/>
  <c r="F31" i="30"/>
  <c r="F30" i="30"/>
  <c r="F29" i="30"/>
  <c r="F28" i="30"/>
  <c r="F27" i="30"/>
  <c r="F35" i="30" s="1"/>
  <c r="R34" i="29"/>
  <c r="R33" i="29"/>
  <c r="R32" i="29"/>
  <c r="R31" i="29"/>
  <c r="R30" i="29"/>
  <c r="R29" i="29"/>
  <c r="R28" i="29"/>
  <c r="R27" i="29"/>
  <c r="O34" i="29"/>
  <c r="O33" i="29"/>
  <c r="O32" i="29"/>
  <c r="O31" i="29"/>
  <c r="O30" i="29"/>
  <c r="O29" i="29"/>
  <c r="O28" i="29"/>
  <c r="O27" i="29"/>
  <c r="L34" i="29"/>
  <c r="L33" i="29"/>
  <c r="L32" i="29"/>
  <c r="L31" i="29"/>
  <c r="L30" i="29"/>
  <c r="L29" i="29"/>
  <c r="L28" i="29"/>
  <c r="L27" i="29"/>
  <c r="I34" i="29"/>
  <c r="I33" i="29"/>
  <c r="I32" i="29"/>
  <c r="I31" i="29"/>
  <c r="I30" i="29"/>
  <c r="I29" i="29"/>
  <c r="I28" i="29"/>
  <c r="I27" i="29"/>
  <c r="F34" i="29"/>
  <c r="F33" i="29"/>
  <c r="F32" i="29"/>
  <c r="F31" i="29"/>
  <c r="F30" i="29"/>
  <c r="F29" i="29"/>
  <c r="F28" i="29"/>
  <c r="F27" i="29"/>
  <c r="R34" i="28"/>
  <c r="R33" i="28"/>
  <c r="R32" i="28"/>
  <c r="R31" i="28"/>
  <c r="R30" i="28"/>
  <c r="R29" i="28"/>
  <c r="R28" i="28"/>
  <c r="R27" i="28"/>
  <c r="O34" i="28"/>
  <c r="O33" i="28"/>
  <c r="O32" i="28"/>
  <c r="O31" i="28"/>
  <c r="O30" i="28"/>
  <c r="O29" i="28"/>
  <c r="O28" i="28"/>
  <c r="O27" i="28"/>
  <c r="L34" i="28"/>
  <c r="L33" i="28"/>
  <c r="L32" i="28"/>
  <c r="L31" i="28"/>
  <c r="L30" i="28"/>
  <c r="L29" i="28"/>
  <c r="L28" i="28"/>
  <c r="L27" i="28"/>
  <c r="I34" i="28"/>
  <c r="I33" i="28"/>
  <c r="I32" i="28"/>
  <c r="I31" i="28"/>
  <c r="I30" i="28"/>
  <c r="I29" i="28"/>
  <c r="I28" i="28"/>
  <c r="I27" i="28"/>
  <c r="F34" i="28"/>
  <c r="F33" i="28"/>
  <c r="F32" i="28"/>
  <c r="F31" i="28"/>
  <c r="F30" i="28"/>
  <c r="F29" i="28"/>
  <c r="F28" i="28"/>
  <c r="F27" i="28"/>
  <c r="F35" i="28" s="1"/>
  <c r="R34" i="27"/>
  <c r="R33" i="27"/>
  <c r="R32" i="27"/>
  <c r="R31" i="27"/>
  <c r="R30" i="27"/>
  <c r="R29" i="27"/>
  <c r="R28" i="27"/>
  <c r="R27" i="27"/>
  <c r="R35" i="27" s="1"/>
  <c r="O34" i="27"/>
  <c r="O33" i="27"/>
  <c r="O32" i="27"/>
  <c r="O31" i="27"/>
  <c r="O30" i="27"/>
  <c r="O29" i="27"/>
  <c r="O28" i="27"/>
  <c r="O27" i="27"/>
  <c r="O35" i="27" s="1"/>
  <c r="L34" i="27"/>
  <c r="L33" i="27"/>
  <c r="L32" i="27"/>
  <c r="L31" i="27"/>
  <c r="L30" i="27"/>
  <c r="L29" i="27"/>
  <c r="L28" i="27"/>
  <c r="L27" i="27"/>
  <c r="I34" i="27"/>
  <c r="I33" i="27"/>
  <c r="I32" i="27"/>
  <c r="I31" i="27"/>
  <c r="I30" i="27"/>
  <c r="I29" i="27"/>
  <c r="I28" i="27"/>
  <c r="I27" i="27"/>
  <c r="I35" i="27" s="1"/>
  <c r="F34" i="27"/>
  <c r="F33" i="27"/>
  <c r="F32" i="27"/>
  <c r="F31" i="27"/>
  <c r="F30" i="27"/>
  <c r="F29" i="27"/>
  <c r="F28" i="27"/>
  <c r="F27" i="27"/>
  <c r="R34" i="23"/>
  <c r="R33" i="23"/>
  <c r="R32" i="23"/>
  <c r="R31" i="23"/>
  <c r="R30" i="23"/>
  <c r="R29" i="23"/>
  <c r="R28" i="23"/>
  <c r="R27" i="23"/>
  <c r="O34" i="23"/>
  <c r="O33" i="23"/>
  <c r="O32" i="23"/>
  <c r="O31" i="23"/>
  <c r="O30" i="23"/>
  <c r="O29" i="23"/>
  <c r="O28" i="23"/>
  <c r="O27" i="23"/>
  <c r="L34" i="23"/>
  <c r="L33" i="23"/>
  <c r="L32" i="23"/>
  <c r="L31" i="23"/>
  <c r="L30" i="23"/>
  <c r="L29" i="23"/>
  <c r="L28" i="23"/>
  <c r="L27" i="23"/>
  <c r="I34" i="23"/>
  <c r="I33" i="23"/>
  <c r="I32" i="23"/>
  <c r="I31" i="23"/>
  <c r="I30" i="23"/>
  <c r="I29" i="23"/>
  <c r="I28" i="23"/>
  <c r="I27" i="23"/>
  <c r="F34" i="23"/>
  <c r="F33" i="23"/>
  <c r="F32" i="23"/>
  <c r="F31" i="23"/>
  <c r="F30" i="23"/>
  <c r="F29" i="23"/>
  <c r="F28" i="23"/>
  <c r="F27" i="23"/>
  <c r="R34" i="24"/>
  <c r="R33" i="24"/>
  <c r="R32" i="24"/>
  <c r="R31" i="24"/>
  <c r="R30" i="24"/>
  <c r="R29" i="24"/>
  <c r="R28" i="24"/>
  <c r="R27" i="24"/>
  <c r="O34" i="24"/>
  <c r="O33" i="24"/>
  <c r="O32" i="24"/>
  <c r="O31" i="24"/>
  <c r="O30" i="24"/>
  <c r="O29" i="24"/>
  <c r="O28" i="24"/>
  <c r="O27" i="24"/>
  <c r="L34" i="24"/>
  <c r="L33" i="24"/>
  <c r="L32" i="24"/>
  <c r="L31" i="24"/>
  <c r="L30" i="24"/>
  <c r="L29" i="24"/>
  <c r="L28" i="24"/>
  <c r="L27" i="24"/>
  <c r="I34" i="24"/>
  <c r="I33" i="24"/>
  <c r="I32" i="24"/>
  <c r="I31" i="24"/>
  <c r="I30" i="24"/>
  <c r="I29" i="24"/>
  <c r="I28" i="24"/>
  <c r="I27" i="24"/>
  <c r="F34" i="24"/>
  <c r="F33" i="24"/>
  <c r="F32" i="24"/>
  <c r="F31" i="24"/>
  <c r="F30" i="24"/>
  <c r="F29" i="24"/>
  <c r="F28" i="24"/>
  <c r="F27" i="24"/>
  <c r="R34" i="22"/>
  <c r="R33" i="22"/>
  <c r="R32" i="22"/>
  <c r="R31" i="22"/>
  <c r="R30" i="22"/>
  <c r="R29" i="22"/>
  <c r="R28" i="22"/>
  <c r="R27" i="22"/>
  <c r="O34" i="22"/>
  <c r="O33" i="22"/>
  <c r="O32" i="22"/>
  <c r="O31" i="22"/>
  <c r="O30" i="22"/>
  <c r="O29" i="22"/>
  <c r="O28" i="22"/>
  <c r="O27" i="22"/>
  <c r="L34" i="22"/>
  <c r="L33" i="22"/>
  <c r="L32" i="22"/>
  <c r="L31" i="22"/>
  <c r="L30" i="22"/>
  <c r="L29" i="22"/>
  <c r="L28" i="22"/>
  <c r="L27" i="22"/>
  <c r="I34" i="22"/>
  <c r="I33" i="22"/>
  <c r="I32" i="22"/>
  <c r="I31" i="22"/>
  <c r="I30" i="22"/>
  <c r="I29" i="22"/>
  <c r="I28" i="22"/>
  <c r="I27" i="22"/>
  <c r="F34" i="22"/>
  <c r="F33" i="22"/>
  <c r="F32" i="22"/>
  <c r="F31" i="22"/>
  <c r="F30" i="22"/>
  <c r="F29" i="22"/>
  <c r="F28" i="22"/>
  <c r="F27" i="22"/>
  <c r="R34" i="21"/>
  <c r="R33" i="21"/>
  <c r="R32" i="21"/>
  <c r="R31" i="21"/>
  <c r="R30" i="21"/>
  <c r="R29" i="21"/>
  <c r="R28" i="21"/>
  <c r="R27" i="21"/>
  <c r="O34" i="21"/>
  <c r="O33" i="21"/>
  <c r="O32" i="21"/>
  <c r="O31" i="21"/>
  <c r="O30" i="21"/>
  <c r="O29" i="21"/>
  <c r="O28" i="21"/>
  <c r="O27" i="21"/>
  <c r="L34" i="21"/>
  <c r="L33" i="21"/>
  <c r="L32" i="21"/>
  <c r="L31" i="21"/>
  <c r="L30" i="21"/>
  <c r="L29" i="21"/>
  <c r="L28" i="21"/>
  <c r="L27" i="21"/>
  <c r="L35" i="21" s="1"/>
  <c r="I34" i="21"/>
  <c r="I33" i="21"/>
  <c r="I32" i="21"/>
  <c r="I31" i="21"/>
  <c r="I30" i="21"/>
  <c r="I29" i="21"/>
  <c r="I28" i="21"/>
  <c r="I27" i="21"/>
  <c r="F34" i="21"/>
  <c r="F33" i="21"/>
  <c r="F32" i="21"/>
  <c r="F31" i="21"/>
  <c r="F30" i="21"/>
  <c r="F29" i="21"/>
  <c r="F28" i="21"/>
  <c r="F27" i="21"/>
  <c r="F34" i="20"/>
  <c r="F33" i="20"/>
  <c r="F32" i="20"/>
  <c r="F31" i="20"/>
  <c r="F30" i="20"/>
  <c r="F29" i="20"/>
  <c r="F28" i="20"/>
  <c r="F27" i="20"/>
  <c r="F34" i="2"/>
  <c r="F33" i="2"/>
  <c r="F32" i="2"/>
  <c r="F31" i="2"/>
  <c r="F30" i="2"/>
  <c r="F29" i="2"/>
  <c r="F28" i="2"/>
  <c r="F27" i="2"/>
  <c r="K5" i="17"/>
  <c r="D8" i="17"/>
  <c r="D9" i="17"/>
  <c r="D10" i="17"/>
  <c r="D11" i="17"/>
  <c r="D12" i="17"/>
  <c r="D13" i="17"/>
  <c r="D14" i="17"/>
  <c r="D15" i="17"/>
  <c r="D7" i="17"/>
  <c r="A42" i="15"/>
  <c r="A41" i="15"/>
  <c r="A40" i="15"/>
  <c r="A39" i="15"/>
  <c r="A38" i="15"/>
  <c r="A37" i="15"/>
  <c r="A36" i="15"/>
  <c r="A35" i="15"/>
  <c r="A34" i="15"/>
  <c r="A33" i="15"/>
  <c r="H29" i="15"/>
  <c r="I29" i="15"/>
  <c r="J29" i="15"/>
  <c r="K29" i="15"/>
  <c r="K6" i="15"/>
  <c r="K19" i="15" s="1"/>
  <c r="J6" i="15"/>
  <c r="J19" i="15" s="1"/>
  <c r="I6" i="15"/>
  <c r="I19" i="15" s="1"/>
  <c r="K16" i="15"/>
  <c r="J16" i="15"/>
  <c r="I16" i="15"/>
  <c r="H6" i="15"/>
  <c r="H19" i="15" s="1"/>
  <c r="H16" i="15"/>
  <c r="G6" i="15"/>
  <c r="G19" i="15" s="1"/>
  <c r="D3" i="30"/>
  <c r="D3" i="29"/>
  <c r="D3" i="28"/>
  <c r="D3" i="27"/>
  <c r="D3" i="23"/>
  <c r="D3" i="24"/>
  <c r="D3" i="22"/>
  <c r="D3" i="21"/>
  <c r="D3" i="20"/>
  <c r="J5" i="17"/>
  <c r="G5" i="17"/>
  <c r="R71" i="30"/>
  <c r="O71" i="30"/>
  <c r="L71" i="30"/>
  <c r="I71" i="30"/>
  <c r="F71" i="30"/>
  <c r="T71" i="30" s="1"/>
  <c r="R48" i="30"/>
  <c r="O48" i="30"/>
  <c r="L48" i="30"/>
  <c r="I48" i="30"/>
  <c r="F48" i="30"/>
  <c r="T48" i="30" s="1"/>
  <c r="R19" i="30"/>
  <c r="O19" i="30"/>
  <c r="L19" i="30"/>
  <c r="I19" i="30"/>
  <c r="F19" i="30"/>
  <c r="R18" i="30"/>
  <c r="O18" i="30"/>
  <c r="L18" i="30"/>
  <c r="I18" i="30"/>
  <c r="F18" i="30"/>
  <c r="R16" i="30"/>
  <c r="O16" i="30"/>
  <c r="L16" i="30"/>
  <c r="I16" i="30"/>
  <c r="F16" i="30"/>
  <c r="R15" i="30"/>
  <c r="O15" i="30"/>
  <c r="L15" i="30"/>
  <c r="I15" i="30"/>
  <c r="F15" i="30"/>
  <c r="R14" i="30"/>
  <c r="O14" i="30"/>
  <c r="L14" i="30"/>
  <c r="I14" i="30"/>
  <c r="F14" i="30"/>
  <c r="R13" i="30"/>
  <c r="O13" i="30"/>
  <c r="L13" i="30"/>
  <c r="I13" i="30"/>
  <c r="F13" i="30"/>
  <c r="R12" i="30"/>
  <c r="O12" i="30"/>
  <c r="L12" i="30"/>
  <c r="I12" i="30"/>
  <c r="F12" i="30"/>
  <c r="R11" i="30"/>
  <c r="O11" i="30"/>
  <c r="L11" i="30"/>
  <c r="I11" i="30"/>
  <c r="F11" i="30"/>
  <c r="R10" i="30"/>
  <c r="O10" i="30"/>
  <c r="L10" i="30"/>
  <c r="I10" i="30"/>
  <c r="F10" i="30"/>
  <c r="R9" i="30"/>
  <c r="O9" i="30"/>
  <c r="L9" i="30"/>
  <c r="I9" i="30"/>
  <c r="F9" i="30"/>
  <c r="R8" i="30"/>
  <c r="R20" i="30" s="1"/>
  <c r="O8" i="30"/>
  <c r="O20" i="30" s="1"/>
  <c r="L8" i="30"/>
  <c r="I8" i="30"/>
  <c r="I20" i="30" s="1"/>
  <c r="F8" i="30"/>
  <c r="Q6" i="30"/>
  <c r="N6" i="30"/>
  <c r="K6" i="30"/>
  <c r="K25" i="30" s="1"/>
  <c r="H6" i="30"/>
  <c r="E6" i="30"/>
  <c r="E1" i="30"/>
  <c r="R71" i="29"/>
  <c r="O71" i="29"/>
  <c r="L71" i="29"/>
  <c r="I71" i="29"/>
  <c r="F71" i="29"/>
  <c r="T71" i="29" s="1"/>
  <c r="R48" i="29"/>
  <c r="O48" i="29"/>
  <c r="L48" i="29"/>
  <c r="I48" i="29"/>
  <c r="F48" i="29"/>
  <c r="T48" i="29" s="1"/>
  <c r="R35" i="29"/>
  <c r="L35" i="29"/>
  <c r="R19" i="29"/>
  <c r="O19" i="29"/>
  <c r="L19" i="29"/>
  <c r="I19" i="29"/>
  <c r="F19" i="29"/>
  <c r="R18" i="29"/>
  <c r="O18" i="29"/>
  <c r="L18" i="29"/>
  <c r="I18" i="29"/>
  <c r="F18" i="29"/>
  <c r="R16" i="29"/>
  <c r="O16" i="29"/>
  <c r="L16" i="29"/>
  <c r="I16" i="29"/>
  <c r="F16" i="29"/>
  <c r="R15" i="29"/>
  <c r="O15" i="29"/>
  <c r="L15" i="29"/>
  <c r="I15" i="29"/>
  <c r="F15" i="29"/>
  <c r="R14" i="29"/>
  <c r="O14" i="29"/>
  <c r="L14" i="29"/>
  <c r="I14" i="29"/>
  <c r="F14" i="29"/>
  <c r="R13" i="29"/>
  <c r="O13" i="29"/>
  <c r="L13" i="29"/>
  <c r="I13" i="29"/>
  <c r="F13" i="29"/>
  <c r="R12" i="29"/>
  <c r="O12" i="29"/>
  <c r="L12" i="29"/>
  <c r="I12" i="29"/>
  <c r="F12" i="29"/>
  <c r="R11" i="29"/>
  <c r="O11" i="29"/>
  <c r="L11" i="29"/>
  <c r="I11" i="29"/>
  <c r="F11" i="29"/>
  <c r="R10" i="29"/>
  <c r="O10" i="29"/>
  <c r="L10" i="29"/>
  <c r="I10" i="29"/>
  <c r="F10" i="29"/>
  <c r="R9" i="29"/>
  <c r="O9" i="29"/>
  <c r="L9" i="29"/>
  <c r="I9" i="29"/>
  <c r="F9" i="29"/>
  <c r="R8" i="29"/>
  <c r="R20" i="29" s="1"/>
  <c r="O8" i="29"/>
  <c r="O20" i="29" s="1"/>
  <c r="L8" i="29"/>
  <c r="L20" i="29" s="1"/>
  <c r="I8" i="29"/>
  <c r="F8" i="29"/>
  <c r="Q6" i="29"/>
  <c r="Q37" i="29" s="1"/>
  <c r="N6" i="29"/>
  <c r="K6" i="29"/>
  <c r="K54" i="29" s="1"/>
  <c r="H6" i="29"/>
  <c r="H37" i="29" s="1"/>
  <c r="E6" i="29"/>
  <c r="E1" i="29"/>
  <c r="R71" i="28"/>
  <c r="O71" i="28"/>
  <c r="L71" i="28"/>
  <c r="I71" i="28"/>
  <c r="F71" i="28"/>
  <c r="T71" i="28" s="1"/>
  <c r="R48" i="28"/>
  <c r="O48" i="28"/>
  <c r="L48" i="28"/>
  <c r="I48" i="28"/>
  <c r="F48" i="28"/>
  <c r="T48" i="28" s="1"/>
  <c r="R35" i="28"/>
  <c r="O35" i="28"/>
  <c r="L35" i="28"/>
  <c r="R19" i="28"/>
  <c r="O19" i="28"/>
  <c r="L19" i="28"/>
  <c r="I19" i="28"/>
  <c r="F19" i="28"/>
  <c r="R18" i="28"/>
  <c r="O18" i="28"/>
  <c r="L18" i="28"/>
  <c r="I18" i="28"/>
  <c r="F18" i="28"/>
  <c r="R16" i="28"/>
  <c r="O16" i="28"/>
  <c r="L16" i="28"/>
  <c r="I16" i="28"/>
  <c r="F16" i="28"/>
  <c r="R15" i="28"/>
  <c r="O15" i="28"/>
  <c r="L15" i="28"/>
  <c r="I15" i="28"/>
  <c r="F15" i="28"/>
  <c r="R14" i="28"/>
  <c r="O14" i="28"/>
  <c r="L14" i="28"/>
  <c r="I14" i="28"/>
  <c r="F14" i="28"/>
  <c r="R13" i="28"/>
  <c r="O13" i="28"/>
  <c r="L13" i="28"/>
  <c r="I13" i="28"/>
  <c r="F13" i="28"/>
  <c r="R12" i="28"/>
  <c r="O12" i="28"/>
  <c r="L12" i="28"/>
  <c r="I12" i="28"/>
  <c r="F12" i="28"/>
  <c r="R11" i="28"/>
  <c r="O11" i="28"/>
  <c r="L11" i="28"/>
  <c r="I11" i="28"/>
  <c r="F11" i="28"/>
  <c r="R10" i="28"/>
  <c r="O10" i="28"/>
  <c r="L10" i="28"/>
  <c r="I10" i="28"/>
  <c r="F10" i="28"/>
  <c r="R9" i="28"/>
  <c r="O9" i="28"/>
  <c r="L9" i="28"/>
  <c r="I9" i="28"/>
  <c r="F9" i="28"/>
  <c r="R8" i="28"/>
  <c r="R20" i="28" s="1"/>
  <c r="O8" i="28"/>
  <c r="O20" i="28" s="1"/>
  <c r="L8" i="28"/>
  <c r="L20" i="28" s="1"/>
  <c r="I8" i="28"/>
  <c r="I20" i="28" s="1"/>
  <c r="F8" i="28"/>
  <c r="F22" i="28" s="1"/>
  <c r="Q6" i="28"/>
  <c r="N6" i="28"/>
  <c r="N25" i="28" s="1"/>
  <c r="K6" i="28"/>
  <c r="H6" i="28"/>
  <c r="E6" i="28"/>
  <c r="E25" i="28" s="1"/>
  <c r="E1" i="28"/>
  <c r="R71" i="27"/>
  <c r="O71" i="27"/>
  <c r="L71" i="27"/>
  <c r="I71" i="27"/>
  <c r="F71" i="27"/>
  <c r="T71" i="27" s="1"/>
  <c r="R48" i="27"/>
  <c r="O48" i="27"/>
  <c r="L48" i="27"/>
  <c r="I48" i="27"/>
  <c r="F48" i="27"/>
  <c r="T48" i="27" s="1"/>
  <c r="R19" i="27"/>
  <c r="O19" i="27"/>
  <c r="L19" i="27"/>
  <c r="I19" i="27"/>
  <c r="F19" i="27"/>
  <c r="R18" i="27"/>
  <c r="O18" i="27"/>
  <c r="L18" i="27"/>
  <c r="I18" i="27"/>
  <c r="F18" i="27"/>
  <c r="R16" i="27"/>
  <c r="O16" i="27"/>
  <c r="L16" i="27"/>
  <c r="I16" i="27"/>
  <c r="F16" i="27"/>
  <c r="R15" i="27"/>
  <c r="O15" i="27"/>
  <c r="L15" i="27"/>
  <c r="I15" i="27"/>
  <c r="F15" i="27"/>
  <c r="R14" i="27"/>
  <c r="O14" i="27"/>
  <c r="L14" i="27"/>
  <c r="I14" i="27"/>
  <c r="F14" i="27"/>
  <c r="R13" i="27"/>
  <c r="O13" i="27"/>
  <c r="L13" i="27"/>
  <c r="I13" i="27"/>
  <c r="F13" i="27"/>
  <c r="R12" i="27"/>
  <c r="O12" i="27"/>
  <c r="L12" i="27"/>
  <c r="I12" i="27"/>
  <c r="F12" i="27"/>
  <c r="R11" i="27"/>
  <c r="O11" i="27"/>
  <c r="L11" i="27"/>
  <c r="I11" i="27"/>
  <c r="F11" i="27"/>
  <c r="R10" i="27"/>
  <c r="O10" i="27"/>
  <c r="L10" i="27"/>
  <c r="I10" i="27"/>
  <c r="F10" i="27"/>
  <c r="R9" i="27"/>
  <c r="O9" i="27"/>
  <c r="L9" i="27"/>
  <c r="I9" i="27"/>
  <c r="F9" i="27"/>
  <c r="R8" i="27"/>
  <c r="R20" i="27" s="1"/>
  <c r="O8" i="27"/>
  <c r="O20" i="27" s="1"/>
  <c r="L8" i="27"/>
  <c r="L20" i="27" s="1"/>
  <c r="I8" i="27"/>
  <c r="I20" i="27" s="1"/>
  <c r="F8" i="27"/>
  <c r="Q6" i="27"/>
  <c r="N6" i="27"/>
  <c r="N25" i="27" s="1"/>
  <c r="K6" i="27"/>
  <c r="H6" i="27"/>
  <c r="E6" i="27"/>
  <c r="E25" i="27" s="1"/>
  <c r="E1" i="27"/>
  <c r="R71" i="23"/>
  <c r="O71" i="23"/>
  <c r="L71" i="23"/>
  <c r="I71" i="23"/>
  <c r="F71" i="23"/>
  <c r="T71" i="23" s="1"/>
  <c r="R48" i="23"/>
  <c r="O48" i="23"/>
  <c r="L48" i="23"/>
  <c r="I48" i="23"/>
  <c r="F48" i="23"/>
  <c r="T48" i="23" s="1"/>
  <c r="I35" i="23"/>
  <c r="R19" i="23"/>
  <c r="O19" i="23"/>
  <c r="L19" i="23"/>
  <c r="I19" i="23"/>
  <c r="F19" i="23"/>
  <c r="R18" i="23"/>
  <c r="O18" i="23"/>
  <c r="L18" i="23"/>
  <c r="I18" i="23"/>
  <c r="F18" i="23"/>
  <c r="R16" i="23"/>
  <c r="O16" i="23"/>
  <c r="L16" i="23"/>
  <c r="I16" i="23"/>
  <c r="F16" i="23"/>
  <c r="R15" i="23"/>
  <c r="O15" i="23"/>
  <c r="L15" i="23"/>
  <c r="I15" i="23"/>
  <c r="F15" i="23"/>
  <c r="R14" i="23"/>
  <c r="O14" i="23"/>
  <c r="L14" i="23"/>
  <c r="I14" i="23"/>
  <c r="F14" i="23"/>
  <c r="R13" i="23"/>
  <c r="O13" i="23"/>
  <c r="L13" i="23"/>
  <c r="I13" i="23"/>
  <c r="F13" i="23"/>
  <c r="R12" i="23"/>
  <c r="O12" i="23"/>
  <c r="L12" i="23"/>
  <c r="I12" i="23"/>
  <c r="F12" i="23"/>
  <c r="R11" i="23"/>
  <c r="O11" i="23"/>
  <c r="L11" i="23"/>
  <c r="I11" i="23"/>
  <c r="F11" i="23"/>
  <c r="R10" i="23"/>
  <c r="O10" i="23"/>
  <c r="L10" i="23"/>
  <c r="I10" i="23"/>
  <c r="F10" i="23"/>
  <c r="R9" i="23"/>
  <c r="O9" i="23"/>
  <c r="L9" i="23"/>
  <c r="I9" i="23"/>
  <c r="F9" i="23"/>
  <c r="R8" i="23"/>
  <c r="O8" i="23"/>
  <c r="L8" i="23"/>
  <c r="L20" i="23" s="1"/>
  <c r="I8" i="23"/>
  <c r="I20" i="23" s="1"/>
  <c r="F8" i="23"/>
  <c r="F22" i="23" s="1"/>
  <c r="Q6" i="23"/>
  <c r="Q37" i="23" s="1"/>
  <c r="N6" i="23"/>
  <c r="N25" i="23" s="1"/>
  <c r="K6" i="23"/>
  <c r="H6" i="23"/>
  <c r="H37" i="23" s="1"/>
  <c r="E6" i="23"/>
  <c r="E25" i="23" s="1"/>
  <c r="E1" i="23"/>
  <c r="R71" i="24"/>
  <c r="O71" i="24"/>
  <c r="L71" i="24"/>
  <c r="I71" i="24"/>
  <c r="F71" i="24"/>
  <c r="T71" i="24" s="1"/>
  <c r="R48" i="24"/>
  <c r="O48" i="24"/>
  <c r="L48" i="24"/>
  <c r="I48" i="24"/>
  <c r="F48" i="24"/>
  <c r="T48" i="24" s="1"/>
  <c r="I35" i="24"/>
  <c r="R19" i="24"/>
  <c r="O19" i="24"/>
  <c r="L19" i="24"/>
  <c r="I19" i="24"/>
  <c r="F19" i="24"/>
  <c r="R18" i="24"/>
  <c r="O18" i="24"/>
  <c r="L18" i="24"/>
  <c r="I18" i="24"/>
  <c r="F18" i="24"/>
  <c r="R16" i="24"/>
  <c r="O16" i="24"/>
  <c r="L16" i="24"/>
  <c r="I16" i="24"/>
  <c r="F16" i="24"/>
  <c r="R15" i="24"/>
  <c r="O15" i="24"/>
  <c r="L15" i="24"/>
  <c r="I15" i="24"/>
  <c r="F15" i="24"/>
  <c r="R14" i="24"/>
  <c r="O14" i="24"/>
  <c r="L14" i="24"/>
  <c r="I14" i="24"/>
  <c r="F14" i="24"/>
  <c r="R13" i="24"/>
  <c r="O13" i="24"/>
  <c r="L13" i="24"/>
  <c r="I13" i="24"/>
  <c r="F13" i="24"/>
  <c r="R12" i="24"/>
  <c r="O12" i="24"/>
  <c r="L12" i="24"/>
  <c r="I12" i="24"/>
  <c r="F12" i="24"/>
  <c r="R11" i="24"/>
  <c r="O11" i="24"/>
  <c r="L11" i="24"/>
  <c r="I11" i="24"/>
  <c r="F11" i="24"/>
  <c r="R10" i="24"/>
  <c r="O10" i="24"/>
  <c r="L10" i="24"/>
  <c r="I10" i="24"/>
  <c r="F10" i="24"/>
  <c r="R9" i="24"/>
  <c r="O9" i="24"/>
  <c r="L9" i="24"/>
  <c r="I9" i="24"/>
  <c r="F9" i="24"/>
  <c r="R8" i="24"/>
  <c r="R20" i="24" s="1"/>
  <c r="O8" i="24"/>
  <c r="O20" i="24" s="1"/>
  <c r="L8" i="24"/>
  <c r="I8" i="24"/>
  <c r="I20" i="24" s="1"/>
  <c r="F8" i="24"/>
  <c r="Q6" i="24"/>
  <c r="N6" i="24"/>
  <c r="K6" i="24"/>
  <c r="K25" i="24" s="1"/>
  <c r="H6" i="24"/>
  <c r="E6" i="24"/>
  <c r="E1" i="24"/>
  <c r="R71" i="22"/>
  <c r="O71" i="22"/>
  <c r="L71" i="22"/>
  <c r="I71" i="22"/>
  <c r="F71" i="22"/>
  <c r="T71" i="22" s="1"/>
  <c r="R48" i="22"/>
  <c r="O48" i="22"/>
  <c r="L48" i="22"/>
  <c r="I48" i="22"/>
  <c r="F48" i="22"/>
  <c r="T48" i="22" s="1"/>
  <c r="R35" i="22"/>
  <c r="I35" i="22"/>
  <c r="F35" i="22"/>
  <c r="R19" i="22"/>
  <c r="O19" i="22"/>
  <c r="L19" i="22"/>
  <c r="I19" i="22"/>
  <c r="F19" i="22"/>
  <c r="R18" i="22"/>
  <c r="O18" i="22"/>
  <c r="L18" i="22"/>
  <c r="I18" i="22"/>
  <c r="F18" i="22"/>
  <c r="R16" i="22"/>
  <c r="O16" i="22"/>
  <c r="L16" i="22"/>
  <c r="I16" i="22"/>
  <c r="F16" i="22"/>
  <c r="R15" i="22"/>
  <c r="O15" i="22"/>
  <c r="L15" i="22"/>
  <c r="I15" i="22"/>
  <c r="F15" i="22"/>
  <c r="R14" i="22"/>
  <c r="O14" i="22"/>
  <c r="L14" i="22"/>
  <c r="I14" i="22"/>
  <c r="F14" i="22"/>
  <c r="R13" i="22"/>
  <c r="O13" i="22"/>
  <c r="L13" i="22"/>
  <c r="I13" i="22"/>
  <c r="F13" i="22"/>
  <c r="R12" i="22"/>
  <c r="O12" i="22"/>
  <c r="L12" i="22"/>
  <c r="I12" i="22"/>
  <c r="F12" i="22"/>
  <c r="R11" i="22"/>
  <c r="O11" i="22"/>
  <c r="L11" i="22"/>
  <c r="I11" i="22"/>
  <c r="F11" i="22"/>
  <c r="R10" i="22"/>
  <c r="O10" i="22"/>
  <c r="L10" i="22"/>
  <c r="I10" i="22"/>
  <c r="F10" i="22"/>
  <c r="R9" i="22"/>
  <c r="O9" i="22"/>
  <c r="L9" i="22"/>
  <c r="I9" i="22"/>
  <c r="F9" i="22"/>
  <c r="R8" i="22"/>
  <c r="O8" i="22"/>
  <c r="O20" i="22" s="1"/>
  <c r="L8" i="22"/>
  <c r="L20" i="22" s="1"/>
  <c r="I8" i="22"/>
  <c r="F8" i="22"/>
  <c r="Q6" i="22"/>
  <c r="Q25" i="22" s="1"/>
  <c r="N6" i="22"/>
  <c r="K6" i="22"/>
  <c r="K25" i="22" s="1"/>
  <c r="H6" i="22"/>
  <c r="H25" i="22" s="1"/>
  <c r="E6" i="22"/>
  <c r="E1" i="22"/>
  <c r="R71" i="21"/>
  <c r="O71" i="21"/>
  <c r="L71" i="21"/>
  <c r="I71" i="21"/>
  <c r="F71" i="21"/>
  <c r="T71" i="21" s="1"/>
  <c r="R48" i="21"/>
  <c r="O48" i="21"/>
  <c r="L48" i="21"/>
  <c r="I48" i="21"/>
  <c r="F48" i="21"/>
  <c r="T48" i="21" s="1"/>
  <c r="O35" i="21"/>
  <c r="I35" i="21"/>
  <c r="R19" i="21"/>
  <c r="O19" i="21"/>
  <c r="L19" i="21"/>
  <c r="I19" i="21"/>
  <c r="F19" i="21"/>
  <c r="R18" i="21"/>
  <c r="O18" i="21"/>
  <c r="L18" i="21"/>
  <c r="I18" i="21"/>
  <c r="F18" i="21"/>
  <c r="R16" i="21"/>
  <c r="O16" i="21"/>
  <c r="L16" i="21"/>
  <c r="I16" i="21"/>
  <c r="F16" i="21"/>
  <c r="R15" i="21"/>
  <c r="O15" i="21"/>
  <c r="L15" i="21"/>
  <c r="I15" i="21"/>
  <c r="F15" i="21"/>
  <c r="R14" i="21"/>
  <c r="O14" i="21"/>
  <c r="L14" i="21"/>
  <c r="I14" i="21"/>
  <c r="F14" i="21"/>
  <c r="R13" i="21"/>
  <c r="O13" i="21"/>
  <c r="L13" i="21"/>
  <c r="I13" i="21"/>
  <c r="F13" i="21"/>
  <c r="R12" i="21"/>
  <c r="O12" i="21"/>
  <c r="L12" i="21"/>
  <c r="I12" i="21"/>
  <c r="F12" i="21"/>
  <c r="R11" i="21"/>
  <c r="O11" i="21"/>
  <c r="L11" i="21"/>
  <c r="I11" i="21"/>
  <c r="F11" i="21"/>
  <c r="R10" i="21"/>
  <c r="O10" i="21"/>
  <c r="L10" i="21"/>
  <c r="I10" i="21"/>
  <c r="F10" i="21"/>
  <c r="R9" i="21"/>
  <c r="O9" i="21"/>
  <c r="L9" i="21"/>
  <c r="I9" i="21"/>
  <c r="F9" i="21"/>
  <c r="R8" i="21"/>
  <c r="O8" i="21"/>
  <c r="O20" i="21" s="1"/>
  <c r="L8" i="21"/>
  <c r="L20" i="21" s="1"/>
  <c r="I8" i="21"/>
  <c r="F8" i="21"/>
  <c r="Q6" i="21"/>
  <c r="Q37" i="21" s="1"/>
  <c r="N6" i="21"/>
  <c r="K6" i="21"/>
  <c r="K54" i="21" s="1"/>
  <c r="H6" i="21"/>
  <c r="H37" i="21" s="1"/>
  <c r="E6" i="21"/>
  <c r="E1" i="21"/>
  <c r="Q6" i="20"/>
  <c r="Q54" i="20" s="1"/>
  <c r="N6" i="20"/>
  <c r="K6" i="20"/>
  <c r="K54" i="20" s="1"/>
  <c r="H6" i="20"/>
  <c r="H54" i="20" s="1"/>
  <c r="E6" i="20"/>
  <c r="R71" i="20"/>
  <c r="O71" i="20"/>
  <c r="L71" i="20"/>
  <c r="I71" i="20"/>
  <c r="F71" i="20"/>
  <c r="T71" i="20" s="1"/>
  <c r="N54" i="20"/>
  <c r="E54" i="20"/>
  <c r="R48" i="20"/>
  <c r="O48" i="20"/>
  <c r="L48" i="20"/>
  <c r="I48" i="20"/>
  <c r="F48" i="20"/>
  <c r="T48" i="20" s="1"/>
  <c r="Q37" i="20"/>
  <c r="N37" i="20"/>
  <c r="K37" i="20"/>
  <c r="H37" i="20"/>
  <c r="E37" i="20"/>
  <c r="Q25" i="20"/>
  <c r="N25" i="20"/>
  <c r="K25" i="20"/>
  <c r="H25" i="20"/>
  <c r="E25" i="20"/>
  <c r="R19" i="20"/>
  <c r="O19" i="20"/>
  <c r="L19" i="20"/>
  <c r="I19" i="20"/>
  <c r="F19" i="20"/>
  <c r="R18" i="20"/>
  <c r="O18" i="20"/>
  <c r="L18" i="20"/>
  <c r="I18" i="20"/>
  <c r="F18" i="20"/>
  <c r="R16" i="20"/>
  <c r="O16" i="20"/>
  <c r="L16" i="20"/>
  <c r="I16" i="20"/>
  <c r="F16" i="20"/>
  <c r="R15" i="20"/>
  <c r="O15" i="20"/>
  <c r="L15" i="20"/>
  <c r="I15" i="20"/>
  <c r="F15" i="20"/>
  <c r="R14" i="20"/>
  <c r="O14" i="20"/>
  <c r="L14" i="20"/>
  <c r="I14" i="20"/>
  <c r="F14" i="20"/>
  <c r="R13" i="20"/>
  <c r="O13" i="20"/>
  <c r="L13" i="20"/>
  <c r="I13" i="20"/>
  <c r="F13" i="20"/>
  <c r="R12" i="20"/>
  <c r="O12" i="20"/>
  <c r="L12" i="20"/>
  <c r="I12" i="20"/>
  <c r="F12" i="20"/>
  <c r="R11" i="20"/>
  <c r="O11" i="20"/>
  <c r="L11" i="20"/>
  <c r="I11" i="20"/>
  <c r="F11" i="20"/>
  <c r="R10" i="20"/>
  <c r="O10" i="20"/>
  <c r="L10" i="20"/>
  <c r="I10" i="20"/>
  <c r="F10" i="20"/>
  <c r="R9" i="20"/>
  <c r="O9" i="20"/>
  <c r="L9" i="20"/>
  <c r="I9" i="20"/>
  <c r="F9" i="20"/>
  <c r="R8" i="20"/>
  <c r="O8" i="20"/>
  <c r="L8" i="20"/>
  <c r="L20" i="20" s="1"/>
  <c r="I8" i="20"/>
  <c r="F8" i="20"/>
  <c r="F22" i="20" s="1"/>
  <c r="E1" i="20"/>
  <c r="R3" i="17"/>
  <c r="O3" i="17"/>
  <c r="L3" i="17"/>
  <c r="H3" i="17"/>
  <c r="E3" i="17"/>
  <c r="L71" i="2"/>
  <c r="K54" i="2"/>
  <c r="L48" i="2"/>
  <c r="K37" i="2"/>
  <c r="K25" i="2"/>
  <c r="L19" i="2"/>
  <c r="L18" i="2"/>
  <c r="L16" i="2"/>
  <c r="L15" i="2"/>
  <c r="L14" i="2"/>
  <c r="L13" i="2"/>
  <c r="L12" i="2"/>
  <c r="L11" i="2"/>
  <c r="L10" i="2"/>
  <c r="L9" i="2"/>
  <c r="L8" i="2"/>
  <c r="O8" i="2"/>
  <c r="O9" i="2"/>
  <c r="O10" i="2"/>
  <c r="O11" i="2"/>
  <c r="O12" i="2"/>
  <c r="O13" i="2"/>
  <c r="O14" i="2"/>
  <c r="O15" i="2"/>
  <c r="O16" i="2"/>
  <c r="O18" i="2"/>
  <c r="O19" i="2"/>
  <c r="N25" i="2"/>
  <c r="N37" i="2"/>
  <c r="O48" i="2"/>
  <c r="N54" i="2"/>
  <c r="O71" i="2"/>
  <c r="Q54" i="2"/>
  <c r="H54" i="2"/>
  <c r="E54" i="2"/>
  <c r="Q37" i="2"/>
  <c r="H37" i="2"/>
  <c r="E37" i="2"/>
  <c r="Q25" i="2"/>
  <c r="H25" i="2"/>
  <c r="E25" i="2"/>
  <c r="R71" i="2"/>
  <c r="R48" i="2"/>
  <c r="R19" i="2"/>
  <c r="R18" i="2"/>
  <c r="R16" i="2"/>
  <c r="R15" i="2"/>
  <c r="R14" i="2"/>
  <c r="R13" i="2"/>
  <c r="R12" i="2"/>
  <c r="R11" i="2"/>
  <c r="R10" i="2"/>
  <c r="R9" i="2"/>
  <c r="R8" i="2"/>
  <c r="C15" i="17"/>
  <c r="C14" i="17"/>
  <c r="C13" i="17"/>
  <c r="C12" i="17"/>
  <c r="C11" i="17"/>
  <c r="C10" i="17"/>
  <c r="C9" i="17"/>
  <c r="C8" i="17" a="1"/>
  <c r="C8" i="17" s="1"/>
  <c r="C7" i="17"/>
  <c r="C6" i="17"/>
  <c r="O20" i="2" l="1"/>
  <c r="R22" i="2"/>
  <c r="R20" i="2"/>
  <c r="L22" i="2"/>
  <c r="L20" i="2"/>
  <c r="I22" i="20"/>
  <c r="I20" i="20"/>
  <c r="O22" i="20"/>
  <c r="O20" i="20"/>
  <c r="R22" i="20"/>
  <c r="R20" i="20"/>
  <c r="I22" i="21"/>
  <c r="I20" i="21"/>
  <c r="R22" i="21"/>
  <c r="R20" i="21"/>
  <c r="I22" i="29"/>
  <c r="I20" i="29"/>
  <c r="L22" i="30"/>
  <c r="L20" i="30"/>
  <c r="L22" i="24"/>
  <c r="L20" i="24"/>
  <c r="I22" i="22"/>
  <c r="I20" i="22"/>
  <c r="R22" i="22"/>
  <c r="R20" i="22"/>
  <c r="O22" i="23"/>
  <c r="O20" i="23"/>
  <c r="R22" i="23"/>
  <c r="R20" i="23"/>
  <c r="O22" i="28"/>
  <c r="R22" i="29"/>
  <c r="Q15" i="17"/>
  <c r="K15" i="17"/>
  <c r="Q14" i="17"/>
  <c r="K14" i="17"/>
  <c r="Q13" i="17"/>
  <c r="K13" i="17"/>
  <c r="Q12" i="17"/>
  <c r="K12" i="17"/>
  <c r="Q11" i="17"/>
  <c r="K11" i="17"/>
  <c r="Q10" i="17"/>
  <c r="Q8" i="17"/>
  <c r="K8" i="17"/>
  <c r="Q7" i="17"/>
  <c r="K7" i="17"/>
  <c r="F20" i="30"/>
  <c r="F22" i="30"/>
  <c r="I22" i="30"/>
  <c r="O22" i="30"/>
  <c r="R22" i="30"/>
  <c r="I35" i="30"/>
  <c r="L35" i="30"/>
  <c r="O35" i="30"/>
  <c r="R35" i="30"/>
  <c r="F20" i="29"/>
  <c r="F22" i="29"/>
  <c r="L22" i="29"/>
  <c r="O22" i="29"/>
  <c r="F35" i="29"/>
  <c r="I35" i="29"/>
  <c r="O35" i="29"/>
  <c r="I22" i="28"/>
  <c r="L22" i="28"/>
  <c r="R22" i="28"/>
  <c r="I35" i="28"/>
  <c r="T35" i="28" s="1"/>
  <c r="F20" i="27"/>
  <c r="F22" i="27"/>
  <c r="I22" i="27"/>
  <c r="L22" i="27"/>
  <c r="O22" i="27"/>
  <c r="R22" i="27"/>
  <c r="F35" i="27"/>
  <c r="L35" i="27"/>
  <c r="I22" i="23"/>
  <c r="L22" i="23"/>
  <c r="F20" i="23"/>
  <c r="F35" i="23"/>
  <c r="L35" i="23"/>
  <c r="O35" i="23"/>
  <c r="R35" i="23"/>
  <c r="F20" i="24"/>
  <c r="F22" i="24"/>
  <c r="I22" i="24"/>
  <c r="O22" i="24"/>
  <c r="R22" i="24"/>
  <c r="F35" i="24"/>
  <c r="L35" i="24"/>
  <c r="O35" i="24"/>
  <c r="R35" i="24"/>
  <c r="F20" i="22"/>
  <c r="F22" i="22"/>
  <c r="L22" i="22"/>
  <c r="O22" i="22"/>
  <c r="L35" i="22"/>
  <c r="O35" i="22"/>
  <c r="F20" i="21"/>
  <c r="F22" i="21"/>
  <c r="L22" i="21"/>
  <c r="O22" i="21"/>
  <c r="F35" i="21"/>
  <c r="R35" i="21"/>
  <c r="L22" i="20"/>
  <c r="R35" i="20"/>
  <c r="Q54" i="24"/>
  <c r="Q37" i="24"/>
  <c r="Q25" i="24"/>
  <c r="Q37" i="27"/>
  <c r="Q25" i="27"/>
  <c r="Q37" i="28"/>
  <c r="Q25" i="28"/>
  <c r="Q54" i="30"/>
  <c r="Q37" i="30"/>
  <c r="N25" i="21"/>
  <c r="N37" i="21"/>
  <c r="N54" i="22"/>
  <c r="N37" i="22"/>
  <c r="N25" i="22"/>
  <c r="N37" i="24"/>
  <c r="N25" i="24"/>
  <c r="N25" i="29"/>
  <c r="N37" i="29"/>
  <c r="N37" i="30"/>
  <c r="N25" i="30"/>
  <c r="K54" i="23"/>
  <c r="K25" i="23"/>
  <c r="K54" i="27"/>
  <c r="K37" i="27"/>
  <c r="K25" i="27"/>
  <c r="K54" i="28"/>
  <c r="K37" i="28"/>
  <c r="K25" i="28"/>
  <c r="O35" i="2"/>
  <c r="E25" i="21"/>
  <c r="E37" i="21"/>
  <c r="E54" i="22"/>
  <c r="E37" i="22"/>
  <c r="E25" i="22"/>
  <c r="E37" i="24"/>
  <c r="E25" i="24"/>
  <c r="H54" i="24"/>
  <c r="H37" i="24"/>
  <c r="H25" i="24"/>
  <c r="H37" i="27"/>
  <c r="H25" i="27"/>
  <c r="H37" i="28"/>
  <c r="H25" i="28"/>
  <c r="E25" i="29"/>
  <c r="E37" i="29"/>
  <c r="E37" i="30"/>
  <c r="E25" i="30"/>
  <c r="H54" i="30"/>
  <c r="H37" i="30"/>
  <c r="O22" i="2"/>
  <c r="O23" i="2"/>
  <c r="O73" i="2" s="1"/>
  <c r="O6" i="17" s="1"/>
  <c r="Q6" i="17" s="1"/>
  <c r="I23" i="21"/>
  <c r="I73" i="21" s="1"/>
  <c r="R23" i="21"/>
  <c r="R73" i="21" s="1"/>
  <c r="R8" i="17" s="1"/>
  <c r="T8" i="17" s="1"/>
  <c r="L23" i="30"/>
  <c r="L73" i="30" s="1"/>
  <c r="L15" i="17" s="1"/>
  <c r="N15" i="17" s="1"/>
  <c r="F23" i="30"/>
  <c r="O23" i="30"/>
  <c r="O73" i="30" s="1"/>
  <c r="O15" i="17" s="1"/>
  <c r="H25" i="30"/>
  <c r="Q25" i="30"/>
  <c r="K37" i="30"/>
  <c r="K54" i="30"/>
  <c r="I23" i="30"/>
  <c r="I73" i="30" s="1"/>
  <c r="R23" i="30"/>
  <c r="R73" i="30" s="1"/>
  <c r="R15" i="17" s="1"/>
  <c r="T15" i="17" s="1"/>
  <c r="E54" i="30"/>
  <c r="N54" i="30"/>
  <c r="I23" i="29"/>
  <c r="I73" i="29" s="1"/>
  <c r="R23" i="29"/>
  <c r="R73" i="29" s="1"/>
  <c r="R14" i="17" s="1"/>
  <c r="T14" i="17" s="1"/>
  <c r="Q54" i="29"/>
  <c r="F23" i="29"/>
  <c r="O23" i="29"/>
  <c r="O73" i="29" s="1"/>
  <c r="O14" i="17" s="1"/>
  <c r="H25" i="29"/>
  <c r="Q25" i="29"/>
  <c r="K37" i="29"/>
  <c r="K25" i="29"/>
  <c r="E54" i="29"/>
  <c r="N54" i="29"/>
  <c r="L23" i="29"/>
  <c r="L73" i="29" s="1"/>
  <c r="L14" i="17" s="1"/>
  <c r="N14" i="17" s="1"/>
  <c r="H54" i="29"/>
  <c r="F20" i="28"/>
  <c r="F23" i="28" s="1"/>
  <c r="O23" i="28"/>
  <c r="O73" i="28" s="1"/>
  <c r="O13" i="17" s="1"/>
  <c r="I23" i="28"/>
  <c r="I73" i="28" s="1"/>
  <c r="R23" i="28"/>
  <c r="R73" i="28" s="1"/>
  <c r="R13" i="17" s="1"/>
  <c r="T13" i="17" s="1"/>
  <c r="E54" i="28"/>
  <c r="N54" i="28"/>
  <c r="L23" i="28"/>
  <c r="L73" i="28" s="1"/>
  <c r="L13" i="17" s="1"/>
  <c r="N13" i="17" s="1"/>
  <c r="E37" i="28"/>
  <c r="N37" i="28"/>
  <c r="H54" i="28"/>
  <c r="Q54" i="28"/>
  <c r="F23" i="27"/>
  <c r="O23" i="27"/>
  <c r="O73" i="27" s="1"/>
  <c r="O12" i="17" s="1"/>
  <c r="I23" i="27"/>
  <c r="I73" i="27" s="1"/>
  <c r="R23" i="27"/>
  <c r="R73" i="27" s="1"/>
  <c r="R12" i="17" s="1"/>
  <c r="T12" i="17" s="1"/>
  <c r="E54" i="27"/>
  <c r="N54" i="27"/>
  <c r="L23" i="27"/>
  <c r="L73" i="27" s="1"/>
  <c r="L12" i="17" s="1"/>
  <c r="N12" i="17" s="1"/>
  <c r="E37" i="27"/>
  <c r="N37" i="27"/>
  <c r="H54" i="27"/>
  <c r="Q54" i="27"/>
  <c r="F23" i="23"/>
  <c r="O23" i="23"/>
  <c r="O73" i="23" s="1"/>
  <c r="O11" i="17" s="1"/>
  <c r="I23" i="23"/>
  <c r="I73" i="23" s="1"/>
  <c r="E54" i="23"/>
  <c r="R23" i="23"/>
  <c r="R73" i="23" s="1"/>
  <c r="R11" i="17" s="1"/>
  <c r="T11" i="17" s="1"/>
  <c r="E37" i="23"/>
  <c r="H54" i="23"/>
  <c r="Q54" i="23"/>
  <c r="H25" i="23"/>
  <c r="Q25" i="23"/>
  <c r="K37" i="23"/>
  <c r="N54" i="23"/>
  <c r="L23" i="23"/>
  <c r="L73" i="23" s="1"/>
  <c r="L11" i="17" s="1"/>
  <c r="N11" i="17" s="1"/>
  <c r="N37" i="23"/>
  <c r="L23" i="24"/>
  <c r="L73" i="24" s="1"/>
  <c r="L10" i="17" s="1"/>
  <c r="N10" i="17" s="1"/>
  <c r="K54" i="24"/>
  <c r="F23" i="24"/>
  <c r="O23" i="24"/>
  <c r="O73" i="24" s="1"/>
  <c r="O10" i="17" s="1"/>
  <c r="K37" i="24"/>
  <c r="I23" i="24"/>
  <c r="I73" i="24" s="1"/>
  <c r="R23" i="24"/>
  <c r="R73" i="24" s="1"/>
  <c r="R10" i="17" s="1"/>
  <c r="T10" i="17" s="1"/>
  <c r="E54" i="24"/>
  <c r="N54" i="24"/>
  <c r="I23" i="22"/>
  <c r="I73" i="22" s="1"/>
  <c r="R23" i="22"/>
  <c r="R73" i="22" s="1"/>
  <c r="R9" i="17" s="1"/>
  <c r="T9" i="17" s="1"/>
  <c r="L23" i="22"/>
  <c r="L73" i="22" s="1"/>
  <c r="L9" i="17" s="1"/>
  <c r="N9" i="17" s="1"/>
  <c r="H54" i="22"/>
  <c r="Q54" i="22"/>
  <c r="H37" i="22"/>
  <c r="Q37" i="22"/>
  <c r="K54" i="22"/>
  <c r="F23" i="22"/>
  <c r="O23" i="22"/>
  <c r="O73" i="22" s="1"/>
  <c r="O9" i="17" s="1"/>
  <c r="Q9" i="17" s="1"/>
  <c r="K37" i="22"/>
  <c r="L23" i="21"/>
  <c r="L73" i="21" s="1"/>
  <c r="L8" i="17" s="1"/>
  <c r="N8" i="17" s="1"/>
  <c r="H54" i="21"/>
  <c r="Q54" i="21"/>
  <c r="F23" i="21"/>
  <c r="O23" i="21"/>
  <c r="O73" i="21" s="1"/>
  <c r="O8" i="17" s="1"/>
  <c r="H25" i="21"/>
  <c r="Q25" i="21"/>
  <c r="K37" i="21"/>
  <c r="K25" i="21"/>
  <c r="E54" i="21"/>
  <c r="N54" i="21"/>
  <c r="F20" i="20"/>
  <c r="F23" i="20" s="1"/>
  <c r="I35" i="20"/>
  <c r="R23" i="20"/>
  <c r="F35" i="20"/>
  <c r="T35" i="20" s="1"/>
  <c r="L23" i="20"/>
  <c r="L23" i="2"/>
  <c r="L73" i="2" s="1"/>
  <c r="R35" i="2"/>
  <c r="R23" i="2"/>
  <c r="L6" i="17" l="1"/>
  <c r="N6" i="17" s="1"/>
  <c r="T23" i="21"/>
  <c r="T23" i="22"/>
  <c r="T23" i="24"/>
  <c r="T23" i="23"/>
  <c r="T23" i="27"/>
  <c r="T23" i="28"/>
  <c r="T23" i="29"/>
  <c r="T23" i="30"/>
  <c r="T35" i="21"/>
  <c r="T35" i="22"/>
  <c r="T35" i="24"/>
  <c r="T35" i="23"/>
  <c r="T35" i="27"/>
  <c r="T35" i="29"/>
  <c r="T35" i="30"/>
  <c r="R73" i="20"/>
  <c r="R7" i="17" s="1"/>
  <c r="T7" i="17" s="1"/>
  <c r="R73" i="2"/>
  <c r="R6" i="17" s="1"/>
  <c r="T6" i="17" s="1"/>
  <c r="I23" i="20"/>
  <c r="F73" i="30"/>
  <c r="T73" i="30" s="1"/>
  <c r="F73" i="29"/>
  <c r="T73" i="29" s="1"/>
  <c r="F73" i="28"/>
  <c r="T73" i="28" s="1"/>
  <c r="F73" i="27"/>
  <c r="T73" i="27" s="1"/>
  <c r="F73" i="23"/>
  <c r="T73" i="23" s="1"/>
  <c r="F73" i="24"/>
  <c r="T73" i="24" s="1"/>
  <c r="F73" i="22"/>
  <c r="T73" i="22" s="1"/>
  <c r="F73" i="21"/>
  <c r="T73" i="21" s="1"/>
  <c r="O23" i="20"/>
  <c r="O73" i="20" s="1"/>
  <c r="O7" i="17" s="1"/>
  <c r="L73" i="20"/>
  <c r="L7" i="17" s="1"/>
  <c r="N7" i="17" s="1"/>
  <c r="F73" i="20"/>
  <c r="I71" i="2"/>
  <c r="F71" i="2"/>
  <c r="T71" i="2" s="1"/>
  <c r="C9" i="32" l="1"/>
  <c r="F78" i="21"/>
  <c r="C12" i="32"/>
  <c r="F78" i="23"/>
  <c r="C13" i="32"/>
  <c r="C14" i="32"/>
  <c r="F78" i="28"/>
  <c r="C15" i="32"/>
  <c r="F78" i="29"/>
  <c r="C16" i="32"/>
  <c r="F78" i="30"/>
  <c r="C11" i="32"/>
  <c r="F78" i="24"/>
  <c r="C10" i="32"/>
  <c r="T23" i="20"/>
  <c r="I73" i="20"/>
  <c r="T73" i="20" s="1"/>
  <c r="N17" i="17"/>
  <c r="L17" i="17"/>
  <c r="Q17" i="17"/>
  <c r="O17" i="17"/>
  <c r="T17" i="17"/>
  <c r="R17" i="17"/>
  <c r="B15" i="17"/>
  <c r="B14" i="17"/>
  <c r="B13" i="17"/>
  <c r="B12" i="17"/>
  <c r="C51" i="30"/>
  <c r="C50" i="30"/>
  <c r="C2" i="30"/>
  <c r="C51" i="29"/>
  <c r="C50" i="29"/>
  <c r="C2" i="29"/>
  <c r="C51" i="28"/>
  <c r="C50" i="28"/>
  <c r="C2" i="28"/>
  <c r="C51" i="27"/>
  <c r="C50" i="27"/>
  <c r="C2" i="27"/>
  <c r="F18" i="2"/>
  <c r="F19" i="2"/>
  <c r="F8" i="2"/>
  <c r="F9" i="2"/>
  <c r="F10" i="2"/>
  <c r="F11" i="2"/>
  <c r="F12" i="2"/>
  <c r="F13" i="2"/>
  <c r="F14" i="2"/>
  <c r="F15" i="2"/>
  <c r="F16" i="2"/>
  <c r="I8" i="2"/>
  <c r="I9" i="2"/>
  <c r="I10" i="2"/>
  <c r="I11" i="2"/>
  <c r="I12" i="2"/>
  <c r="I13" i="2"/>
  <c r="I14" i="2"/>
  <c r="I15" i="2"/>
  <c r="I16" i="2"/>
  <c r="I18" i="2"/>
  <c r="I19" i="2"/>
  <c r="F48" i="2"/>
  <c r="I48" i="2"/>
  <c r="B11" i="17"/>
  <c r="B10" i="17"/>
  <c r="B9" i="17"/>
  <c r="B8" i="17"/>
  <c r="B7" i="17"/>
  <c r="C51" i="23"/>
  <c r="C50" i="23"/>
  <c r="C2" i="23"/>
  <c r="C51" i="24"/>
  <c r="C50" i="24"/>
  <c r="C2" i="24"/>
  <c r="B3" i="15"/>
  <c r="D1" i="15"/>
  <c r="C50" i="22"/>
  <c r="C51" i="22"/>
  <c r="C2" i="22"/>
  <c r="C51" i="21"/>
  <c r="C50" i="21"/>
  <c r="C2" i="21"/>
  <c r="C50" i="20"/>
  <c r="C51" i="20"/>
  <c r="C2" i="20"/>
  <c r="B6" i="17"/>
  <c r="B1" i="17"/>
  <c r="E1" i="2"/>
  <c r="C51" i="2"/>
  <c r="C50" i="2"/>
  <c r="G16" i="15"/>
  <c r="G29" i="15"/>
  <c r="I20" i="2" l="1"/>
  <c r="C8" i="32"/>
  <c r="F78" i="20"/>
  <c r="G16" i="32"/>
  <c r="E16" i="32"/>
  <c r="G15" i="32"/>
  <c r="E15" i="32"/>
  <c r="G14" i="32"/>
  <c r="E14" i="32"/>
  <c r="G13" i="32"/>
  <c r="E13" i="32"/>
  <c r="G9" i="32"/>
  <c r="E9" i="32"/>
  <c r="B7" i="32"/>
  <c r="B27" i="33"/>
  <c r="B8" i="32"/>
  <c r="B28" i="33"/>
  <c r="B9" i="32"/>
  <c r="B29" i="33"/>
  <c r="B10" i="32"/>
  <c r="B30" i="33"/>
  <c r="B11" i="32"/>
  <c r="B31" i="33"/>
  <c r="B12" i="32"/>
  <c r="B32" i="33"/>
  <c r="B13" i="32"/>
  <c r="B33" i="33"/>
  <c r="B14" i="32"/>
  <c r="B34" i="33"/>
  <c r="B15" i="32"/>
  <c r="B35" i="33"/>
  <c r="B16" i="32"/>
  <c r="B36" i="33"/>
  <c r="T48" i="2"/>
  <c r="I22" i="2"/>
  <c r="F22" i="2"/>
  <c r="H13" i="17"/>
  <c r="J13" i="17" s="1"/>
  <c r="H15" i="17"/>
  <c r="J15" i="17" s="1"/>
  <c r="H7" i="17"/>
  <c r="J7" i="17" s="1"/>
  <c r="F35" i="2"/>
  <c r="T35" i="2" s="1"/>
  <c r="F20" i="2"/>
  <c r="G8" i="32" l="1"/>
  <c r="E8" i="32"/>
  <c r="E8" i="17"/>
  <c r="H11" i="17"/>
  <c r="J11" i="17" s="1"/>
  <c r="H8" i="17"/>
  <c r="J8" i="17" s="1"/>
  <c r="H12" i="17"/>
  <c r="J12" i="17" s="1"/>
  <c r="F23" i="2"/>
  <c r="I23" i="2"/>
  <c r="I73" i="2" s="1"/>
  <c r="H6" i="17" s="1"/>
  <c r="J6" i="17" s="1"/>
  <c r="H10" i="17"/>
  <c r="J10" i="17" s="1"/>
  <c r="H14" i="17"/>
  <c r="J14" i="17" s="1"/>
  <c r="H9" i="17"/>
  <c r="J9" i="17" s="1"/>
  <c r="T23" i="2" l="1"/>
  <c r="G8" i="17"/>
  <c r="V8" i="17" s="1"/>
  <c r="H17" i="17"/>
  <c r="J17" i="17"/>
  <c r="F73" i="2"/>
  <c r="T73" i="2" s="1"/>
  <c r="E9" i="17"/>
  <c r="E7" i="17"/>
  <c r="G7" i="17" s="1"/>
  <c r="E11" i="17"/>
  <c r="G11" i="17" s="1"/>
  <c r="E12" i="17"/>
  <c r="G12" i="17" s="1"/>
  <c r="E13" i="17"/>
  <c r="G13" i="17" s="1"/>
  <c r="E14" i="17"/>
  <c r="G14" i="17" s="1"/>
  <c r="E15" i="17"/>
  <c r="G15" i="17" s="1"/>
  <c r="C7" i="32" l="1"/>
  <c r="C17" i="32" s="1"/>
  <c r="C25" i="32" s="1"/>
  <c r="D27" i="32" s="1"/>
  <c r="F78" i="2"/>
  <c r="G9" i="17"/>
  <c r="K9" i="17"/>
  <c r="F79" i="21"/>
  <c r="F81" i="21" s="1"/>
  <c r="G88" i="21" s="1"/>
  <c r="D9" i="32"/>
  <c r="F9" i="32" s="1"/>
  <c r="E6" i="17"/>
  <c r="V15" i="17"/>
  <c r="V14" i="17"/>
  <c r="V13" i="17"/>
  <c r="V12" i="17"/>
  <c r="V11" i="17"/>
  <c r="V9" i="17"/>
  <c r="V7" i="17"/>
  <c r="E10" i="17"/>
  <c r="K10" i="17" s="1"/>
  <c r="G6" i="17" l="1"/>
  <c r="K6" i="17"/>
  <c r="F79" i="20"/>
  <c r="F81" i="20" s="1"/>
  <c r="G88" i="20" s="1"/>
  <c r="D8" i="32"/>
  <c r="F8" i="32" s="1"/>
  <c r="F79" i="22"/>
  <c r="F81" i="22" s="1"/>
  <c r="G88" i="22" s="1"/>
  <c r="D10" i="32"/>
  <c r="F79" i="27"/>
  <c r="F81" i="27" s="1"/>
  <c r="G88" i="27" s="1"/>
  <c r="D13" i="32"/>
  <c r="F13" i="32" s="1"/>
  <c r="F79" i="28"/>
  <c r="F81" i="28" s="1"/>
  <c r="G88" i="28" s="1"/>
  <c r="D14" i="32"/>
  <c r="F14" i="32" s="1"/>
  <c r="F79" i="29"/>
  <c r="F81" i="29" s="1"/>
  <c r="G88" i="29" s="1"/>
  <c r="D15" i="32"/>
  <c r="F15" i="32" s="1"/>
  <c r="F79" i="30"/>
  <c r="F81" i="30" s="1"/>
  <c r="G88" i="30" s="1"/>
  <c r="D16" i="32"/>
  <c r="F16" i="32" s="1"/>
  <c r="F79" i="23"/>
  <c r="F81" i="23" s="1"/>
  <c r="G88" i="23" s="1"/>
  <c r="D12" i="32"/>
  <c r="E12" i="32" s="1"/>
  <c r="E17" i="17"/>
  <c r="C22" i="17" s="1"/>
  <c r="G10" i="17"/>
  <c r="V6" i="17"/>
  <c r="K17" i="17"/>
  <c r="V10" i="17"/>
  <c r="F10" i="32" l="1"/>
  <c r="G10" i="32" s="1"/>
  <c r="E10" i="32"/>
  <c r="F79" i="24"/>
  <c r="F81" i="24" s="1"/>
  <c r="G88" i="24" s="1"/>
  <c r="D11" i="32"/>
  <c r="F79" i="2"/>
  <c r="F81" i="2" s="1"/>
  <c r="G88" i="2" s="1"/>
  <c r="D7" i="32"/>
  <c r="D17" i="32"/>
  <c r="F12" i="32"/>
  <c r="V17" i="17"/>
  <c r="G17" i="17"/>
  <c r="C23" i="17"/>
  <c r="F11" i="32" l="1"/>
  <c r="G11" i="32" s="1"/>
  <c r="E11" i="32"/>
  <c r="F7" i="32"/>
  <c r="G7" i="32" s="1"/>
  <c r="E7" i="32"/>
  <c r="F17" i="32"/>
  <c r="G12" i="32"/>
  <c r="I17" i="32"/>
  <c r="G17" i="32"/>
  <c r="C26" i="32"/>
  <c r="D26" i="32" s="1"/>
  <c r="E17" i="32"/>
  <c r="C28" i="32" l="1"/>
  <c r="D28" i="32" s="1"/>
  <c r="B4" i="3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<sst xmlns="http://schemas.openxmlformats.org/spreadsheetml/2006/main" count="900" uniqueCount="205">
  <si>
    <t>Projecttitel:</t>
  </si>
  <si>
    <t>versie:</t>
  </si>
  <si>
    <t>Toeslag samenwerking</t>
  </si>
  <si>
    <t>Subsidie AGVV</t>
  </si>
  <si>
    <t>Naam</t>
  </si>
  <si>
    <t>Type</t>
  </si>
  <si>
    <t>Samenwerking</t>
  </si>
  <si>
    <t>Kosten</t>
  </si>
  <si>
    <t>Subsidie</t>
  </si>
  <si>
    <t>totaal</t>
  </si>
  <si>
    <t>Zoals bedoeld in Art. 3.27.3 lid 2 onder b</t>
  </si>
  <si>
    <t>EUR</t>
  </si>
  <si>
    <t>Penvoerder</t>
  </si>
  <si>
    <t>Deelnemer 1</t>
  </si>
  <si>
    <t>Deelnemer 2</t>
  </si>
  <si>
    <t>Deelnemer 3</t>
  </si>
  <si>
    <t>Deelnemer 4</t>
  </si>
  <si>
    <t>Deelnemer 5</t>
  </si>
  <si>
    <t>Deelnemer 6</t>
  </si>
  <si>
    <t>Deelnemer 7</t>
  </si>
  <si>
    <t>Deelnemer 8</t>
  </si>
  <si>
    <t>Deelnemer 9</t>
  </si>
  <si>
    <t>Totaal</t>
  </si>
  <si>
    <t>Totale begrote kosten</t>
  </si>
  <si>
    <t>Gevraagde subsidie</t>
  </si>
  <si>
    <t>Penvoerder:</t>
  </si>
  <si>
    <t>Type organisatie:</t>
  </si>
  <si>
    <t>Groot bedrijf, middelgroot bedrijf, klein bedrijf of kennisinstelling</t>
  </si>
  <si>
    <t>1.</t>
  </si>
  <si>
    <t>Loonkosten:</t>
  </si>
  <si>
    <t>Industrieel onderzoek</t>
  </si>
  <si>
    <t>Experimentele ontwikkeling</t>
  </si>
  <si>
    <t>Haalbaarheidsstudies</t>
  </si>
  <si>
    <t>Investeringssteun MKB</t>
  </si>
  <si>
    <t>Onderzoeksinfrastructuur</t>
  </si>
  <si>
    <t>Medewerker</t>
  </si>
  <si>
    <t>Functie</t>
  </si>
  <si>
    <t>Uurtarief</t>
  </si>
  <si>
    <t>Uren</t>
  </si>
  <si>
    <t>Uren x tarief</t>
  </si>
  <si>
    <t xml:space="preserve">Indien geen loonkosten, maar wel arbeid: </t>
  </si>
  <si>
    <t>Welke methode van berekening van subsidiabele kosten wilt u hanteren? (Zie Toelichting kostenposten.)</t>
  </si>
  <si>
    <t>loonkosten plus vaste-opslag-systematiek</t>
  </si>
  <si>
    <t>Opslag algemene kosten (50%) (alleen bij loonkosten plus vaste-opslag-systematiek)</t>
  </si>
  <si>
    <t>Totaal loonkosten + opslag</t>
  </si>
  <si>
    <t>2.</t>
  </si>
  <si>
    <t>Kosten van materialen en hulpmiddelen:</t>
  </si>
  <si>
    <t>Materiaal/hulpmiddel</t>
  </si>
  <si>
    <t>Prijs per hoeveelheid</t>
  </si>
  <si>
    <t>Hoeveelheid</t>
  </si>
  <si>
    <t>Hoev.x prijs</t>
  </si>
  <si>
    <t>Totaal materialen en hulpmiddelen</t>
  </si>
  <si>
    <t>3.</t>
  </si>
  <si>
    <t xml:space="preserve">Vul ook het werkblad Mach, app in voor een nadere specificatie!!! </t>
  </si>
  <si>
    <t>Kosten van Machines  en apparatuur</t>
  </si>
  <si>
    <t>Totaal machines en apparatuur</t>
  </si>
  <si>
    <t>4.</t>
  </si>
  <si>
    <t>Aan derden verschuldigde kosten</t>
  </si>
  <si>
    <t>Naam derde, omschrijving buitenlandse reis- en verblijfkosten</t>
  </si>
  <si>
    <t>Totaal kosten derden</t>
  </si>
  <si>
    <t>5.</t>
  </si>
  <si>
    <t>Totale subsidiabele projectkosten</t>
  </si>
  <si>
    <t>Deelnemer:</t>
  </si>
  <si>
    <t xml:space="preserve">Toelichting kosten van machines en apparatuur </t>
  </si>
  <si>
    <t>Kosten van gebruik van bestaande machines en apparatuur (toerekening naar evenredigheid van de tijd welke deze machines en apparatuur worden gebruikt voor het project)</t>
  </si>
  <si>
    <t>Naam penvoerder / deelnemer</t>
  </si>
  <si>
    <t>Machine/apparaat</t>
  </si>
  <si>
    <t>Aanschafdatum</t>
  </si>
  <si>
    <t>Aanschafwaarde</t>
  </si>
  <si>
    <t>Jaarlijkse fiscale afschrijving</t>
  </si>
  <si>
    <t>% van de tijd in gebruik voor het project</t>
  </si>
  <si>
    <t>Kosten van speciaal aan te schaffen machines en apparatuur</t>
  </si>
  <si>
    <t>Aanschafdatum
(indicatie)</t>
  </si>
  <si>
    <t>6.</t>
  </si>
  <si>
    <t>Financiering van het project</t>
  </si>
  <si>
    <t>Totale NL subsidie</t>
  </si>
  <si>
    <t>Andere subsidie van een bestuursorgaan of Europese Unie</t>
  </si>
  <si>
    <t xml:space="preserve">Eigen aandeel in de projectkosten </t>
  </si>
  <si>
    <t>Toelichting en duidelijke onderbouwing financiering eigen aandeel:</t>
  </si>
  <si>
    <t xml:space="preserve">Totaal </t>
  </si>
  <si>
    <t>Financiering per deelnemer</t>
  </si>
  <si>
    <t>Titel:</t>
  </si>
  <si>
    <t>De onderstaande tabel wordt automatisch gevuld vanuit de andere werkbladen nadat de financiering van het eigen aandeel per deelnemer is ingevuld (zie onderdeel 6 van de begroting).</t>
  </si>
  <si>
    <t>Subsidiabele kosten</t>
  </si>
  <si>
    <t>%</t>
  </si>
  <si>
    <t xml:space="preserve">Nog te financieren </t>
  </si>
  <si>
    <t>Financiering eigen aandeel</t>
  </si>
  <si>
    <t>De onderstaande tabel is ter informatie en wordt automatisch ingevuld. U hoeft hier niets in te vullen.</t>
  </si>
  <si>
    <t>TOTALE PROJECTKOSTEN</t>
  </si>
  <si>
    <t>€</t>
  </si>
  <si>
    <t>Toelichting</t>
  </si>
  <si>
    <t>Totale projectkosten</t>
  </si>
  <si>
    <t>Het totaal aan gevraagde subsidie en hoeveel procent dit is van de totale projectkosten.</t>
  </si>
  <si>
    <t>Nog te financieren eigen aandeel</t>
  </si>
  <si>
    <t>Het resterende deel dat nog gefinancierd moet worden na aftrek van subsidie(s) en financieringsbronnen</t>
  </si>
  <si>
    <t>Mijlpalenbegroting</t>
  </si>
  <si>
    <t xml:space="preserve">Dit tabblad moet u verplicht invullen als u een subsidiebedrag aanvraagt dat groter of gelijk is aan € 2 miljoen. </t>
  </si>
  <si>
    <t xml:space="preserve">Voor subsidiebedragen kleiner dan € 2 miljoen wordt de bevoorschotting lineair bepaald, als u dit tabblad niet invult. Bij </t>
  </si>
  <si>
    <r>
      <t>lineaire bevoorschotting worden de voorschotten gelijkmatig</t>
    </r>
    <r>
      <rPr>
        <sz val="10"/>
        <color rgb="FFFF0000"/>
        <rFont val="Verdana"/>
        <family val="2"/>
      </rPr>
      <t xml:space="preserve"> </t>
    </r>
    <r>
      <rPr>
        <sz val="10"/>
        <color rgb="FF000000"/>
        <rFont val="Verdana"/>
        <family val="2"/>
      </rPr>
      <t xml:space="preserve">over de projectperiode verdeeld. Voor kortdurende projecten </t>
    </r>
  </si>
  <si>
    <t xml:space="preserve">(minder dan één jaar), waarbij deelnemers minder dan € 125.000 subsidie aanvragen, wordt meestal één voorschot bij de </t>
  </si>
  <si>
    <t>start van het project betaald.</t>
  </si>
  <si>
    <t xml:space="preserve">In het projectplan vult u in welke activiteiten verricht worden per mijlpaal en wanneer (qua activiteiten) de mijlpaal </t>
  </si>
  <si>
    <t xml:space="preserve">bereikt is. De bedragen die u op de begrotingstabbladen heeft ingevuld worden in onderstaande tabel weergegeven per </t>
  </si>
  <si>
    <t xml:space="preserve">mijlpaal. Vul zelf in onderstaande tabel nog voor iedere mijlpaal de startdatum en de einddatum in, conform het </t>
  </si>
  <si>
    <t xml:space="preserve">mijlpalenoverzicht in het projectplan. Doe dit voor elke mijlpaal - gedurende de gehele looptijd van het project. Houd </t>
  </si>
  <si>
    <t xml:space="preserve">daarbij rekening met de kritieke momenten zoals Final Investment Decision (FID), vergunningen en electriciteitsvoorziening. Leg in het veld </t>
  </si>
  <si>
    <t xml:space="preserve">voor toelichtingen uit op welke wijze u rekening houdt met de kritieke momenten, de mijlpalenresultaten en data. Het aantal mijlpalen staat </t>
  </si>
  <si>
    <t xml:space="preserve">niet vast en hoeft niet gelijk te lopen met de kwartalen van een jaar. </t>
  </si>
  <si>
    <r>
      <t>Let o</t>
    </r>
    <r>
      <rPr>
        <b/>
        <sz val="10"/>
        <color rgb="FF000000"/>
        <rFont val="Verdana"/>
        <family val="2"/>
      </rPr>
      <t>p:</t>
    </r>
    <r>
      <rPr>
        <sz val="10"/>
        <color rgb="FF000000"/>
        <rFont val="Verdana"/>
        <family val="2"/>
      </rPr>
      <t xml:space="preserve"> de mijlpaalperioden moeten binnen de looptijd van het project vallen. Ook moet het totaal aan kosten gelijk zijn aan de </t>
    </r>
  </si>
  <si>
    <t>totale kosten zoals weergegeven op het tabblad "Financiering".</t>
  </si>
  <si>
    <t>Deelnemer</t>
  </si>
  <si>
    <t>periode mijlpaal 1</t>
  </si>
  <si>
    <t>periode mijlpaal 2</t>
  </si>
  <si>
    <t>periode mijlpaal 3</t>
  </si>
  <si>
    <t>periode mijlpaal 4</t>
  </si>
  <si>
    <t>periode mijlpaal 5</t>
  </si>
  <si>
    <t>periode mijlpaal 6</t>
  </si>
  <si>
    <t>periode mijlpaal 7</t>
  </si>
  <si>
    <t>periode mijlpaal 8</t>
  </si>
  <si>
    <t>periode mijlpaal 9</t>
  </si>
  <si>
    <t>periode mijlpaal 10</t>
  </si>
  <si>
    <t>Kosten per mijlpaal</t>
  </si>
  <si>
    <t>Startdatum mijlpaal</t>
  </si>
  <si>
    <t>Einddatum mijlpaal</t>
  </si>
  <si>
    <t>Resultaat mijlpalen</t>
  </si>
  <si>
    <t>Beschrijf hieronder kort per mijlpaal wat het te behalen concrete resultaat is:</t>
  </si>
  <si>
    <t>Naam mijlpaal + toelichting (welke kosten maakt u en welke activiteiten voert u uit)</t>
  </si>
  <si>
    <t>Ruimte voor toelichting</t>
  </si>
  <si>
    <t>integrale kostensystematiek</t>
  </si>
  <si>
    <t xml:space="preserve">Modelbegroting </t>
  </si>
  <si>
    <t>voor Important Projects of Common European Interest (IPCEI)</t>
  </si>
  <si>
    <t>De begroting van het project moet volgens dit model worden opgesteld.</t>
  </si>
  <si>
    <t xml:space="preserve">NB De electronische versie van dit document bevat formules waarmee automatisch de totalen per indirecte deelnemer weergegeven worden. </t>
  </si>
  <si>
    <t>Voor de directe deelnemers wordt de subsidie via de funding gap analyse bepaald.</t>
  </si>
  <si>
    <t>Projectkosten</t>
  </si>
  <si>
    <t xml:space="preserve">Als projectkosten worden uitsluitend die kostenposten in aanmerking genomen die in deze modelbegroting zijn opgenomen. </t>
  </si>
  <si>
    <t>Voor een toelichting per kostenpost, zie het werkblad 'Toelichting kostenposten' in deze modelbegroting.</t>
  </si>
  <si>
    <t xml:space="preserve">Per deelnemer moet er een deelbegroting worden aangeleverd. In het totaal overzicht worden voor de deelnemers de totale </t>
  </si>
  <si>
    <t xml:space="preserve">subsidiabele kosten gegeven. </t>
  </si>
  <si>
    <t xml:space="preserve">Belangrijk is dat aangeven wordt welk deel van de voorziene kosten toegerekend moet worden aan welke categorie werkzaamheden: </t>
  </si>
  <si>
    <t xml:space="preserve">industrieel onderzoek, experimentele ontwikkeling, haalbaarheidsstudie, eerste industriële toepassing, investeringssteun voor </t>
  </si>
  <si>
    <t xml:space="preserve">kmo's of de bouw of het upgraden van onderzoeksinfrastructuur door een onderneming (dit kan per fase en/of partner verschillen). </t>
  </si>
  <si>
    <t>Voor een beschrijving van de categoriën verwijzen we naar de AGVV en het O&amp;O&amp;I-steunkader.</t>
  </si>
  <si>
    <t>Voer alleen kosten op die:</t>
  </si>
  <si>
    <t>• rechtstreeks zijn toe te rekenen aan het innovatieproject;</t>
  </si>
  <si>
    <t>• worden gemaakt en betaald ná indiening van de aanvraag en vóór het einde van het project.</t>
  </si>
  <si>
    <t xml:space="preserve">De kosten worden in aanmerking genomen exclusief omzetbelasting, tenzij u de  omzetbelasting niet in aftrek kunt brengen. </t>
  </si>
  <si>
    <t xml:space="preserve">De winstopslagen bij een transactie binnen een groep mogen niet worden meegenomen, tenzij het gebruikelijk is die winstopslagen ook </t>
  </si>
  <si>
    <t>bij soortgelijke transacties buiten de groep in rekening te brengen.</t>
  </si>
  <si>
    <t>Toelichting kostenposten voor indirecte partners</t>
  </si>
  <si>
    <t>1. Loonkosten</t>
  </si>
  <si>
    <t>Elke deelnemer moet aangeven welke methode van berekening hij zal hanteren:</t>
  </si>
  <si>
    <t>a. de integrale kostensystematiek,</t>
  </si>
  <si>
    <t>b. de loonkosten plus vaste-opslag-systematiek,</t>
  </si>
  <si>
    <t>c. de vaste-uurtarief-systematiek.</t>
  </si>
  <si>
    <t>Zie voor meer informatie Hoofdstuk 4, §2, Artikels 11 - 15 van het Kaderbesluit nationale EZK- en LNV-subsidies.</t>
  </si>
  <si>
    <t>a Integrale kostensystematiek</t>
  </si>
  <si>
    <t xml:space="preserve">Voor de integrale kostensystematiek, berekent de aanvrager de directe en indirecte kosten per kostendrager in een tarief per eenheid van deze kostendrager. De subsidie-ontvanger uiterlijk bij de aanvraag om </t>
  </si>
  <si>
    <t xml:space="preserve">subsidievaststelling een afschrift in van een rapport van feitelijke bevindingen (Artikel 1.2 van de ministeriële regeling) over de uitkomst van het onderzoek van een accountant betreffende de door de </t>
  </si>
  <si>
    <t>subsidieontvanger gehanteerde integrale kostensystematiek.</t>
  </si>
  <si>
    <t>b. Loonkosten plus vaste-opslag-systematiek</t>
  </si>
  <si>
    <t xml:space="preserve">Dit zijn de loonkosten van direct personeel, dat rechtstreeks productieve arbeid ten behoeve van het project verricht. Het uurtarief wordt berekend op basis van het brutojaarloon, verhoogd met sociale lasten. </t>
  </si>
  <si>
    <t xml:space="preserve">Dit bedrag deelt u door 1.650 uur (bij een fulltime dienstverband) om het uurtarief te bepalen.  </t>
  </si>
  <si>
    <t xml:space="preserve">Indien er geen loonkosten worden gemaakt, maar wel arbeid voor het project wordt verricht (bijvoorbeeld wanneer u een zelfstandig ondernemer bent), kunt u deze kosten opvoeren volgens een bij ministeriële </t>
  </si>
  <si>
    <t>regeling (Artikel 3.1.1) bepaald uurtarief van EUR 60.</t>
  </si>
  <si>
    <t>Voor algemene kosten mag een opslag van 50 procent van de totale loonkosten worden opgevoerd (Artikel 1.4) (dit wordt automatisch berekend).</t>
  </si>
  <si>
    <t>c. Vaste-uurtarief-systematiek</t>
  </si>
  <si>
    <t xml:space="preserve">Bij ministeriële regeling (Artikel 3.1.1) is het uurtarief bepaald op EUR 60. </t>
  </si>
  <si>
    <t>2. Kosten van materialen en hulpmiddelen</t>
  </si>
  <si>
    <t>Dit zijn de kosten van te verbruiken materialen en hulpmiddelen, gebaseerd op historische aanschafprijzen.</t>
  </si>
  <si>
    <t>3. Kosten van machines en apparatuur</t>
  </si>
  <si>
    <t xml:space="preserve">Dit betreft de afschrijvingskosten van aangeschafte machines en apparatuur en het gebruik van bestaande machines en apparatuur op basis van de historische aanschafwaarde. Daarbij moet u uitgaan van de door </t>
  </si>
  <si>
    <t xml:space="preserve">de Belastingdienst geaccepteerde afschrijvingstermijnen, uitgezonderd de mogelijkheid tot vervroegd afschrijven. Als u de machines en apparatuur least, mag u de leasetermijnen (met uitzondering van de </t>
  </si>
  <si>
    <t xml:space="preserve">financieringskosten) opvoeren. </t>
  </si>
  <si>
    <t>Indien u van bestaande machines en apparatuur gebruik maakt, rekent u naar evenredigheid toe van de tijd welke deze worden gebruikt voor het project</t>
  </si>
  <si>
    <t>Indien de machine of het apparaat uitsluitend voor het project wordt aangeschaft, kunt u de afschrijvingskosten of leasetermijnen opvoeren.</t>
  </si>
  <si>
    <t xml:space="preserve">Voor alle machines en apparaten die gebruikt/aangeschaft worden voor het project dient u een uitgebreidere specificatie van de betreffende machine(s) te geven in het werkblad Mach, App.  </t>
  </si>
  <si>
    <t xml:space="preserve">4. Aan derden verschuldigde kosten </t>
  </si>
  <si>
    <t xml:space="preserve">Dit zijn kosten van de activiteiten die u uitbesteedt, zoals kosten voor studie- en ontwikkelingsactiviteiten, de kosten van het gebruik van machines en apparatuur bij niet-deelnemende publiek gefinancierde </t>
  </si>
  <si>
    <t xml:space="preserve">kennisinstellingen en ondernemers, het inhuren van testpersonen, en/of buitenlandse reis- en verblijfkosten. Binnenlandse reis- en verblijfkosten zijn niet subsidiabel. </t>
  </si>
  <si>
    <t>Eventuele andere subsidies en toelichting en onderbouwing van het eigen aandeel</t>
  </si>
  <si>
    <t>Hier vult u het totaalbedrag van eventuele andere subsidies in. Op het aanvraagformulier dient u aan te geven om welke subsidies het gaat.</t>
  </si>
  <si>
    <t xml:space="preserve">Tenslotte dient elke deelnemer (ook de penvoerder) een toelichting en duidelijke onderbouwing (aan de hand van financiële stukken) te geven van de financiering van het eigen aandeel in de projectkosten. </t>
  </si>
  <si>
    <t>U dient deze stukken pas aan te leveren indien en nadat uw subsidieaanvraag wordt gehonoreerd.</t>
  </si>
  <si>
    <t>5. Begrippen (zie ook artikel 2 en artikel 17 van de algemene groepsvrijstellingsverordening)</t>
  </si>
  <si>
    <r>
      <rPr>
        <b/>
        <sz val="9"/>
        <rFont val="Verdana"/>
        <family val="2"/>
      </rPr>
      <t>"industrieel onderzoek"</t>
    </r>
    <r>
      <rPr>
        <sz val="9"/>
        <rFont val="Verdana"/>
        <family val="2"/>
      </rPr>
      <t>: planmatig of kritisch onderzoek dat is gericht op het opdoen van nieuwe kennis en vaardigheden met het oog op de ontwikkeling van nieuwe producten, procedés of diensten, of om bestaande</t>
    </r>
  </si>
  <si>
    <t xml:space="preserve">producten, procedés of diensten aanmerkelijk te verbeteren. Het omvat de creatie van onderdelen voor complexe systemen en kan ook de bouw omvatten van prototypes in een laboratoriumomgeving en/of in een omgeving </t>
  </si>
  <si>
    <t>met gesimuleerde interfaces voor bestaande systemen, alsmede pilotlijnen, wanneer dat nodig is voor het industriële onderzoek en met name voor de validering van generieke technologie.</t>
  </si>
  <si>
    <r>
      <rPr>
        <b/>
        <sz val="9"/>
        <rFont val="Verdana"/>
        <family val="2"/>
      </rPr>
      <t>"experimentele ontwikkeling"</t>
    </r>
    <r>
      <rPr>
        <sz val="9"/>
        <rFont val="Verdana"/>
        <family val="2"/>
      </rPr>
      <t xml:space="preserve">: het verwerven, combineren, vormgeven en gebruiken van bestaande wetenschappelijke, technologische, zakelijke en andere relevante kennis en vaardigheden, gericht op het ontwikkelen </t>
    </r>
  </si>
  <si>
    <t>van nieuwe of verbeterde producten, procedés of diensten. Dit kan ook activiteiten omvatten die gericht zijn op de conceptuele formulering, de planning en documentering van alternatieve producten, procedés of diensten.</t>
  </si>
  <si>
    <t xml:space="preserve">Experimentele ontwikkeling kan prototyping, demonstraties, pilotontwikkeling, testen en validatie omvatten van nieuwe of verbeterde producten, procedés of diensten in omgevingen die representatief zijn voor het </t>
  </si>
  <si>
    <t xml:space="preserve">functioneren onder reële omstandigheden, met als hoofddoel verdere technische verbeteringen aan te brengen aan producten, procedés of diensten die niet grotendeels vast staan. Dit kan de ontwikkeling omvatten van een </t>
  </si>
  <si>
    <t>commercieel bruikbaar prototype of pilot die noodzakelijkerwijs het commerciële eindproduct is en die te duur is om te produceren alleen met het oog op het gebruik voor demonstratie- en validatiedoeleinden.</t>
  </si>
  <si>
    <t xml:space="preserve">Onder experimentele ontwikkeling wordt niet verstaan routinematige of periodieke wijziging van bestaande producten, productielijnen, fabricageprocessen, diensten en andere courante activiteiten, zelfs indien die </t>
  </si>
  <si>
    <t>wijzigingen verbeteringen kunnen inhouden.</t>
  </si>
  <si>
    <r>
      <rPr>
        <b/>
        <sz val="9"/>
        <rFont val="Verdana"/>
        <family val="2"/>
      </rPr>
      <t>"haalbaarheidsstudie"</t>
    </r>
    <r>
      <rPr>
        <sz val="9"/>
        <rFont val="Verdana"/>
        <family val="2"/>
      </rPr>
      <t xml:space="preserve">: het onderzoek en de analyse van het potentieel van een project, met als doel de besluitvorming te ondersteunen door objectief en rationeel de sterke en de zwakke punten van een project, </t>
    </r>
  </si>
  <si>
    <t>de kansen en risico's in kaart te brengen, waarbij ook wordt aangegeven welke middelen nodig zijn om het project te kunnen doorvoeren en wat uiteindelijk de slaagkansen zijn.</t>
  </si>
  <si>
    <r>
      <rPr>
        <b/>
        <sz val="9"/>
        <rFont val="Verdana"/>
        <family val="2"/>
      </rPr>
      <t>"investeringssteun kmo"</t>
    </r>
    <r>
      <rPr>
        <sz val="9"/>
        <rFont val="Verdana"/>
        <family val="2"/>
      </rPr>
      <t xml:space="preserve"> door een middelgrote of kleine onderneming voor de aanschaf of het gebruiksklaar maken van materiële of immateriële activa ten behoeve van de oprichting van een nieuwe vestiging, de uitbreiding </t>
    </r>
  </si>
  <si>
    <t xml:space="preserve">van een bestaande vestiging, de diversificatie van de productie van een bestaande vestiging in nieuwe, bijkomende producten, of een fundamentele wijziging van delen van of het volledige productieproces van een bestaande </t>
  </si>
  <si>
    <t>vestiging van deze onderneming, waarbij bij het gebruik van immateriële activa wordt voldaan aan de voorwaarden die zijn opgenomen in artikel 17, vierde lid, van de algemene groepsvrijstellingsverordening.</t>
  </si>
  <si>
    <r>
      <rPr>
        <b/>
        <sz val="9"/>
        <rFont val="Verdana"/>
        <family val="2"/>
      </rPr>
      <t>"onderzoeksinfrastructuur"</t>
    </r>
    <r>
      <rPr>
        <sz val="9"/>
        <rFont val="Verdana"/>
        <family val="2"/>
      </rPr>
      <t xml:space="preserve"> faciliteiten, middelen en verwante diensten die door de wetenschappelijke gemeenschap worden gebruikt om op hun respectieve vakgebied onderzoek te verrichten. Hierbij gaat het om: </t>
    </r>
  </si>
  <si>
    <t xml:space="preserve">wetenschappelijke uitrusting of sets wetenschappelijke instrumenten; kennisgebaseerde hulpbronnen zoals verzamelingen, archieven of gestructureerde wetenschappelijke informatie; ict-gebaseerde enabling infrastructuur </t>
  </si>
  <si>
    <t xml:space="preserve">zoals gridnetwerken, computers, software en communicatie, of iedere andere entiteit met een uniek karakter die onontbeerlijk is om onderzoek te kunnen verrichten. Dit soort infrastructuur kan zich op één enkele locatie </t>
  </si>
  <si>
    <t>bevinden (single-sited) dan wel verspreid zijn (distributed) (een georganiseerd netwerk van hulp</t>
  </si>
  <si>
    <t>communautair rechtskader voor een Consortium voor een Europese onderzoeksinfrastructuur (ERIC)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</si>
</sst>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General_)"/>
    <numFmt numFmtId="166" formatCode="_-* #,##0_-;_-* #,##0\-;_-* &quot;-&quot;??_-;_-@_-"/>
    <numFmt numFmtId="167" formatCode="&quot;€&quot;\ #,##0.00_-"/>
    <numFmt numFmtId="168" formatCode="_-* #,##0_-;_-* #,##0\-;_-* &quot;-&quot;_-;_-@_-"/>
    <numFmt numFmtId="169" formatCode="_-&quot;€&quot;\ * #,##0_-;_-&quot;€&quot;\ * #,##0\-;_-&quot;€&quot;\ * &quot;-&quot;_-;_-@_-"/>
    <numFmt numFmtId="170" formatCode="_-[$€-413]\ * #,##0_-;_-[$€-413]\ * #,##0\-;_-[$€-413]\ * &quot;-&quot;_-;_-@_-"/>
    <numFmt numFmtId="171" formatCode="_-&quot;€&quot;\ * #,##0.00_-;_-&quot;€&quot;\ * #,##0.00\-;_-&quot;€&quot;\ * &quot;-&quot;??_-;_-@_-"/>
    <numFmt numFmtId="172" formatCode="\-"/>
    <numFmt numFmtId="173" formatCode="&quot;€&quot;\ #,##0_-"/>
  </numFmts>
  <fonts count="54" x14ac:knownFonts="1">
    <font>
      <sz val="10"/>
      <name val="Courier"/>
    </font>
    <font>
      <sz val="10"/>
      <name val="Arial"/>
      <family val="2"/>
    </font>
    <font>
      <sz val="8"/>
      <name val="Courier"/>
      <family val="3"/>
    </font>
    <font>
      <sz val="10"/>
      <color indexed="8"/>
      <name val="Times New Roman"/>
      <family val="1"/>
    </font>
    <font>
      <b/>
      <sz val="10"/>
      <color indexed="8"/>
      <name val="Times New Roman"/>
      <family val="1"/>
    </font>
    <font>
      <sz val="10"/>
      <name val="Times New Roman"/>
      <family val="1"/>
    </font>
    <font>
      <sz val="11"/>
      <color indexed="8"/>
      <name val="Times New Roman"/>
      <family val="1"/>
    </font>
    <font>
      <sz val="10"/>
      <color indexed="8"/>
      <name val="Arial"/>
      <family val="2"/>
    </font>
    <font>
      <b/>
      <sz val="12"/>
      <color indexed="8"/>
      <name val="Arial"/>
      <family val="2"/>
    </font>
    <font>
      <b/>
      <sz val="10"/>
      <color indexed="8"/>
      <name val="Arial"/>
      <family val="2"/>
    </font>
    <font>
      <sz val="10"/>
      <name val="Arial"/>
      <family val="2"/>
    </font>
    <font>
      <b/>
      <sz val="10"/>
      <name val="Arial"/>
      <family val="2"/>
    </font>
    <font>
      <i/>
      <sz val="10"/>
      <color indexed="8"/>
      <name val="Arial"/>
      <family val="2"/>
    </font>
    <font>
      <b/>
      <sz val="11"/>
      <color indexed="8"/>
      <name val="Arial"/>
      <family val="2"/>
    </font>
    <font>
      <sz val="11"/>
      <color indexed="8"/>
      <name val="Arial"/>
      <family val="2"/>
    </font>
    <font>
      <sz val="12"/>
      <name val="Arial"/>
      <family val="2"/>
    </font>
    <font>
      <b/>
      <sz val="14"/>
      <color indexed="8"/>
      <name val="Arial"/>
      <family val="2"/>
    </font>
    <font>
      <sz val="14"/>
      <color indexed="8"/>
      <name val="Arial"/>
      <family val="2"/>
    </font>
    <font>
      <u val="singleAccounting"/>
      <sz val="10"/>
      <color indexed="8"/>
      <name val="Arial"/>
      <family val="2"/>
    </font>
    <font>
      <sz val="10"/>
      <color theme="0"/>
      <name val="Times New Roman"/>
      <family val="1"/>
    </font>
    <font>
      <sz val="8"/>
      <color indexed="8"/>
      <name val="Arial"/>
      <family val="2"/>
    </font>
    <font>
      <sz val="9"/>
      <color indexed="8"/>
      <name val="Arial"/>
      <family val="2"/>
    </font>
    <font>
      <b/>
      <sz val="8"/>
      <color rgb="FFC00000"/>
      <name val="Arial"/>
      <family val="2"/>
    </font>
    <font>
      <b/>
      <sz val="8"/>
      <name val="Arial"/>
      <family val="2"/>
    </font>
    <font>
      <sz val="8"/>
      <name val="Arial"/>
      <family val="2"/>
    </font>
    <font>
      <b/>
      <sz val="8"/>
      <color rgb="FF0070C0"/>
      <name val="Arial"/>
      <family val="2"/>
    </font>
    <font>
      <b/>
      <sz val="8"/>
      <color indexed="10"/>
      <name val="Arial"/>
      <family val="2"/>
    </font>
    <font>
      <b/>
      <sz val="8"/>
      <color indexed="8"/>
      <name val="Arial"/>
      <family val="2"/>
    </font>
    <font>
      <sz val="10"/>
      <color indexed="55"/>
      <name val="Arial"/>
      <family val="2"/>
    </font>
    <font>
      <b/>
      <sz val="14"/>
      <name val="Verdana"/>
      <family val="2"/>
    </font>
    <font>
      <sz val="10"/>
      <name val="Verdana"/>
      <family val="2"/>
    </font>
    <font>
      <b/>
      <sz val="10"/>
      <name val="Verdana"/>
      <family val="2"/>
    </font>
    <font>
      <i/>
      <sz val="10"/>
      <name val="Verdana"/>
      <family val="2"/>
    </font>
    <font>
      <b/>
      <sz val="12"/>
      <color rgb="FFC00000"/>
      <name val="Arial"/>
      <family val="2"/>
    </font>
    <font>
      <b/>
      <sz val="12"/>
      <color rgb="FF000000"/>
      <name val="Verdana"/>
      <family val="2"/>
    </font>
    <font>
      <sz val="10"/>
      <color rgb="FF000000"/>
      <name val="Verdana"/>
      <family val="2"/>
    </font>
    <font>
      <sz val="10"/>
      <color rgb="FFFF0000"/>
      <name val="Verdana"/>
      <family val="2"/>
    </font>
    <font>
      <b/>
      <sz val="10"/>
      <color rgb="FF000000"/>
      <name val="Verdana"/>
      <family val="2"/>
    </font>
    <font>
      <b/>
      <u/>
      <sz val="10"/>
      <color rgb="FF000000"/>
      <name val="Verdana"/>
      <family val="2"/>
    </font>
    <font>
      <b/>
      <sz val="9"/>
      <name val="Verdana"/>
      <family val="2"/>
    </font>
    <font>
      <sz val="8"/>
      <name val="Verdana"/>
      <family val="2"/>
    </font>
    <font>
      <sz val="9"/>
      <name val="Verdana"/>
      <family val="2"/>
    </font>
    <font>
      <b/>
      <sz val="8"/>
      <name val="Verdana"/>
      <family val="2"/>
    </font>
    <font>
      <b/>
      <sz val="16"/>
      <color indexed="9"/>
      <name val="Arial"/>
      <family val="2"/>
    </font>
    <font>
      <sz val="12"/>
      <color indexed="9"/>
      <name val="Arial"/>
      <family val="2"/>
    </font>
    <font>
      <i/>
      <sz val="11"/>
      <color indexed="9"/>
      <name val="Arial"/>
      <family val="2"/>
    </font>
    <font>
      <b/>
      <i/>
      <sz val="11"/>
      <color indexed="9"/>
      <name val="Arial"/>
      <family val="2"/>
    </font>
    <font>
      <sz val="11"/>
      <color indexed="9"/>
      <name val="Arial"/>
      <family val="2"/>
    </font>
    <font>
      <i/>
      <sz val="10"/>
      <name val="Arial"/>
      <family val="2"/>
    </font>
    <font>
      <i/>
      <sz val="9"/>
      <name val="Verdana"/>
      <family val="2"/>
    </font>
    <font>
      <b/>
      <sz val="22"/>
      <color rgb="FF005890"/>
      <name val="RijksoverheidSansHeadingTT"/>
      <family val="2"/>
    </font>
    <font>
      <sz val="22"/>
      <color rgb="FF005890"/>
      <name val="RijksoverheidSansHeadingTT"/>
      <family val="2"/>
    </font>
    <font>
      <b/>
      <u/>
      <sz val="9"/>
      <color rgb="FF005890"/>
      <name val="Verdana"/>
      <family val="2"/>
    </font>
    <font>
      <b/>
      <sz val="14"/>
      <color rgb="FF005890"/>
      <name val="Verdana"/>
      <family val="2"/>
    </font>
  </fonts>
  <fills count="19">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rgb="FFCCFFCC"/>
        <bgColor indexed="64"/>
      </patternFill>
    </fill>
    <fill>
      <patternFill patternType="solid">
        <fgColor rgb="FFFFFF99"/>
        <bgColor indexed="64"/>
      </patternFill>
    </fill>
    <fill>
      <patternFill patternType="solid">
        <fgColor rgb="FF8FCAE7"/>
        <bgColor indexed="64"/>
      </patternFill>
    </fill>
    <fill>
      <patternFill patternType="solid">
        <fgColor theme="0"/>
        <bgColor indexed="64"/>
      </patternFill>
    </fill>
    <fill>
      <patternFill patternType="solid">
        <fgColor indexed="22"/>
        <bgColor indexed="64"/>
      </patternFill>
    </fill>
    <fill>
      <patternFill patternType="solid">
        <fgColor rgb="FFC5D9F1"/>
        <bgColor indexed="64"/>
      </patternFill>
    </fill>
    <fill>
      <patternFill patternType="solid">
        <fgColor indexed="55"/>
        <bgColor indexed="64"/>
      </patternFill>
    </fill>
    <fill>
      <patternFill patternType="solid">
        <fgColor theme="4" tint="0.59999389629810485"/>
        <bgColor indexed="64"/>
      </patternFill>
    </fill>
    <fill>
      <patternFill patternType="solid">
        <fgColor indexed="9"/>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FFDC"/>
        <bgColor indexed="64"/>
      </patternFill>
    </fill>
    <fill>
      <patternFill patternType="solid">
        <fgColor indexed="8"/>
        <bgColor indexed="64"/>
      </patternFill>
    </fill>
    <fill>
      <patternFill patternType="solid">
        <fgColor theme="3" tint="0.79998168889431442"/>
        <bgColor indexed="64"/>
      </patternFill>
    </fill>
  </fills>
  <borders count="63">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77111117893"/>
      </left>
      <right style="medium">
        <color indexed="64"/>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indexed="64"/>
      </left>
      <right style="thin">
        <color theme="0" tint="-0.249977111117893"/>
      </right>
      <top style="thin">
        <color theme="0" tint="-0.249977111117893"/>
      </top>
      <bottom style="thin">
        <color theme="0" tint="-0.249977111117893"/>
      </bottom>
      <diagonal/>
    </border>
    <border>
      <left style="medium">
        <color indexed="64"/>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style="thin">
        <color theme="1"/>
      </top>
      <bottom style="thin">
        <color theme="0" tint="-0.249977111117893"/>
      </bottom>
      <diagonal/>
    </border>
    <border>
      <left style="thin">
        <color theme="0" tint="-0.249977111117893"/>
      </left>
      <right style="thin">
        <color theme="0" tint="-0.249977111117893"/>
      </right>
      <top style="thin">
        <color theme="1"/>
      </top>
      <bottom style="medium">
        <color indexed="64"/>
      </bottom>
      <diagonal/>
    </border>
    <border>
      <left style="thin">
        <color theme="0" tint="-0.249977111117893"/>
      </left>
      <right style="medium">
        <color indexed="64"/>
      </right>
      <top style="thin">
        <color theme="0" tint="-0.249977111117893"/>
      </top>
      <bottom style="medium">
        <color indexed="64"/>
      </bottom>
      <diagonal/>
    </border>
    <border>
      <left style="thin">
        <color theme="0" tint="-0.249977111117893"/>
      </left>
      <right style="thin">
        <color theme="0" tint="-0.249977111117893"/>
      </right>
      <top style="medium">
        <color indexed="64"/>
      </top>
      <bottom style="medium">
        <color indexed="64"/>
      </bottom>
      <diagonal/>
    </border>
    <border>
      <left style="thin">
        <color theme="0" tint="-0.249977111117893"/>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6">
    <xf numFmtId="165" fontId="0" fillId="0" borderId="0"/>
    <xf numFmtId="164"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171" fontId="1" fillId="0" borderId="0" applyFont="0" applyFill="0" applyBorder="0" applyAlignment="0" applyProtection="0"/>
  </cellStyleXfs>
  <cellXfs count="356">
    <xf numFmtId="165" fontId="0" fillId="0" borderId="0" xfId="0"/>
    <xf numFmtId="166" fontId="8" fillId="0" borderId="1" xfId="1" applyNumberFormat="1" applyFont="1" applyFill="1" applyBorder="1" applyAlignment="1" applyProtection="1">
      <protection hidden="1"/>
    </xf>
    <xf numFmtId="49" fontId="9" fillId="2" borderId="2" xfId="1" applyNumberFormat="1" applyFont="1" applyFill="1" applyBorder="1" applyAlignment="1" applyProtection="1">
      <protection locked="0" hidden="1"/>
    </xf>
    <xf numFmtId="166" fontId="9" fillId="2" borderId="2" xfId="1" applyNumberFormat="1" applyFont="1" applyFill="1" applyBorder="1" applyAlignment="1" applyProtection="1">
      <protection locked="0" hidden="1"/>
    </xf>
    <xf numFmtId="166" fontId="7" fillId="2" borderId="0" xfId="1" applyNumberFormat="1" applyFont="1" applyFill="1" applyBorder="1" applyAlignment="1" applyProtection="1">
      <protection locked="0" hidden="1"/>
    </xf>
    <xf numFmtId="0" fontId="7" fillId="0" borderId="0" xfId="1" applyNumberFormat="1" applyFont="1" applyFill="1" applyBorder="1" applyAlignment="1" applyProtection="1">
      <protection hidden="1"/>
    </xf>
    <xf numFmtId="165" fontId="10" fillId="0" borderId="0" xfId="0" applyFont="1" applyProtection="1">
      <protection hidden="1"/>
    </xf>
    <xf numFmtId="165" fontId="11" fillId="0" borderId="0" xfId="0" applyFont="1" applyAlignment="1" applyProtection="1">
      <alignment horizontal="center"/>
      <protection hidden="1"/>
    </xf>
    <xf numFmtId="165" fontId="11" fillId="0" borderId="6" xfId="0" applyFont="1" applyBorder="1" applyAlignment="1" applyProtection="1">
      <alignment horizontal="center"/>
      <protection hidden="1"/>
    </xf>
    <xf numFmtId="165" fontId="11" fillId="0" borderId="7" xfId="0" applyFont="1" applyBorder="1" applyAlignment="1" applyProtection="1">
      <alignment horizontal="center"/>
      <protection hidden="1"/>
    </xf>
    <xf numFmtId="9" fontId="11" fillId="0" borderId="6" xfId="0" applyNumberFormat="1" applyFont="1" applyBorder="1" applyAlignment="1" applyProtection="1">
      <alignment horizontal="center"/>
      <protection hidden="1"/>
    </xf>
    <xf numFmtId="165" fontId="11" fillId="0" borderId="0" xfId="0" applyFont="1" applyAlignment="1" applyProtection="1">
      <alignment horizontal="right"/>
      <protection hidden="1"/>
    </xf>
    <xf numFmtId="167" fontId="11" fillId="0" borderId="6" xfId="0" applyNumberFormat="1" applyFont="1" applyBorder="1" applyProtection="1">
      <protection hidden="1"/>
    </xf>
    <xf numFmtId="165" fontId="11" fillId="0" borderId="9" xfId="0" applyFont="1" applyBorder="1" applyProtection="1">
      <protection hidden="1"/>
    </xf>
    <xf numFmtId="166" fontId="9" fillId="0" borderId="3" xfId="1" applyNumberFormat="1" applyFont="1" applyFill="1" applyBorder="1" applyAlignment="1" applyProtection="1">
      <alignment horizontal="left"/>
      <protection hidden="1"/>
    </xf>
    <xf numFmtId="167" fontId="11" fillId="0" borderId="4" xfId="0" applyNumberFormat="1" applyFont="1" applyBorder="1" applyProtection="1">
      <protection hidden="1"/>
    </xf>
    <xf numFmtId="165" fontId="11" fillId="0" borderId="6" xfId="0" applyFont="1" applyBorder="1" applyAlignment="1" applyProtection="1">
      <alignment horizontal="left"/>
      <protection hidden="1"/>
    </xf>
    <xf numFmtId="165" fontId="11" fillId="0" borderId="6" xfId="0" applyFont="1" applyBorder="1" applyProtection="1">
      <protection hidden="1"/>
    </xf>
    <xf numFmtId="165" fontId="0" fillId="0" borderId="0" xfId="0" applyProtection="1">
      <protection hidden="1"/>
    </xf>
    <xf numFmtId="167" fontId="7" fillId="0" borderId="0" xfId="1" applyNumberFormat="1" applyFont="1" applyFill="1" applyBorder="1" applyAlignment="1" applyProtection="1">
      <alignment horizontal="right"/>
      <protection hidden="1"/>
    </xf>
    <xf numFmtId="165" fontId="15" fillId="2" borderId="6" xfId="0" applyFont="1" applyFill="1" applyBorder="1" applyProtection="1">
      <protection locked="0" hidden="1"/>
    </xf>
    <xf numFmtId="166" fontId="7" fillId="2" borderId="7" xfId="1" applyNumberFormat="1" applyFont="1" applyFill="1" applyBorder="1" applyAlignment="1" applyProtection="1">
      <protection locked="0" hidden="1"/>
    </xf>
    <xf numFmtId="9" fontId="7" fillId="2" borderId="0" xfId="2" applyFont="1" applyFill="1" applyBorder="1" applyAlignment="1" applyProtection="1">
      <protection locked="0" hidden="1"/>
    </xf>
    <xf numFmtId="166" fontId="7" fillId="3" borderId="12" xfId="1" applyNumberFormat="1" applyFont="1" applyFill="1" applyBorder="1" applyAlignment="1" applyProtection="1">
      <protection hidden="1"/>
    </xf>
    <xf numFmtId="166" fontId="7" fillId="3" borderId="13" xfId="1" applyNumberFormat="1" applyFont="1" applyFill="1" applyBorder="1" applyAlignment="1" applyProtection="1">
      <protection hidden="1"/>
    </xf>
    <xf numFmtId="166" fontId="9" fillId="4" borderId="2" xfId="1" applyNumberFormat="1" applyFont="1" applyFill="1" applyBorder="1" applyAlignment="1" applyProtection="1">
      <protection hidden="1"/>
    </xf>
    <xf numFmtId="9" fontId="11" fillId="0" borderId="7" xfId="0" applyNumberFormat="1" applyFont="1" applyBorder="1" applyAlignment="1" applyProtection="1">
      <alignment horizontal="center"/>
      <protection hidden="1"/>
    </xf>
    <xf numFmtId="165" fontId="11" fillId="0" borderId="7" xfId="0" applyFont="1" applyBorder="1" applyAlignment="1" applyProtection="1">
      <alignment horizontal="center" wrapText="1"/>
      <protection hidden="1"/>
    </xf>
    <xf numFmtId="167" fontId="11" fillId="5" borderId="2" xfId="1" applyNumberFormat="1" applyFont="1" applyFill="1" applyBorder="1" applyAlignment="1" applyProtection="1">
      <protection locked="0" hidden="1"/>
    </xf>
    <xf numFmtId="165" fontId="11" fillId="0" borderId="4" xfId="0" applyFont="1" applyBorder="1" applyAlignment="1" applyProtection="1">
      <alignment horizontal="center"/>
      <protection hidden="1"/>
    </xf>
    <xf numFmtId="166" fontId="9" fillId="4" borderId="15" xfId="1" applyNumberFormat="1" applyFont="1" applyFill="1" applyBorder="1" applyAlignment="1" applyProtection="1">
      <protection hidden="1"/>
    </xf>
    <xf numFmtId="166" fontId="7" fillId="5" borderId="16" xfId="1" applyNumberFormat="1" applyFont="1" applyFill="1" applyBorder="1" applyAlignment="1" applyProtection="1">
      <protection locked="0" hidden="1"/>
    </xf>
    <xf numFmtId="166" fontId="7" fillId="5" borderId="15" xfId="1" applyNumberFormat="1" applyFont="1" applyFill="1" applyBorder="1" applyAlignment="1" applyProtection="1">
      <protection locked="0" hidden="1"/>
    </xf>
    <xf numFmtId="166" fontId="7" fillId="4" borderId="15" xfId="1" applyNumberFormat="1" applyFont="1" applyFill="1" applyBorder="1" applyAlignment="1" applyProtection="1">
      <protection hidden="1"/>
    </xf>
    <xf numFmtId="1" fontId="7" fillId="7" borderId="0" xfId="1" applyNumberFormat="1" applyFont="1" applyFill="1" applyBorder="1" applyAlignment="1" applyProtection="1">
      <protection hidden="1"/>
    </xf>
    <xf numFmtId="166" fontId="9" fillId="7" borderId="6" xfId="1" applyNumberFormat="1" applyFont="1" applyFill="1" applyBorder="1" applyAlignment="1" applyProtection="1">
      <protection hidden="1"/>
    </xf>
    <xf numFmtId="166" fontId="9" fillId="7" borderId="0" xfId="1" applyNumberFormat="1" applyFont="1" applyFill="1" applyBorder="1" applyAlignment="1" applyProtection="1">
      <protection hidden="1"/>
    </xf>
    <xf numFmtId="1" fontId="9" fillId="7" borderId="0" xfId="1" applyNumberFormat="1" applyFont="1" applyFill="1" applyBorder="1" applyAlignment="1" applyProtection="1">
      <protection hidden="1"/>
    </xf>
    <xf numFmtId="166" fontId="11" fillId="7" borderId="0" xfId="1" applyNumberFormat="1" applyFont="1" applyFill="1" applyBorder="1" applyAlignment="1" applyProtection="1">
      <protection hidden="1"/>
    </xf>
    <xf numFmtId="3" fontId="7" fillId="7" borderId="0" xfId="1" applyNumberFormat="1" applyFont="1" applyFill="1" applyBorder="1" applyAlignment="1" applyProtection="1">
      <protection hidden="1"/>
    </xf>
    <xf numFmtId="166" fontId="7" fillId="5" borderId="17" xfId="1" applyNumberFormat="1" applyFont="1" applyFill="1" applyBorder="1" applyAlignment="1" applyProtection="1">
      <protection locked="0" hidden="1"/>
    </xf>
    <xf numFmtId="166" fontId="7" fillId="5" borderId="18" xfId="1" applyNumberFormat="1" applyFont="1" applyFill="1" applyBorder="1" applyAlignment="1" applyProtection="1">
      <protection locked="0" hidden="1"/>
    </xf>
    <xf numFmtId="2" fontId="7" fillId="7" borderId="0" xfId="1" applyNumberFormat="1" applyFont="1" applyFill="1" applyBorder="1" applyAlignment="1" applyProtection="1">
      <protection hidden="1"/>
    </xf>
    <xf numFmtId="166" fontId="7" fillId="4" borderId="19" xfId="1" applyNumberFormat="1" applyFont="1" applyFill="1" applyBorder="1" applyAlignment="1" applyProtection="1">
      <protection hidden="1"/>
    </xf>
    <xf numFmtId="166" fontId="7" fillId="7" borderId="6" xfId="1" applyNumberFormat="1" applyFont="1" applyFill="1" applyBorder="1" applyAlignment="1" applyProtection="1">
      <protection hidden="1"/>
    </xf>
    <xf numFmtId="166" fontId="7" fillId="7" borderId="0" xfId="1" applyNumberFormat="1" applyFont="1" applyFill="1" applyBorder="1" applyAlignment="1" applyProtection="1">
      <protection hidden="1"/>
    </xf>
    <xf numFmtId="167" fontId="7" fillId="7" borderId="0" xfId="1" applyNumberFormat="1" applyFont="1" applyFill="1" applyBorder="1" applyAlignment="1" applyProtection="1">
      <protection hidden="1"/>
    </xf>
    <xf numFmtId="166" fontId="9" fillId="4" borderId="20" xfId="1" applyNumberFormat="1" applyFont="1" applyFill="1" applyBorder="1" applyAlignment="1" applyProtection="1">
      <protection hidden="1"/>
    </xf>
    <xf numFmtId="3" fontId="9" fillId="7" borderId="0" xfId="1" applyNumberFormat="1" applyFont="1" applyFill="1" applyBorder="1" applyAlignment="1" applyProtection="1">
      <protection hidden="1"/>
    </xf>
    <xf numFmtId="166" fontId="7" fillId="6" borderId="16" xfId="1" applyNumberFormat="1" applyFont="1" applyFill="1" applyBorder="1" applyAlignment="1" applyProtection="1">
      <alignment horizontal="center" vertical="center" wrapText="1"/>
      <protection hidden="1"/>
    </xf>
    <xf numFmtId="166" fontId="9" fillId="5" borderId="15" xfId="1" applyNumberFormat="1" applyFont="1" applyFill="1" applyBorder="1" applyAlignment="1" applyProtection="1">
      <alignment horizontal="center" vertical="center" wrapText="1"/>
      <protection locked="0" hidden="1"/>
    </xf>
    <xf numFmtId="167" fontId="9" fillId="7" borderId="15" xfId="1" applyNumberFormat="1" applyFont="1" applyFill="1" applyBorder="1" applyAlignment="1" applyProtection="1">
      <alignment horizontal="center" vertical="center" wrapText="1"/>
      <protection hidden="1"/>
    </xf>
    <xf numFmtId="166" fontId="9" fillId="7" borderId="8" xfId="1" applyNumberFormat="1" applyFont="1" applyFill="1" applyBorder="1" applyAlignment="1" applyProtection="1">
      <protection hidden="1"/>
    </xf>
    <xf numFmtId="166" fontId="9" fillId="7" borderId="9" xfId="1" applyNumberFormat="1" applyFont="1" applyFill="1" applyBorder="1" applyAlignment="1" applyProtection="1">
      <protection hidden="1"/>
    </xf>
    <xf numFmtId="167" fontId="9" fillId="7" borderId="9" xfId="1" applyNumberFormat="1" applyFont="1" applyFill="1" applyBorder="1" applyAlignment="1" applyProtection="1">
      <protection hidden="1"/>
    </xf>
    <xf numFmtId="166" fontId="9" fillId="4" borderId="21" xfId="1" applyNumberFormat="1" applyFont="1" applyFill="1" applyBorder="1" applyAlignment="1" applyProtection="1">
      <protection hidden="1"/>
    </xf>
    <xf numFmtId="166" fontId="9" fillId="4" borderId="22" xfId="1" applyNumberFormat="1" applyFont="1" applyFill="1" applyBorder="1" applyAlignment="1" applyProtection="1">
      <alignment horizontal="center"/>
      <protection hidden="1"/>
    </xf>
    <xf numFmtId="166" fontId="9" fillId="7" borderId="3" xfId="1" applyNumberFormat="1" applyFont="1" applyFill="1" applyBorder="1" applyAlignment="1" applyProtection="1">
      <protection hidden="1"/>
    </xf>
    <xf numFmtId="166" fontId="9" fillId="7" borderId="4" xfId="1" applyNumberFormat="1" applyFont="1" applyFill="1" applyBorder="1" applyAlignment="1" applyProtection="1">
      <protection hidden="1"/>
    </xf>
    <xf numFmtId="167" fontId="7" fillId="7" borderId="4" xfId="1" applyNumberFormat="1" applyFont="1" applyFill="1" applyBorder="1" applyAlignment="1" applyProtection="1">
      <protection hidden="1"/>
    </xf>
    <xf numFmtId="167" fontId="9" fillId="7" borderId="0" xfId="1" applyNumberFormat="1" applyFont="1" applyFill="1" applyBorder="1" applyAlignment="1" applyProtection="1">
      <protection hidden="1"/>
    </xf>
    <xf numFmtId="167" fontId="9" fillId="7" borderId="4" xfId="1" applyNumberFormat="1" applyFont="1" applyFill="1" applyBorder="1" applyAlignment="1" applyProtection="1">
      <protection hidden="1"/>
    </xf>
    <xf numFmtId="4" fontId="7" fillId="7" borderId="0" xfId="1" applyNumberFormat="1" applyFont="1" applyFill="1" applyBorder="1" applyAlignment="1" applyProtection="1">
      <protection hidden="1"/>
    </xf>
    <xf numFmtId="166" fontId="9" fillId="7" borderId="8" xfId="1" quotePrefix="1" applyNumberFormat="1" applyFont="1" applyFill="1" applyBorder="1" applyAlignment="1" applyProtection="1">
      <protection hidden="1"/>
    </xf>
    <xf numFmtId="166" fontId="9" fillId="7" borderId="9" xfId="1" quotePrefix="1" applyNumberFormat="1" applyFont="1" applyFill="1" applyBorder="1" applyAlignment="1" applyProtection="1">
      <protection hidden="1"/>
    </xf>
    <xf numFmtId="4" fontId="9" fillId="7" borderId="9" xfId="1" applyNumberFormat="1" applyFont="1" applyFill="1" applyBorder="1" applyAlignment="1" applyProtection="1">
      <protection hidden="1"/>
    </xf>
    <xf numFmtId="3" fontId="9" fillId="7" borderId="9" xfId="1" applyNumberFormat="1" applyFont="1" applyFill="1" applyBorder="1" applyAlignment="1" applyProtection="1">
      <protection hidden="1"/>
    </xf>
    <xf numFmtId="3" fontId="9" fillId="7" borderId="9" xfId="1" quotePrefix="1" applyNumberFormat="1" applyFont="1" applyFill="1" applyBorder="1" applyAlignment="1" applyProtection="1">
      <protection hidden="1"/>
    </xf>
    <xf numFmtId="166" fontId="12" fillId="7" borderId="3" xfId="1" applyNumberFormat="1" applyFont="1" applyFill="1" applyBorder="1" applyAlignment="1" applyProtection="1">
      <protection hidden="1"/>
    </xf>
    <xf numFmtId="166" fontId="7" fillId="7" borderId="4" xfId="1" applyNumberFormat="1" applyFont="1" applyFill="1" applyBorder="1" applyAlignment="1" applyProtection="1">
      <protection hidden="1"/>
    </xf>
    <xf numFmtId="166" fontId="7" fillId="5" borderId="19" xfId="1" applyNumberFormat="1" applyFont="1" applyFill="1" applyBorder="1" applyAlignment="1" applyProtection="1">
      <protection locked="0" hidden="1"/>
    </xf>
    <xf numFmtId="3" fontId="7" fillId="7" borderId="0" xfId="1" quotePrefix="1" applyNumberFormat="1" applyFont="1" applyFill="1" applyBorder="1" applyAlignment="1" applyProtection="1">
      <protection hidden="1"/>
    </xf>
    <xf numFmtId="166" fontId="8" fillId="7" borderId="1" xfId="1" applyNumberFormat="1" applyFont="1" applyFill="1" applyBorder="1" applyAlignment="1" applyProtection="1">
      <protection hidden="1"/>
    </xf>
    <xf numFmtId="166" fontId="8" fillId="7" borderId="0" xfId="1" applyNumberFormat="1" applyFont="1" applyFill="1" applyBorder="1" applyAlignment="1" applyProtection="1">
      <protection hidden="1"/>
    </xf>
    <xf numFmtId="3" fontId="1" fillId="7" borderId="0" xfId="1" applyNumberFormat="1" applyFont="1" applyFill="1" applyBorder="1" applyProtection="1">
      <protection hidden="1"/>
    </xf>
    <xf numFmtId="166" fontId="16" fillId="7" borderId="1" xfId="1" applyNumberFormat="1" applyFont="1" applyFill="1" applyBorder="1" applyAlignment="1" applyProtection="1">
      <protection hidden="1"/>
    </xf>
    <xf numFmtId="166" fontId="16" fillId="7" borderId="10" xfId="1" applyNumberFormat="1" applyFont="1" applyFill="1" applyBorder="1" applyAlignment="1" applyProtection="1">
      <protection hidden="1"/>
    </xf>
    <xf numFmtId="167" fontId="16" fillId="7" borderId="10" xfId="1" applyNumberFormat="1" applyFont="1" applyFill="1" applyBorder="1" applyAlignment="1" applyProtection="1">
      <protection hidden="1"/>
    </xf>
    <xf numFmtId="166" fontId="17" fillId="7" borderId="10" xfId="1" applyNumberFormat="1" applyFont="1" applyFill="1" applyBorder="1" applyAlignment="1" applyProtection="1">
      <protection hidden="1"/>
    </xf>
    <xf numFmtId="166" fontId="16" fillId="4" borderId="23" xfId="1" applyNumberFormat="1" applyFont="1" applyFill="1" applyBorder="1" applyAlignment="1" applyProtection="1">
      <protection hidden="1"/>
    </xf>
    <xf numFmtId="3" fontId="17" fillId="7" borderId="10" xfId="1" applyNumberFormat="1" applyFont="1" applyFill="1" applyBorder="1" applyAlignment="1" applyProtection="1">
      <protection hidden="1"/>
    </xf>
    <xf numFmtId="166" fontId="13" fillId="7" borderId="0" xfId="1" applyNumberFormat="1" applyFont="1" applyFill="1" applyBorder="1" applyAlignment="1" applyProtection="1">
      <protection hidden="1"/>
    </xf>
    <xf numFmtId="167" fontId="13" fillId="7" borderId="0" xfId="1" applyNumberFormat="1" applyFont="1" applyFill="1" applyBorder="1" applyAlignment="1" applyProtection="1">
      <protection hidden="1"/>
    </xf>
    <xf numFmtId="166" fontId="13" fillId="7" borderId="3" xfId="1" applyNumberFormat="1" applyFont="1" applyFill="1" applyBorder="1" applyAlignment="1" applyProtection="1">
      <protection hidden="1"/>
    </xf>
    <xf numFmtId="166" fontId="14" fillId="7" borderId="4" xfId="1" quotePrefix="1" applyNumberFormat="1" applyFont="1" applyFill="1" applyBorder="1" applyAlignment="1" applyProtection="1">
      <protection hidden="1"/>
    </xf>
    <xf numFmtId="167" fontId="14" fillId="7" borderId="4" xfId="1" applyNumberFormat="1" applyFont="1" applyFill="1" applyBorder="1" applyAlignment="1" applyProtection="1">
      <protection hidden="1"/>
    </xf>
    <xf numFmtId="166" fontId="7" fillId="7" borderId="4" xfId="1" applyNumberFormat="1" applyFont="1" applyFill="1" applyBorder="1" applyAlignment="1" applyProtection="1">
      <alignment horizontal="right"/>
      <protection hidden="1"/>
    </xf>
    <xf numFmtId="3" fontId="7" fillId="7" borderId="4" xfId="1" applyNumberFormat="1" applyFont="1" applyFill="1" applyBorder="1" applyAlignment="1" applyProtection="1">
      <alignment horizontal="right"/>
      <protection hidden="1"/>
    </xf>
    <xf numFmtId="3" fontId="7" fillId="7" borderId="4" xfId="1" applyNumberFormat="1" applyFont="1" applyFill="1" applyBorder="1" applyAlignment="1" applyProtection="1">
      <protection hidden="1"/>
    </xf>
    <xf numFmtId="166" fontId="14" fillId="7" borderId="0" xfId="1" quotePrefix="1" applyNumberFormat="1" applyFont="1" applyFill="1" applyBorder="1" applyAlignment="1" applyProtection="1">
      <protection hidden="1"/>
    </xf>
    <xf numFmtId="167" fontId="14" fillId="7" borderId="0" xfId="1" applyNumberFormat="1" applyFont="1" applyFill="1" applyBorder="1" applyAlignment="1" applyProtection="1">
      <protection hidden="1"/>
    </xf>
    <xf numFmtId="167" fontId="9" fillId="7" borderId="0" xfId="1" applyNumberFormat="1" applyFont="1" applyFill="1" applyBorder="1" applyAlignment="1" applyProtection="1">
      <alignment horizontal="right"/>
      <protection hidden="1"/>
    </xf>
    <xf numFmtId="166" fontId="6" fillId="7" borderId="0" xfId="1" applyNumberFormat="1" applyFont="1" applyFill="1" applyBorder="1" applyAlignment="1" applyProtection="1">
      <protection hidden="1"/>
    </xf>
    <xf numFmtId="166" fontId="13" fillId="7" borderId="6" xfId="1" applyNumberFormat="1" applyFont="1" applyFill="1" applyBorder="1" applyAlignment="1" applyProtection="1">
      <protection hidden="1"/>
    </xf>
    <xf numFmtId="166" fontId="3" fillId="7" borderId="0" xfId="1" applyNumberFormat="1" applyFont="1" applyFill="1" applyBorder="1" applyAlignment="1" applyProtection="1">
      <protection hidden="1"/>
    </xf>
    <xf numFmtId="167" fontId="3" fillId="7" borderId="0" xfId="1" applyNumberFormat="1" applyFont="1" applyFill="1" applyBorder="1" applyAlignment="1" applyProtection="1">
      <protection hidden="1"/>
    </xf>
    <xf numFmtId="167" fontId="4" fillId="7" borderId="0" xfId="1" applyNumberFormat="1" applyFont="1" applyFill="1" applyBorder="1" applyAlignment="1" applyProtection="1">
      <alignment horizontal="right"/>
      <protection hidden="1"/>
    </xf>
    <xf numFmtId="166" fontId="7" fillId="7" borderId="9" xfId="1" applyNumberFormat="1" applyFont="1" applyFill="1" applyBorder="1" applyAlignment="1" applyProtection="1">
      <protection hidden="1"/>
    </xf>
    <xf numFmtId="167" fontId="7" fillId="7" borderId="9" xfId="1" applyNumberFormat="1" applyFont="1" applyFill="1" applyBorder="1" applyAlignment="1" applyProtection="1">
      <protection hidden="1"/>
    </xf>
    <xf numFmtId="167" fontId="7" fillId="7" borderId="0" xfId="1" applyNumberFormat="1" applyFont="1" applyFill="1" applyBorder="1" applyAlignment="1" applyProtection="1">
      <alignment horizontal="right"/>
      <protection hidden="1"/>
    </xf>
    <xf numFmtId="0" fontId="7" fillId="7" borderId="0" xfId="1" applyNumberFormat="1" applyFont="1" applyFill="1" applyBorder="1" applyAlignment="1" applyProtection="1">
      <protection hidden="1"/>
    </xf>
    <xf numFmtId="167" fontId="11" fillId="7" borderId="0" xfId="1" applyNumberFormat="1" applyFont="1" applyFill="1" applyBorder="1" applyAlignment="1" applyProtection="1">
      <protection hidden="1"/>
    </xf>
    <xf numFmtId="167" fontId="9" fillId="7" borderId="0" xfId="1" applyNumberFormat="1" applyFont="1" applyFill="1" applyBorder="1" applyAlignment="1" applyProtection="1">
      <alignment horizontal="center"/>
      <protection hidden="1"/>
    </xf>
    <xf numFmtId="167" fontId="9" fillId="7" borderId="5" xfId="1" applyNumberFormat="1" applyFont="1" applyFill="1" applyBorder="1" applyAlignment="1" applyProtection="1">
      <alignment horizontal="center"/>
      <protection hidden="1"/>
    </xf>
    <xf numFmtId="167" fontId="9" fillId="7" borderId="7" xfId="1" applyNumberFormat="1" applyFont="1" applyFill="1" applyBorder="1" applyAlignment="1" applyProtection="1">
      <alignment horizontal="center"/>
      <protection hidden="1"/>
    </xf>
    <xf numFmtId="166" fontId="9" fillId="7" borderId="7" xfId="1" applyNumberFormat="1" applyFont="1" applyFill="1" applyBorder="1" applyAlignment="1" applyProtection="1">
      <alignment horizontal="center"/>
      <protection hidden="1"/>
    </xf>
    <xf numFmtId="4" fontId="9" fillId="7" borderId="7" xfId="1" applyNumberFormat="1" applyFont="1" applyFill="1" applyBorder="1" applyAlignment="1" applyProtection="1">
      <alignment horizontal="center"/>
      <protection hidden="1"/>
    </xf>
    <xf numFmtId="3" fontId="9" fillId="7" borderId="7" xfId="1" applyNumberFormat="1" applyFont="1" applyFill="1" applyBorder="1" applyAlignment="1" applyProtection="1">
      <alignment horizontal="center"/>
      <protection hidden="1"/>
    </xf>
    <xf numFmtId="166" fontId="16" fillId="4" borderId="24" xfId="1" applyNumberFormat="1" applyFont="1" applyFill="1" applyBorder="1" applyAlignment="1" applyProtection="1">
      <alignment horizontal="center"/>
      <protection hidden="1"/>
    </xf>
    <xf numFmtId="166" fontId="16" fillId="7" borderId="0" xfId="1" applyNumberFormat="1" applyFont="1" applyFill="1" applyBorder="1" applyAlignment="1" applyProtection="1">
      <protection hidden="1"/>
    </xf>
    <xf numFmtId="3" fontId="9" fillId="7" borderId="0" xfId="1" applyNumberFormat="1" applyFont="1" applyFill="1" applyBorder="1" applyAlignment="1" applyProtection="1">
      <alignment horizontal="center"/>
      <protection hidden="1"/>
    </xf>
    <xf numFmtId="166" fontId="9" fillId="7" borderId="0" xfId="1" quotePrefix="1" applyNumberFormat="1" applyFont="1" applyFill="1" applyBorder="1" applyAlignment="1" applyProtection="1">
      <alignment horizontal="center"/>
      <protection hidden="1"/>
    </xf>
    <xf numFmtId="167" fontId="4" fillId="7" borderId="0" xfId="1" applyNumberFormat="1" applyFont="1" applyFill="1" applyBorder="1" applyAlignment="1" applyProtection="1">
      <alignment horizontal="center"/>
      <protection hidden="1"/>
    </xf>
    <xf numFmtId="10" fontId="7" fillId="7" borderId="0" xfId="1" applyNumberFormat="1" applyFont="1" applyFill="1" applyBorder="1" applyAlignment="1" applyProtection="1">
      <protection hidden="1"/>
    </xf>
    <xf numFmtId="10" fontId="9" fillId="7" borderId="0" xfId="1" applyNumberFormat="1" applyFont="1" applyFill="1" applyBorder="1" applyAlignment="1" applyProtection="1">
      <protection hidden="1"/>
    </xf>
    <xf numFmtId="10" fontId="16" fillId="7" borderId="0" xfId="1" applyNumberFormat="1" applyFont="1" applyFill="1" applyBorder="1" applyAlignment="1" applyProtection="1">
      <protection hidden="1"/>
    </xf>
    <xf numFmtId="10" fontId="3" fillId="7" borderId="0" xfId="1" applyNumberFormat="1" applyFont="1" applyFill="1" applyBorder="1" applyAlignment="1" applyProtection="1">
      <protection hidden="1"/>
    </xf>
    <xf numFmtId="167" fontId="19" fillId="7" borderId="0" xfId="1" applyNumberFormat="1" applyFont="1" applyFill="1" applyBorder="1" applyAlignment="1" applyProtection="1">
      <protection hidden="1"/>
    </xf>
    <xf numFmtId="165" fontId="15" fillId="0" borderId="25" xfId="0" applyFont="1" applyBorder="1" applyProtection="1">
      <protection hidden="1"/>
    </xf>
    <xf numFmtId="167" fontId="3" fillId="7" borderId="0" xfId="1" applyNumberFormat="1" applyFont="1" applyFill="1" applyProtection="1">
      <protection hidden="1"/>
    </xf>
    <xf numFmtId="167" fontId="3" fillId="7" borderId="9" xfId="1" applyNumberFormat="1" applyFont="1" applyFill="1" applyBorder="1" applyProtection="1">
      <protection hidden="1"/>
    </xf>
    <xf numFmtId="167" fontId="3" fillId="7" borderId="8" xfId="1" applyNumberFormat="1" applyFont="1" applyFill="1" applyBorder="1" applyProtection="1">
      <protection hidden="1"/>
    </xf>
    <xf numFmtId="167" fontId="7" fillId="7" borderId="0" xfId="1" applyNumberFormat="1" applyFont="1" applyFill="1" applyAlignment="1" applyProtection="1">
      <alignment horizontal="right"/>
      <protection hidden="1"/>
    </xf>
    <xf numFmtId="0" fontId="7" fillId="7" borderId="0" xfId="1" applyNumberFormat="1" applyFont="1" applyFill="1" applyProtection="1">
      <protection hidden="1"/>
    </xf>
    <xf numFmtId="167" fontId="8" fillId="7" borderId="0" xfId="1" applyNumberFormat="1" applyFont="1" applyFill="1" applyProtection="1">
      <protection hidden="1"/>
    </xf>
    <xf numFmtId="165" fontId="11" fillId="7" borderId="3" xfId="0" applyFont="1" applyFill="1" applyBorder="1" applyProtection="1">
      <protection hidden="1"/>
    </xf>
    <xf numFmtId="165" fontId="15" fillId="7" borderId="4" xfId="0" applyFont="1" applyFill="1" applyBorder="1" applyProtection="1">
      <protection hidden="1"/>
    </xf>
    <xf numFmtId="166" fontId="18" fillId="7" borderId="6" xfId="1" applyNumberFormat="1" applyFont="1" applyFill="1" applyBorder="1" applyAlignment="1" applyProtection="1">
      <alignment wrapText="1"/>
      <protection hidden="1"/>
    </xf>
    <xf numFmtId="166" fontId="18" fillId="7" borderId="0" xfId="1" applyNumberFormat="1" applyFont="1" applyFill="1" applyBorder="1" applyAlignment="1" applyProtection="1">
      <alignment wrapText="1"/>
      <protection hidden="1"/>
    </xf>
    <xf numFmtId="166" fontId="18" fillId="7" borderId="0" xfId="1" applyNumberFormat="1" applyFont="1" applyFill="1" applyBorder="1" applyAlignment="1" applyProtection="1">
      <alignment horizontal="left" wrapText="1"/>
      <protection hidden="1"/>
    </xf>
    <xf numFmtId="166" fontId="18" fillId="7" borderId="7" xfId="1" applyNumberFormat="1" applyFont="1" applyFill="1" applyBorder="1" applyAlignment="1" applyProtection="1">
      <alignment horizontal="left" wrapText="1"/>
      <protection hidden="1"/>
    </xf>
    <xf numFmtId="166" fontId="7" fillId="7" borderId="5" xfId="1" applyNumberFormat="1" applyFont="1" applyFill="1" applyBorder="1" applyAlignment="1" applyProtection="1">
      <protection hidden="1"/>
    </xf>
    <xf numFmtId="167" fontId="3" fillId="7" borderId="0" xfId="1" applyNumberFormat="1" applyFont="1" applyFill="1" applyBorder="1" applyProtection="1">
      <protection hidden="1"/>
    </xf>
    <xf numFmtId="165" fontId="15" fillId="7" borderId="0" xfId="0" applyFont="1" applyFill="1" applyProtection="1">
      <protection hidden="1"/>
    </xf>
    <xf numFmtId="165" fontId="11" fillId="0" borderId="0" xfId="0" applyFont="1" applyAlignment="1" applyProtection="1">
      <alignment horizontal="center" vertical="top" wrapText="1"/>
      <protection hidden="1"/>
    </xf>
    <xf numFmtId="165" fontId="1" fillId="7" borderId="16" xfId="0" applyFont="1" applyFill="1" applyBorder="1" applyProtection="1">
      <protection hidden="1"/>
    </xf>
    <xf numFmtId="165" fontId="11" fillId="0" borderId="0" xfId="0" applyFont="1" applyAlignment="1" applyProtection="1">
      <alignment horizontal="left"/>
      <protection hidden="1"/>
    </xf>
    <xf numFmtId="166" fontId="7" fillId="6" borderId="15" xfId="1" applyNumberFormat="1" applyFont="1" applyFill="1" applyBorder="1" applyAlignment="1" applyProtection="1">
      <protection hidden="1"/>
    </xf>
    <xf numFmtId="166" fontId="9" fillId="4" borderId="26" xfId="1" applyNumberFormat="1" applyFont="1" applyFill="1" applyBorder="1" applyAlignment="1" applyProtection="1">
      <protection hidden="1"/>
    </xf>
    <xf numFmtId="166" fontId="7" fillId="4" borderId="16" xfId="1" applyNumberFormat="1" applyFont="1" applyFill="1" applyBorder="1" applyAlignment="1" applyProtection="1">
      <protection hidden="1"/>
    </xf>
    <xf numFmtId="166" fontId="7" fillId="6" borderId="14" xfId="1" applyNumberFormat="1" applyFont="1" applyFill="1" applyBorder="1" applyAlignment="1" applyProtection="1">
      <protection hidden="1"/>
    </xf>
    <xf numFmtId="166" fontId="9" fillId="4" borderId="16" xfId="1" applyNumberFormat="1" applyFont="1" applyFill="1" applyBorder="1" applyAlignment="1" applyProtection="1">
      <protection hidden="1"/>
    </xf>
    <xf numFmtId="166" fontId="9" fillId="6" borderId="14" xfId="1" applyNumberFormat="1" applyFont="1" applyFill="1" applyBorder="1" applyAlignment="1" applyProtection="1">
      <protection hidden="1"/>
    </xf>
    <xf numFmtId="166" fontId="9" fillId="4" borderId="0" xfId="1" applyNumberFormat="1" applyFont="1" applyFill="1" applyBorder="1" applyAlignment="1" applyProtection="1">
      <protection hidden="1"/>
    </xf>
    <xf numFmtId="165" fontId="0" fillId="0" borderId="8" xfId="0" applyBorder="1" applyProtection="1">
      <protection hidden="1"/>
    </xf>
    <xf numFmtId="165" fontId="0" fillId="0" borderId="9" xfId="0" applyBorder="1" applyProtection="1">
      <protection hidden="1"/>
    </xf>
    <xf numFmtId="165" fontId="0" fillId="0" borderId="11" xfId="0" applyBorder="1" applyProtection="1">
      <protection hidden="1"/>
    </xf>
    <xf numFmtId="165" fontId="11" fillId="0" borderId="5" xfId="0" applyFont="1" applyBorder="1" applyAlignment="1" applyProtection="1">
      <alignment horizontal="centerContinuous"/>
      <protection hidden="1"/>
    </xf>
    <xf numFmtId="166" fontId="11" fillId="0" borderId="3" xfId="1" applyNumberFormat="1" applyFont="1" applyFill="1" applyBorder="1" applyAlignment="1" applyProtection="1">
      <alignment horizontal="centerContinuous"/>
      <protection hidden="1"/>
    </xf>
    <xf numFmtId="165" fontId="0" fillId="0" borderId="6" xfId="0" applyBorder="1" applyProtection="1">
      <protection hidden="1"/>
    </xf>
    <xf numFmtId="165" fontId="0" fillId="0" borderId="7" xfId="0" applyBorder="1" applyProtection="1">
      <protection hidden="1"/>
    </xf>
    <xf numFmtId="167" fontId="11" fillId="0" borderId="0" xfId="0" applyNumberFormat="1" applyFont="1" applyProtection="1">
      <protection hidden="1"/>
    </xf>
    <xf numFmtId="165" fontId="11" fillId="0" borderId="0" xfId="0" applyFont="1" applyAlignment="1" applyProtection="1">
      <alignment horizontal="center" wrapText="1"/>
      <protection hidden="1"/>
    </xf>
    <xf numFmtId="166" fontId="7" fillId="6" borderId="27" xfId="1" applyNumberFormat="1" applyFont="1" applyFill="1" applyBorder="1" applyAlignment="1" applyProtection="1">
      <protection hidden="1"/>
    </xf>
    <xf numFmtId="166" fontId="9" fillId="6" borderId="27" xfId="1" applyNumberFormat="1" applyFont="1" applyFill="1" applyBorder="1" applyAlignment="1" applyProtection="1">
      <protection hidden="1"/>
    </xf>
    <xf numFmtId="165" fontId="11" fillId="0" borderId="28" xfId="0" applyFont="1" applyBorder="1" applyAlignment="1" applyProtection="1">
      <alignment horizontal="centerContinuous"/>
      <protection hidden="1"/>
    </xf>
    <xf numFmtId="166" fontId="11" fillId="7" borderId="4" xfId="1" applyNumberFormat="1" applyFont="1" applyFill="1" applyBorder="1" applyAlignment="1" applyProtection="1">
      <alignment horizontal="centerContinuous"/>
      <protection hidden="1"/>
    </xf>
    <xf numFmtId="167" fontId="7" fillId="7" borderId="4" xfId="1" applyNumberFormat="1" applyFont="1" applyFill="1" applyBorder="1" applyAlignment="1" applyProtection="1">
      <alignment horizontal="centerContinuous"/>
      <protection hidden="1"/>
    </xf>
    <xf numFmtId="166" fontId="9" fillId="7" borderId="4" xfId="1" applyNumberFormat="1" applyFont="1" applyFill="1" applyBorder="1" applyAlignment="1" applyProtection="1">
      <alignment horizontal="centerContinuous"/>
      <protection hidden="1"/>
    </xf>
    <xf numFmtId="166" fontId="9" fillId="5" borderId="26" xfId="1" applyNumberFormat="1" applyFont="1" applyFill="1" applyBorder="1" applyAlignment="1" applyProtection="1">
      <protection locked="0" hidden="1"/>
    </xf>
    <xf numFmtId="165" fontId="1" fillId="0" borderId="0" xfId="0" applyFont="1" applyProtection="1">
      <protection hidden="1"/>
    </xf>
    <xf numFmtId="165" fontId="1" fillId="0" borderId="3" xfId="0" applyFont="1" applyBorder="1" applyProtection="1">
      <protection hidden="1"/>
    </xf>
    <xf numFmtId="165" fontId="1" fillId="0" borderId="4" xfId="0" applyFont="1" applyBorder="1" applyProtection="1">
      <protection hidden="1"/>
    </xf>
    <xf numFmtId="165" fontId="1" fillId="0" borderId="4" xfId="0" applyFont="1" applyBorder="1" applyAlignment="1" applyProtection="1">
      <alignment horizontal="centerContinuous"/>
      <protection hidden="1"/>
    </xf>
    <xf numFmtId="165" fontId="1" fillId="0" borderId="5" xfId="0" applyFont="1" applyBorder="1" applyAlignment="1" applyProtection="1">
      <alignment horizontal="centerContinuous"/>
      <protection hidden="1"/>
    </xf>
    <xf numFmtId="165" fontId="1" fillId="0" borderId="6" xfId="0" applyFont="1" applyBorder="1" applyProtection="1">
      <protection hidden="1"/>
    </xf>
    <xf numFmtId="167" fontId="1" fillId="0" borderId="0" xfId="0" applyNumberFormat="1" applyFont="1" applyProtection="1">
      <protection hidden="1"/>
    </xf>
    <xf numFmtId="167" fontId="1" fillId="0" borderId="6" xfId="0" applyNumberFormat="1" applyFont="1" applyBorder="1" applyProtection="1">
      <protection hidden="1"/>
    </xf>
    <xf numFmtId="165" fontId="1" fillId="0" borderId="8" xfId="0" applyFont="1" applyBorder="1" applyProtection="1">
      <protection hidden="1"/>
    </xf>
    <xf numFmtId="165" fontId="1" fillId="0" borderId="9" xfId="0" applyFont="1" applyBorder="1" applyProtection="1">
      <protection hidden="1"/>
    </xf>
    <xf numFmtId="165" fontId="1" fillId="0" borderId="11" xfId="0" applyFont="1" applyBorder="1" applyProtection="1">
      <protection hidden="1"/>
    </xf>
    <xf numFmtId="165" fontId="1" fillId="0" borderId="5" xfId="0" applyFont="1" applyBorder="1" applyProtection="1">
      <protection hidden="1"/>
    </xf>
    <xf numFmtId="165" fontId="1" fillId="0" borderId="7" xfId="0" applyFont="1" applyBorder="1" applyProtection="1">
      <protection hidden="1"/>
    </xf>
    <xf numFmtId="165" fontId="1" fillId="7" borderId="4" xfId="0" applyFont="1" applyFill="1" applyBorder="1" applyProtection="1">
      <protection hidden="1"/>
    </xf>
    <xf numFmtId="165" fontId="1" fillId="7" borderId="5" xfId="0" applyFont="1" applyFill="1" applyBorder="1" applyProtection="1">
      <protection hidden="1"/>
    </xf>
    <xf numFmtId="165" fontId="1" fillId="2" borderId="0" xfId="0" applyFont="1" applyFill="1" applyProtection="1">
      <protection locked="0" hidden="1"/>
    </xf>
    <xf numFmtId="14" fontId="1" fillId="2" borderId="0" xfId="0" applyNumberFormat="1" applyFont="1" applyFill="1" applyProtection="1">
      <protection locked="0" hidden="1"/>
    </xf>
    <xf numFmtId="166" fontId="14" fillId="7" borderId="0" xfId="1" applyNumberFormat="1" applyFont="1" applyFill="1" applyBorder="1" applyAlignment="1" applyProtection="1">
      <protection hidden="1"/>
    </xf>
    <xf numFmtId="49" fontId="20" fillId="7" borderId="0" xfId="1" applyNumberFormat="1" applyFont="1" applyFill="1" applyBorder="1" applyAlignment="1" applyProtection="1">
      <protection hidden="1"/>
    </xf>
    <xf numFmtId="49" fontId="21" fillId="7" borderId="0" xfId="1" applyNumberFormat="1" applyFont="1" applyFill="1" applyBorder="1" applyAlignment="1" applyProtection="1">
      <protection hidden="1"/>
    </xf>
    <xf numFmtId="165" fontId="22" fillId="0" borderId="0" xfId="0" applyFont="1" applyAlignment="1">
      <alignment vertical="center"/>
    </xf>
    <xf numFmtId="3" fontId="7" fillId="7" borderId="0" xfId="1" applyNumberFormat="1" applyFont="1" applyFill="1" applyBorder="1" applyAlignment="1" applyProtection="1">
      <alignment horizontal="right"/>
      <protection hidden="1"/>
    </xf>
    <xf numFmtId="166" fontId="7" fillId="0" borderId="0" xfId="1" applyNumberFormat="1" applyFont="1" applyFill="1" applyBorder="1" applyAlignment="1" applyProtection="1">
      <alignment horizontal="center"/>
      <protection locked="0" hidden="1"/>
    </xf>
    <xf numFmtId="167" fontId="7" fillId="7" borderId="0" xfId="1" applyNumberFormat="1" applyFont="1" applyFill="1" applyBorder="1" applyAlignment="1" applyProtection="1">
      <alignment horizontal="center"/>
      <protection hidden="1"/>
    </xf>
    <xf numFmtId="166" fontId="7" fillId="5" borderId="0" xfId="1" applyNumberFormat="1" applyFont="1" applyFill="1" applyBorder="1" applyAlignment="1" applyProtection="1">
      <protection locked="0" hidden="1"/>
    </xf>
    <xf numFmtId="3" fontId="7" fillId="7" borderId="5" xfId="1" applyNumberFormat="1" applyFont="1" applyFill="1" applyBorder="1" applyAlignment="1" applyProtection="1">
      <protection hidden="1"/>
    </xf>
    <xf numFmtId="166" fontId="7" fillId="7" borderId="7" xfId="1" applyNumberFormat="1" applyFont="1" applyFill="1" applyBorder="1" applyAlignment="1" applyProtection="1">
      <protection hidden="1"/>
    </xf>
    <xf numFmtId="166" fontId="7" fillId="5" borderId="6" xfId="1" applyNumberFormat="1" applyFont="1" applyFill="1" applyBorder="1" applyAlignment="1" applyProtection="1">
      <protection locked="0" hidden="1"/>
    </xf>
    <xf numFmtId="165" fontId="22" fillId="0" borderId="9" xfId="0" applyFont="1" applyBorder="1" applyAlignment="1">
      <alignment vertical="center"/>
    </xf>
    <xf numFmtId="9" fontId="9" fillId="7" borderId="9" xfId="1" applyNumberFormat="1" applyFont="1" applyFill="1" applyBorder="1" applyAlignment="1" applyProtection="1">
      <protection hidden="1"/>
    </xf>
    <xf numFmtId="9" fontId="9" fillId="7" borderId="11" xfId="1" applyNumberFormat="1" applyFont="1" applyFill="1" applyBorder="1" applyAlignment="1" applyProtection="1">
      <protection hidden="1"/>
    </xf>
    <xf numFmtId="165" fontId="23" fillId="8" borderId="3" xfId="0" applyFont="1" applyFill="1" applyBorder="1"/>
    <xf numFmtId="165" fontId="23" fillId="8" borderId="4" xfId="0" applyFont="1" applyFill="1" applyBorder="1" applyAlignment="1">
      <alignment horizontal="right"/>
    </xf>
    <xf numFmtId="168" fontId="24" fillId="8" borderId="4" xfId="3" applyNumberFormat="1" applyFont="1" applyFill="1" applyBorder="1" applyAlignment="1">
      <alignment horizontal="left"/>
    </xf>
    <xf numFmtId="0" fontId="24" fillId="8" borderId="4" xfId="3" applyFont="1" applyFill="1" applyBorder="1"/>
    <xf numFmtId="165" fontId="24" fillId="0" borderId="0" xfId="0" applyFont="1"/>
    <xf numFmtId="0" fontId="23" fillId="8" borderId="8" xfId="3" applyFont="1" applyFill="1" applyBorder="1" applyAlignment="1">
      <alignment horizontal="right"/>
    </xf>
    <xf numFmtId="0" fontId="23" fillId="8" borderId="9" xfId="3" applyFont="1" applyFill="1" applyBorder="1" applyAlignment="1">
      <alignment horizontal="right"/>
    </xf>
    <xf numFmtId="168" fontId="24" fillId="8" borderId="9" xfId="0" applyNumberFormat="1" applyFont="1" applyFill="1" applyBorder="1"/>
    <xf numFmtId="164" fontId="23" fillId="8" borderId="9" xfId="0" applyNumberFormat="1" applyFont="1" applyFill="1" applyBorder="1"/>
    <xf numFmtId="0" fontId="23" fillId="0" borderId="0" xfId="3" applyFont="1" applyAlignment="1">
      <alignment horizontal="right"/>
    </xf>
    <xf numFmtId="49" fontId="24" fillId="0" borderId="0" xfId="3" applyNumberFormat="1" applyFont="1" applyAlignment="1">
      <alignment horizontal="left"/>
    </xf>
    <xf numFmtId="0" fontId="24" fillId="0" borderId="0" xfId="3" applyFont="1"/>
    <xf numFmtId="0" fontId="25" fillId="0" borderId="9" xfId="3" applyFont="1" applyBorder="1"/>
    <xf numFmtId="165" fontId="24" fillId="0" borderId="9" xfId="0" applyFont="1" applyBorder="1"/>
    <xf numFmtId="0" fontId="23" fillId="0" borderId="0" xfId="3" applyFont="1"/>
    <xf numFmtId="165" fontId="23" fillId="8" borderId="30" xfId="0" applyFont="1" applyFill="1" applyBorder="1"/>
    <xf numFmtId="165" fontId="23" fillId="8" borderId="6" xfId="0" applyFont="1" applyFill="1" applyBorder="1"/>
    <xf numFmtId="0" fontId="23" fillId="8" borderId="28" xfId="3" applyFont="1" applyFill="1" applyBorder="1"/>
    <xf numFmtId="0" fontId="23" fillId="8" borderId="4" xfId="3" applyFont="1" applyFill="1" applyBorder="1"/>
    <xf numFmtId="0" fontId="23" fillId="8" borderId="28" xfId="3" applyFont="1" applyFill="1" applyBorder="1" applyAlignment="1">
      <alignment horizontal="center" wrapText="1"/>
    </xf>
    <xf numFmtId="0" fontId="23" fillId="8" borderId="1" xfId="3" applyFont="1" applyFill="1" applyBorder="1"/>
    <xf numFmtId="0" fontId="23" fillId="8" borderId="29" xfId="3" applyFont="1" applyFill="1" applyBorder="1"/>
    <xf numFmtId="0" fontId="23" fillId="8" borderId="31" xfId="3" applyFont="1" applyFill="1" applyBorder="1" applyAlignment="1">
      <alignment horizontal="center"/>
    </xf>
    <xf numFmtId="0" fontId="23" fillId="8" borderId="9" xfId="3" applyFont="1" applyFill="1" applyBorder="1"/>
    <xf numFmtId="0" fontId="23" fillId="8" borderId="31" xfId="3" applyFont="1" applyFill="1" applyBorder="1" applyAlignment="1">
      <alignment horizontal="center" wrapText="1"/>
    </xf>
    <xf numFmtId="0" fontId="23" fillId="8" borderId="30" xfId="3" applyFont="1" applyFill="1" applyBorder="1"/>
    <xf numFmtId="169" fontId="24" fillId="0" borderId="0" xfId="0" applyNumberFormat="1" applyFont="1"/>
    <xf numFmtId="0" fontId="23" fillId="8" borderId="35" xfId="3" applyFont="1" applyFill="1" applyBorder="1"/>
    <xf numFmtId="165" fontId="23" fillId="9" borderId="1" xfId="0" applyFont="1" applyFill="1" applyBorder="1"/>
    <xf numFmtId="169" fontId="24" fillId="9" borderId="36" xfId="0" applyNumberFormat="1" applyFont="1" applyFill="1" applyBorder="1"/>
    <xf numFmtId="9" fontId="24" fillId="9" borderId="37" xfId="2" applyFont="1" applyFill="1" applyBorder="1"/>
    <xf numFmtId="169" fontId="24" fillId="9" borderId="29" xfId="0" applyNumberFormat="1" applyFont="1" applyFill="1" applyBorder="1"/>
    <xf numFmtId="165" fontId="23" fillId="0" borderId="0" xfId="0" applyFont="1"/>
    <xf numFmtId="9" fontId="24" fillId="0" borderId="0" xfId="3" applyNumberFormat="1" applyFont="1" applyAlignment="1">
      <alignment horizontal="center"/>
    </xf>
    <xf numFmtId="9" fontId="24" fillId="0" borderId="0" xfId="2" applyFont="1" applyFill="1" applyBorder="1" applyAlignment="1">
      <alignment horizontal="center"/>
    </xf>
    <xf numFmtId="170" fontId="24" fillId="0" borderId="0" xfId="4" applyNumberFormat="1" applyFont="1" applyFill="1" applyBorder="1" applyAlignment="1" applyProtection="1">
      <alignment horizontal="center"/>
    </xf>
    <xf numFmtId="165" fontId="24" fillId="0" borderId="0" xfId="0" applyFont="1" applyAlignment="1">
      <alignment horizontal="center"/>
    </xf>
    <xf numFmtId="9" fontId="24" fillId="0" borderId="0" xfId="4" applyFont="1" applyFill="1" applyBorder="1" applyAlignment="1">
      <alignment horizontal="center"/>
    </xf>
    <xf numFmtId="168" fontId="24" fillId="0" borderId="0" xfId="0" applyNumberFormat="1" applyFont="1"/>
    <xf numFmtId="165" fontId="26" fillId="0" borderId="0" xfId="0" applyFont="1"/>
    <xf numFmtId="165" fontId="27" fillId="10" borderId="3" xfId="0" applyFont="1" applyFill="1" applyBorder="1" applyAlignment="1">
      <alignment horizontal="left" vertical="center"/>
    </xf>
    <xf numFmtId="165" fontId="27" fillId="10" borderId="5" xfId="0" applyFont="1" applyFill="1" applyBorder="1" applyAlignment="1">
      <alignment horizontal="left" vertical="center"/>
    </xf>
    <xf numFmtId="165" fontId="27" fillId="10" borderId="38" xfId="0" applyFont="1" applyFill="1" applyBorder="1" applyAlignment="1">
      <alignment horizontal="center" vertical="center"/>
    </xf>
    <xf numFmtId="165" fontId="27" fillId="10" borderId="28" xfId="0" applyFont="1" applyFill="1" applyBorder="1" applyAlignment="1">
      <alignment horizontal="center" vertical="center"/>
    </xf>
    <xf numFmtId="165" fontId="27" fillId="10" borderId="3" xfId="0" applyFont="1" applyFill="1" applyBorder="1" applyAlignment="1">
      <alignment vertical="center"/>
    </xf>
    <xf numFmtId="165" fontId="27" fillId="10" borderId="4" xfId="0" applyFont="1" applyFill="1" applyBorder="1" applyAlignment="1">
      <alignment vertical="center"/>
    </xf>
    <xf numFmtId="165" fontId="27" fillId="10" borderId="5" xfId="0" applyFont="1" applyFill="1" applyBorder="1" applyAlignment="1">
      <alignment vertical="center"/>
    </xf>
    <xf numFmtId="165" fontId="27" fillId="10" borderId="8" xfId="0" applyFont="1" applyFill="1" applyBorder="1" applyAlignment="1">
      <alignment horizontal="left" vertical="center"/>
    </xf>
    <xf numFmtId="165" fontId="27" fillId="10" borderId="11" xfId="0" applyFont="1" applyFill="1" applyBorder="1" applyAlignment="1">
      <alignment horizontal="left" vertical="center"/>
    </xf>
    <xf numFmtId="165" fontId="27" fillId="10" borderId="39" xfId="0" applyFont="1" applyFill="1" applyBorder="1" applyAlignment="1">
      <alignment horizontal="center" vertical="center"/>
    </xf>
    <xf numFmtId="165" fontId="27" fillId="10" borderId="31" xfId="0" applyFont="1" applyFill="1" applyBorder="1" applyAlignment="1">
      <alignment horizontal="center" vertical="center"/>
    </xf>
    <xf numFmtId="165" fontId="27" fillId="10" borderId="8" xfId="0" applyFont="1" applyFill="1" applyBorder="1" applyAlignment="1">
      <alignment vertical="center"/>
    </xf>
    <xf numFmtId="165" fontId="27" fillId="10" borderId="9" xfId="0" applyFont="1" applyFill="1" applyBorder="1" applyAlignment="1">
      <alignment vertical="center"/>
    </xf>
    <xf numFmtId="165" fontId="27" fillId="10" borderId="11" xfId="0" applyFont="1" applyFill="1" applyBorder="1" applyAlignment="1">
      <alignment vertical="center"/>
    </xf>
    <xf numFmtId="165" fontId="20" fillId="8" borderId="32" xfId="0" applyFont="1" applyFill="1" applyBorder="1" applyAlignment="1">
      <alignment horizontal="left" vertical="center"/>
    </xf>
    <xf numFmtId="165" fontId="20" fillId="8" borderId="34" xfId="0" applyFont="1" applyFill="1" applyBorder="1" applyAlignment="1">
      <alignment horizontal="left" vertical="center"/>
    </xf>
    <xf numFmtId="168" fontId="20" fillId="11" borderId="6" xfId="5" applyNumberFormat="1" applyFont="1" applyFill="1" applyBorder="1"/>
    <xf numFmtId="9" fontId="24" fillId="11" borderId="40" xfId="3" applyNumberFormat="1" applyFont="1" applyFill="1" applyBorder="1" applyAlignment="1">
      <alignment horizontal="center"/>
    </xf>
    <xf numFmtId="165" fontId="24" fillId="0" borderId="41" xfId="0" applyFont="1" applyBorder="1"/>
    <xf numFmtId="165" fontId="24" fillId="0" borderId="42" xfId="0" applyFont="1" applyBorder="1"/>
    <xf numFmtId="165" fontId="24" fillId="0" borderId="43" xfId="0" applyFont="1" applyBorder="1"/>
    <xf numFmtId="165" fontId="20" fillId="8" borderId="44" xfId="0" applyFont="1" applyFill="1" applyBorder="1" applyAlignment="1">
      <alignment horizontal="left" vertical="center"/>
    </xf>
    <xf numFmtId="165" fontId="20" fillId="8" borderId="45" xfId="0" applyFont="1" applyFill="1" applyBorder="1" applyAlignment="1">
      <alignment horizontal="left" vertical="center"/>
    </xf>
    <xf numFmtId="168" fontId="20" fillId="11" borderId="46" xfId="5" applyNumberFormat="1" applyFont="1" applyFill="1" applyBorder="1"/>
    <xf numFmtId="9" fontId="24" fillId="11" borderId="47" xfId="3" applyNumberFormat="1" applyFont="1" applyFill="1" applyBorder="1" applyAlignment="1">
      <alignment horizontal="center"/>
    </xf>
    <xf numFmtId="165" fontId="24" fillId="0" borderId="46" xfId="0" applyFont="1" applyBorder="1"/>
    <xf numFmtId="165" fontId="24" fillId="0" borderId="48" xfId="0" applyFont="1" applyBorder="1"/>
    <xf numFmtId="165" fontId="24" fillId="0" borderId="49" xfId="0" applyFont="1" applyBorder="1"/>
    <xf numFmtId="165" fontId="20" fillId="8" borderId="46" xfId="0" applyFont="1" applyFill="1" applyBorder="1" applyAlignment="1">
      <alignment horizontal="left" vertical="center"/>
    </xf>
    <xf numFmtId="165" fontId="20" fillId="8" borderId="50" xfId="0" applyFont="1" applyFill="1" applyBorder="1" applyAlignment="1">
      <alignment horizontal="left" vertical="center"/>
    </xf>
    <xf numFmtId="168" fontId="20" fillId="11" borderId="51" xfId="5" applyNumberFormat="1" applyFont="1" applyFill="1" applyBorder="1"/>
    <xf numFmtId="165" fontId="24" fillId="0" borderId="51" xfId="0" applyFont="1" applyBorder="1"/>
    <xf numFmtId="165" fontId="24" fillId="0" borderId="50" xfId="0" applyFont="1" applyBorder="1"/>
    <xf numFmtId="165" fontId="24" fillId="0" borderId="52" xfId="0" applyFont="1" applyBorder="1"/>
    <xf numFmtId="165" fontId="20" fillId="8" borderId="53" xfId="0" applyFont="1" applyFill="1" applyBorder="1" applyAlignment="1">
      <alignment horizontal="left" vertical="center"/>
    </xf>
    <xf numFmtId="165" fontId="20" fillId="8" borderId="54" xfId="0" applyFont="1" applyFill="1" applyBorder="1" applyAlignment="1">
      <alignment horizontal="left" vertical="center"/>
    </xf>
    <xf numFmtId="168" fontId="20" fillId="11" borderId="55" xfId="5" applyNumberFormat="1" applyFont="1" applyFill="1" applyBorder="1" applyProtection="1"/>
    <xf numFmtId="9" fontId="24" fillId="11" borderId="56" xfId="3" applyNumberFormat="1" applyFont="1" applyFill="1" applyBorder="1" applyAlignment="1">
      <alignment horizontal="center"/>
    </xf>
    <xf numFmtId="165" fontId="24" fillId="0" borderId="55" xfId="0" applyFont="1" applyBorder="1"/>
    <xf numFmtId="165" fontId="24" fillId="0" borderId="12" xfId="0" applyFont="1" applyBorder="1"/>
    <xf numFmtId="165" fontId="24" fillId="0" borderId="13" xfId="0" applyFont="1" applyBorder="1"/>
    <xf numFmtId="165" fontId="28" fillId="0" borderId="0" xfId="0" applyFont="1"/>
    <xf numFmtId="165" fontId="29" fillId="10" borderId="0" xfId="0" applyFont="1" applyFill="1"/>
    <xf numFmtId="165" fontId="30" fillId="10" borderId="0" xfId="0" applyFont="1" applyFill="1"/>
    <xf numFmtId="165" fontId="31" fillId="10" borderId="0" xfId="0" applyFont="1" applyFill="1" applyAlignment="1">
      <alignment horizontal="right"/>
    </xf>
    <xf numFmtId="168" fontId="30" fillId="10" borderId="0" xfId="0" applyNumberFormat="1" applyFont="1" applyFill="1"/>
    <xf numFmtId="165" fontId="32" fillId="10" borderId="0" xfId="0" applyFont="1" applyFill="1"/>
    <xf numFmtId="165" fontId="1" fillId="0" borderId="0" xfId="0" applyFont="1"/>
    <xf numFmtId="165" fontId="33" fillId="0" borderId="0" xfId="0" applyFont="1" applyAlignment="1">
      <alignment vertical="center"/>
    </xf>
    <xf numFmtId="165" fontId="28" fillId="12" borderId="0" xfId="0" applyFont="1" applyFill="1"/>
    <xf numFmtId="165" fontId="1" fillId="12" borderId="0" xfId="0" applyFont="1" applyFill="1"/>
    <xf numFmtId="165" fontId="34" fillId="0" borderId="0" xfId="0" applyFont="1"/>
    <xf numFmtId="165" fontId="35" fillId="0" borderId="0" xfId="0" applyFont="1"/>
    <xf numFmtId="165" fontId="11" fillId="12" borderId="0" xfId="0" applyFont="1" applyFill="1" applyAlignment="1">
      <alignment horizontal="center" wrapText="1"/>
    </xf>
    <xf numFmtId="165" fontId="11" fillId="12" borderId="0" xfId="0" applyFont="1" applyFill="1" applyAlignment="1">
      <alignment horizontal="left" wrapText="1"/>
    </xf>
    <xf numFmtId="165" fontId="37" fillId="0" borderId="0" xfId="0" applyFont="1"/>
    <xf numFmtId="165" fontId="38" fillId="0" borderId="0" xfId="0" applyFont="1"/>
    <xf numFmtId="165" fontId="39" fillId="13" borderId="57" xfId="0" applyFont="1" applyFill="1" applyBorder="1" applyAlignment="1">
      <alignment horizontal="left"/>
    </xf>
    <xf numFmtId="165" fontId="39" fillId="13" borderId="45" xfId="0" applyFont="1" applyFill="1" applyBorder="1" applyAlignment="1">
      <alignment horizontal="center" wrapText="1"/>
    </xf>
    <xf numFmtId="165" fontId="39" fillId="13" borderId="57" xfId="0" applyFont="1" applyFill="1" applyBorder="1" applyAlignment="1">
      <alignment horizontal="center"/>
    </xf>
    <xf numFmtId="165" fontId="40" fillId="13" borderId="45" xfId="0" applyFont="1" applyFill="1" applyBorder="1" applyAlignment="1">
      <alignment horizontal="center" wrapText="1"/>
    </xf>
    <xf numFmtId="172" fontId="40" fillId="14" borderId="57" xfId="0" applyNumberFormat="1" applyFont="1" applyFill="1" applyBorder="1"/>
    <xf numFmtId="173" fontId="40" fillId="14" borderId="57" xfId="0" applyNumberFormat="1" applyFont="1" applyFill="1" applyBorder="1" applyAlignment="1">
      <alignment horizontal="right"/>
    </xf>
    <xf numFmtId="165" fontId="41" fillId="15" borderId="45" xfId="0" applyFont="1" applyFill="1" applyBorder="1" applyAlignment="1">
      <alignment horizontal="left" wrapText="1"/>
    </xf>
    <xf numFmtId="173" fontId="42" fillId="14" borderId="57" xfId="0" applyNumberFormat="1" applyFont="1" applyFill="1" applyBorder="1" applyAlignment="1">
      <alignment horizontal="right"/>
    </xf>
    <xf numFmtId="173" fontId="42" fillId="14" borderId="45" xfId="0" applyNumberFormat="1" applyFont="1" applyFill="1" applyBorder="1" applyAlignment="1">
      <alignment horizontal="right"/>
    </xf>
    <xf numFmtId="14" fontId="41" fillId="16" borderId="57" xfId="0" applyNumberFormat="1" applyFont="1" applyFill="1" applyBorder="1" applyAlignment="1" applyProtection="1">
      <alignment horizontal="center" vertical="center"/>
      <protection locked="0"/>
    </xf>
    <xf numFmtId="14" fontId="42" fillId="15" borderId="57" xfId="0" applyNumberFormat="1" applyFont="1" applyFill="1" applyBorder="1" applyAlignment="1">
      <alignment horizontal="right" wrapText="1"/>
    </xf>
    <xf numFmtId="14" fontId="0" fillId="0" borderId="0" xfId="0" applyNumberFormat="1"/>
    <xf numFmtId="165" fontId="41" fillId="15" borderId="57" xfId="0" applyFont="1" applyFill="1" applyBorder="1" applyAlignment="1">
      <alignment horizontal="left" wrapText="1"/>
    </xf>
    <xf numFmtId="14" fontId="41" fillId="15" borderId="57" xfId="0" applyNumberFormat="1" applyFont="1" applyFill="1" applyBorder="1" applyAlignment="1">
      <alignment horizontal="center" vertical="center"/>
    </xf>
    <xf numFmtId="165" fontId="28" fillId="12" borderId="0" xfId="0" applyFont="1" applyFill="1" applyAlignment="1">
      <alignment horizontal="left"/>
    </xf>
    <xf numFmtId="165" fontId="15" fillId="12" borderId="0" xfId="0" applyFont="1" applyFill="1"/>
    <xf numFmtId="165" fontId="43" fillId="17" borderId="58" xfId="0" applyFont="1" applyFill="1" applyBorder="1" applyAlignment="1">
      <alignment horizontal="left"/>
    </xf>
    <xf numFmtId="165" fontId="44" fillId="17" borderId="50" xfId="0" applyFont="1" applyFill="1" applyBorder="1" applyAlignment="1">
      <alignment horizontal="left"/>
    </xf>
    <xf numFmtId="165" fontId="45" fillId="17" borderId="50" xfId="0" applyFont="1" applyFill="1" applyBorder="1" applyAlignment="1">
      <alignment horizontal="left"/>
    </xf>
    <xf numFmtId="165" fontId="46" fillId="17" borderId="50" xfId="0" applyFont="1" applyFill="1" applyBorder="1" applyAlignment="1">
      <alignment horizontal="left"/>
    </xf>
    <xf numFmtId="165" fontId="47" fillId="17" borderId="50" xfId="0" applyFont="1" applyFill="1" applyBorder="1" applyAlignment="1">
      <alignment horizontal="left"/>
    </xf>
    <xf numFmtId="165" fontId="47" fillId="17" borderId="59" xfId="0" applyFont="1" applyFill="1" applyBorder="1" applyAlignment="1">
      <alignment horizontal="left"/>
    </xf>
    <xf numFmtId="165" fontId="48" fillId="0" borderId="0" xfId="0" applyFont="1"/>
    <xf numFmtId="165" fontId="49" fillId="0" borderId="0" xfId="0" applyFont="1" applyAlignment="1">
      <alignment vertical="top"/>
    </xf>
    <xf numFmtId="165" fontId="1" fillId="16" borderId="58" xfId="0" applyFont="1" applyFill="1" applyBorder="1" applyAlignment="1">
      <alignment vertical="top"/>
    </xf>
    <xf numFmtId="165" fontId="1" fillId="16" borderId="50" xfId="0" applyFont="1" applyFill="1" applyBorder="1" applyAlignment="1">
      <alignment vertical="top"/>
    </xf>
    <xf numFmtId="165" fontId="1" fillId="16" borderId="59" xfId="0" applyFont="1" applyFill="1" applyBorder="1" applyAlignment="1">
      <alignment vertical="top"/>
    </xf>
    <xf numFmtId="165" fontId="1" fillId="16" borderId="34" xfId="0" applyFont="1" applyFill="1" applyBorder="1" applyAlignment="1">
      <alignment vertical="top"/>
    </xf>
    <xf numFmtId="165" fontId="1" fillId="16" borderId="0" xfId="0" applyFont="1" applyFill="1" applyAlignment="1">
      <alignment vertical="top"/>
    </xf>
    <xf numFmtId="165" fontId="1" fillId="16" borderId="60" xfId="0" applyFont="1" applyFill="1" applyBorder="1" applyAlignment="1">
      <alignment vertical="top"/>
    </xf>
    <xf numFmtId="165" fontId="1" fillId="16" borderId="61" xfId="0" applyFont="1" applyFill="1" applyBorder="1" applyAlignment="1">
      <alignment vertical="top"/>
    </xf>
    <xf numFmtId="165" fontId="1" fillId="16" borderId="42" xfId="0" applyFont="1" applyFill="1" applyBorder="1" applyAlignment="1">
      <alignment vertical="top"/>
    </xf>
    <xf numFmtId="165" fontId="1" fillId="16" borderId="62" xfId="0" applyFont="1" applyFill="1" applyBorder="1" applyAlignment="1">
      <alignment vertical="top"/>
    </xf>
    <xf numFmtId="164" fontId="24" fillId="9" borderId="3" xfId="0" applyNumberFormat="1" applyFont="1" applyFill="1" applyBorder="1" applyProtection="1">
      <protection hidden="1"/>
    </xf>
    <xf numFmtId="169" fontId="24" fillId="9" borderId="32" xfId="0" applyNumberFormat="1" applyFont="1" applyFill="1" applyBorder="1" applyProtection="1">
      <protection hidden="1"/>
    </xf>
    <xf numFmtId="169" fontId="24" fillId="9" borderId="33" xfId="0" applyNumberFormat="1" applyFont="1" applyFill="1" applyBorder="1" applyProtection="1">
      <protection hidden="1"/>
    </xf>
    <xf numFmtId="9" fontId="24" fillId="9" borderId="33" xfId="2" applyFont="1" applyFill="1" applyBorder="1" applyProtection="1">
      <protection hidden="1"/>
    </xf>
    <xf numFmtId="9" fontId="24" fillId="9" borderId="34" xfId="2" applyFont="1" applyFill="1" applyBorder="1" applyProtection="1">
      <protection hidden="1"/>
    </xf>
    <xf numFmtId="169" fontId="24" fillId="9" borderId="30" xfId="0" applyNumberFormat="1" applyFont="1" applyFill="1" applyBorder="1" applyProtection="1">
      <protection hidden="1"/>
    </xf>
    <xf numFmtId="164" fontId="24" fillId="9" borderId="6" xfId="0" applyNumberFormat="1" applyFont="1" applyFill="1" applyBorder="1" applyProtection="1">
      <protection hidden="1"/>
    </xf>
    <xf numFmtId="169" fontId="24" fillId="9" borderId="35" xfId="0" applyNumberFormat="1" applyFont="1" applyFill="1" applyBorder="1" applyProtection="1">
      <protection hidden="1"/>
    </xf>
    <xf numFmtId="172" fontId="40" fillId="14" borderId="57" xfId="0" applyNumberFormat="1" applyFont="1" applyFill="1" applyBorder="1" applyProtection="1">
      <protection hidden="1"/>
    </xf>
    <xf numFmtId="166" fontId="7" fillId="4" borderId="0" xfId="1" applyNumberFormat="1" applyFont="1" applyFill="1" applyBorder="1" applyAlignment="1" applyProtection="1">
      <protection hidden="1"/>
    </xf>
    <xf numFmtId="166" fontId="7" fillId="4" borderId="9" xfId="1" applyNumberFormat="1" applyFont="1" applyFill="1" applyBorder="1" applyAlignment="1" applyProtection="1">
      <protection hidden="1"/>
    </xf>
    <xf numFmtId="173" fontId="40" fillId="18" borderId="57" xfId="0" applyNumberFormat="1" applyFont="1" applyFill="1" applyBorder="1" applyProtection="1">
      <protection locked="0"/>
    </xf>
    <xf numFmtId="0" fontId="23" fillId="8" borderId="3" xfId="3" applyFont="1" applyFill="1" applyBorder="1" applyAlignment="1">
      <alignment horizontal="center"/>
    </xf>
    <xf numFmtId="0" fontId="23" fillId="8" borderId="5" xfId="3" applyFont="1" applyFill="1" applyBorder="1" applyAlignment="1">
      <alignment horizontal="center"/>
    </xf>
    <xf numFmtId="166" fontId="7" fillId="4" borderId="6" xfId="1" applyNumberFormat="1" applyFont="1" applyFill="1" applyBorder="1" applyAlignment="1" applyProtection="1">
      <alignment horizontal="left"/>
      <protection hidden="1"/>
    </xf>
    <xf numFmtId="166" fontId="7" fillId="4" borderId="0" xfId="1" applyNumberFormat="1" applyFont="1" applyFill="1" applyBorder="1" applyAlignment="1" applyProtection="1">
      <alignment horizontal="left"/>
      <protection hidden="1"/>
    </xf>
    <xf numFmtId="166" fontId="7" fillId="5" borderId="6" xfId="1" applyNumberFormat="1" applyFont="1" applyFill="1" applyBorder="1" applyAlignment="1" applyProtection="1">
      <alignment horizontal="left"/>
      <protection locked="0" hidden="1"/>
    </xf>
    <xf numFmtId="166" fontId="7" fillId="5" borderId="0" xfId="1" applyNumberFormat="1" applyFont="1" applyFill="1" applyBorder="1" applyAlignment="1" applyProtection="1">
      <alignment horizontal="left"/>
      <protection locked="0" hidden="1"/>
    </xf>
    <xf numFmtId="166" fontId="9" fillId="5" borderId="6" xfId="1" applyNumberFormat="1" applyFont="1" applyFill="1" applyBorder="1" applyAlignment="1" applyProtection="1">
      <alignment horizontal="left"/>
      <protection locked="0" hidden="1"/>
    </xf>
    <xf numFmtId="166" fontId="9" fillId="5" borderId="0" xfId="1" applyNumberFormat="1" applyFont="1" applyFill="1" applyBorder="1" applyAlignment="1" applyProtection="1">
      <alignment horizontal="left"/>
      <protection locked="0" hidden="1"/>
    </xf>
    <xf numFmtId="166" fontId="9" fillId="5" borderId="8" xfId="1" applyNumberFormat="1" applyFont="1" applyFill="1" applyBorder="1" applyAlignment="1" applyProtection="1">
      <alignment horizontal="left"/>
      <protection locked="0" hidden="1"/>
    </xf>
    <xf numFmtId="166" fontId="9" fillId="5" borderId="9" xfId="1" applyNumberFormat="1" applyFont="1" applyFill="1" applyBorder="1" applyAlignment="1" applyProtection="1">
      <alignment horizontal="left"/>
      <protection locked="0" hidden="1"/>
    </xf>
    <xf numFmtId="166" fontId="7" fillId="4" borderId="6" xfId="1" applyNumberFormat="1" applyFont="1" applyFill="1" applyBorder="1" applyAlignment="1" applyProtection="1">
      <alignment horizontal="left"/>
      <protection locked="0" hidden="1"/>
    </xf>
    <xf numFmtId="166" fontId="7" fillId="4" borderId="0" xfId="1" applyNumberFormat="1" applyFont="1" applyFill="1" applyBorder="1" applyAlignment="1" applyProtection="1">
      <alignment horizontal="left"/>
      <protection locked="0" hidden="1"/>
    </xf>
    <xf numFmtId="165" fontId="41" fillId="7" borderId="0" xfId="0" applyFont="1" applyFill="1" applyAlignment="1" applyProtection="1">
      <alignment horizontal="left" indent="1"/>
      <protection hidden="1"/>
    </xf>
    <xf numFmtId="165" fontId="5" fillId="7" borderId="0" xfId="0" applyFont="1" applyFill="1" applyProtection="1">
      <protection hidden="1"/>
    </xf>
    <xf numFmtId="165" fontId="50" fillId="7" borderId="0" xfId="0" applyFont="1" applyFill="1" applyAlignment="1" applyProtection="1">
      <alignment horizontal="left" indent="1"/>
      <protection hidden="1"/>
    </xf>
    <xf numFmtId="165" fontId="51" fillId="7" borderId="0" xfId="0" applyFont="1" applyFill="1" applyAlignment="1" applyProtection="1">
      <alignment horizontal="left" indent="1"/>
      <protection hidden="1"/>
    </xf>
    <xf numFmtId="165" fontId="52" fillId="7" borderId="0" xfId="0" applyFont="1" applyFill="1" applyAlignment="1" applyProtection="1">
      <alignment horizontal="left" indent="1"/>
      <protection hidden="1"/>
    </xf>
    <xf numFmtId="165" fontId="5" fillId="7" borderId="0" xfId="0" applyFont="1" applyFill="1" applyAlignment="1" applyProtection="1">
      <alignment horizontal="left" indent="1"/>
      <protection hidden="1"/>
    </xf>
    <xf numFmtId="165" fontId="53" fillId="7" borderId="0" xfId="0" applyFont="1" applyFill="1" applyAlignment="1">
      <alignment horizontal="left" vertical="center" indent="1"/>
    </xf>
    <xf numFmtId="165" fontId="41" fillId="7" borderId="0" xfId="0" applyFont="1" applyFill="1" applyAlignment="1">
      <alignment horizontal="left" vertical="center"/>
    </xf>
    <xf numFmtId="165" fontId="39" fillId="7" borderId="0" xfId="0" applyFont="1" applyFill="1" applyAlignment="1">
      <alignment horizontal="left" vertical="center" indent="1"/>
    </xf>
    <xf numFmtId="165" fontId="41" fillId="7" borderId="0" xfId="0" applyFont="1" applyFill="1"/>
    <xf numFmtId="165" fontId="41" fillId="7" borderId="0" xfId="0" applyFont="1" applyFill="1" applyAlignment="1">
      <alignment horizontal="left" vertical="center" indent="1"/>
    </xf>
  </cellXfs>
  <cellStyles count="6">
    <cellStyle name="Euro" xfId="5" xr:uid="{A7C1ED15-CF30-4CDA-9EE5-B3CAD1561554}"/>
    <cellStyle name="Komma" xfId="1" builtinId="3"/>
    <cellStyle name="Procent" xfId="2" builtinId="5"/>
    <cellStyle name="Procent 3" xfId="4" xr:uid="{9CC2C50E-F3C0-45BA-AB60-23FD1BA88430}"/>
    <cellStyle name="Standaard" xfId="0" builtinId="0"/>
    <cellStyle name="Standaard_TEMPLATE FEM BEGROTING DEMO" xfId="3" xr:uid="{2155DF2C-24EB-4DB5-8FA8-F913C664198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CC"/>
      <color rgb="FF8FCAE7"/>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10</xdr:col>
      <xdr:colOff>677545</xdr:colOff>
      <xdr:row>0</xdr:row>
      <xdr:rowOff>930275</xdr:rowOff>
    </xdr:to>
    <xdr:pic>
      <xdr:nvPicPr>
        <xdr:cNvPr id="4" name="Afbeelding 3">
          <a:extLst>
            <a:ext uri="{FF2B5EF4-FFF2-40B4-BE49-F238E27FC236}">
              <a16:creationId xmlns:a16="http://schemas.microsoft.com/office/drawing/2014/main" id="{2B8FAAE6-4262-4A21-9EB1-34A550909AD3}"/>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14800" y="0"/>
          <a:ext cx="3874770" cy="9334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44</xdr:row>
      <xdr:rowOff>0</xdr:rowOff>
    </xdr:from>
    <xdr:to>
      <xdr:col>11</xdr:col>
      <xdr:colOff>0</xdr:colOff>
      <xdr:row>65</xdr:row>
      <xdr:rowOff>66674</xdr:rowOff>
    </xdr:to>
    <xdr:sp macro="" textlink="" fLocksText="0">
      <xdr:nvSpPr>
        <xdr:cNvPr id="2" name="Tekstvak 1">
          <a:extLst>
            <a:ext uri="{FF2B5EF4-FFF2-40B4-BE49-F238E27FC236}">
              <a16:creationId xmlns:a16="http://schemas.microsoft.com/office/drawing/2014/main" id="{9027C737-2248-4EC6-84BB-A4B9B8F8CAE5}"/>
            </a:ext>
          </a:extLst>
        </xdr:cNvPr>
        <xdr:cNvSpPr txBox="1"/>
      </xdr:nvSpPr>
      <xdr:spPr>
        <a:xfrm>
          <a:off x="209550" y="7381875"/>
          <a:ext cx="13011150" cy="38290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t"/>
        <a:lstStyle/>
        <a:p>
          <a:r>
            <a:rPr lang="nl-NL" sz="1000" b="0" i="0" u="none" strike="noStrike">
              <a:solidFill>
                <a:schemeClr val="dk1"/>
              </a:solidFill>
              <a:effectLst/>
              <a:latin typeface="Arial" panose="020B0604020202020204" pitchFamily="34" charset="0"/>
              <a:ea typeface="+mn-ea"/>
              <a:cs typeface="Arial" panose="020B0604020202020204" pitchFamily="34" charset="0"/>
            </a:rPr>
            <a:t>Mijlpaal 1:</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2:</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3:</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4:</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5:</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x:</a:t>
          </a:r>
        </a:p>
        <a:p>
          <a:r>
            <a:rPr lang="nl-NL" sz="1000">
              <a:latin typeface="Arial" panose="020B0604020202020204" pitchFamily="34" charset="0"/>
              <a:cs typeface="Arial" panose="020B0604020202020204" pitchFamily="34" charset="0"/>
            </a:rPr>
            <a:t> </a:t>
          </a:r>
        </a:p>
        <a:p>
          <a:r>
            <a:rPr lang="nl-NL" sz="1000">
              <a:latin typeface="Arial" panose="020B0604020202020204" pitchFamily="34" charset="0"/>
              <a:cs typeface="Arial" panose="020B0604020202020204" pitchFamily="34" charset="0"/>
            </a:rPr>
            <a:t> </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IPCEI\IPCEI%20AST\IPCEI%20NL%20Bijlage%20overzicht%20kosten%20Cat.%201%20Vyrin.xlsx" TargetMode="External"/><Relationship Id="rId1" Type="http://schemas.openxmlformats.org/officeDocument/2006/relationships/externalLinkPath" Target="file:///R:\IPCEI\IPCEI%20AST\IPCEI%20NL%20Bijlage%20overzicht%20kosten%20Cat.%201%20Vyr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oelichting"/>
      <sheetName val="Toelichting kostenposten"/>
      <sheetName val="Financiering"/>
      <sheetName val="Mijlpalen begroting"/>
      <sheetName val="Totaal begroting"/>
      <sheetName val="Begroting penvoerder"/>
      <sheetName val="deelnemer 1"/>
      <sheetName val="deelnemer 2"/>
      <sheetName val="deelnemer 3"/>
      <sheetName val="deelnemer 4"/>
      <sheetName val="deelnemer 5"/>
      <sheetName val="deelnemer 6"/>
      <sheetName val="deelnemer 7"/>
      <sheetName val="deelnemer 8"/>
      <sheetName val="deelnemer 9"/>
      <sheetName val="Mach, app"/>
    </sheetNames>
    <sheetDataSet>
      <sheetData sheetId="0"/>
      <sheetData sheetId="1"/>
      <sheetData sheetId="2">
        <row r="17">
          <cell r="D17">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E63CB-6723-485F-AA27-8DD084FA474C}">
  <dimension ref="A1:K33"/>
  <sheetViews>
    <sheetView tabSelected="1" workbookViewId="0">
      <selection activeCell="K33" sqref="K33"/>
    </sheetView>
  </sheetViews>
  <sheetFormatPr defaultColWidth="0" defaultRowHeight="12.75" customHeight="1" zeroHeight="1" x14ac:dyDescent="0.3"/>
  <cols>
    <col min="1" max="1" width="9" style="350" customWidth="1"/>
    <col min="2" max="9" width="9" style="346" customWidth="1"/>
    <col min="10" max="10" width="15" style="346" customWidth="1"/>
    <col min="11" max="11" width="26.75" style="346" customWidth="1"/>
    <col min="12" max="16384" width="9" style="346" hidden="1"/>
  </cols>
  <sheetData>
    <row r="1" spans="1:1" ht="76" customHeight="1" x14ac:dyDescent="0.3">
      <c r="A1" s="345"/>
    </row>
    <row r="2" spans="1:1" ht="25" customHeight="1" x14ac:dyDescent="0.7">
      <c r="A2" s="347" t="s">
        <v>129</v>
      </c>
    </row>
    <row r="3" spans="1:1" ht="25" customHeight="1" x14ac:dyDescent="0.7">
      <c r="A3" s="348" t="s">
        <v>130</v>
      </c>
    </row>
    <row r="4" spans="1:1" ht="13" x14ac:dyDescent="0.3">
      <c r="A4" s="345"/>
    </row>
    <row r="5" spans="1:1" ht="13" x14ac:dyDescent="0.3">
      <c r="A5" s="345" t="s">
        <v>131</v>
      </c>
    </row>
    <row r="6" spans="1:1" ht="13" x14ac:dyDescent="0.3">
      <c r="A6" s="345" t="s">
        <v>132</v>
      </c>
    </row>
    <row r="7" spans="1:1" ht="13" x14ac:dyDescent="0.3">
      <c r="A7" s="345" t="s">
        <v>133</v>
      </c>
    </row>
    <row r="8" spans="1:1" ht="13" x14ac:dyDescent="0.3">
      <c r="A8" s="345"/>
    </row>
    <row r="9" spans="1:1" ht="13" x14ac:dyDescent="0.3">
      <c r="A9" s="349" t="s">
        <v>134</v>
      </c>
    </row>
    <row r="10" spans="1:1" ht="13" x14ac:dyDescent="0.3">
      <c r="A10" s="345" t="s">
        <v>135</v>
      </c>
    </row>
    <row r="11" spans="1:1" ht="13" x14ac:dyDescent="0.3">
      <c r="A11" s="345" t="s">
        <v>136</v>
      </c>
    </row>
    <row r="12" spans="1:1" ht="13" x14ac:dyDescent="0.3">
      <c r="A12" s="345"/>
    </row>
    <row r="13" spans="1:1" ht="13" x14ac:dyDescent="0.3">
      <c r="A13" s="345" t="s">
        <v>137</v>
      </c>
    </row>
    <row r="14" spans="1:1" ht="13" x14ac:dyDescent="0.3">
      <c r="A14" s="345" t="s">
        <v>138</v>
      </c>
    </row>
    <row r="15" spans="1:1" ht="13" x14ac:dyDescent="0.3">
      <c r="A15" s="345"/>
    </row>
    <row r="16" spans="1:1" ht="13" x14ac:dyDescent="0.3">
      <c r="A16" s="345" t="s">
        <v>139</v>
      </c>
    </row>
    <row r="17" spans="1:1" ht="13" x14ac:dyDescent="0.3">
      <c r="A17" s="345" t="s">
        <v>140</v>
      </c>
    </row>
    <row r="18" spans="1:1" ht="13" x14ac:dyDescent="0.3">
      <c r="A18" s="345" t="s">
        <v>141</v>
      </c>
    </row>
    <row r="19" spans="1:1" ht="13" x14ac:dyDescent="0.3">
      <c r="A19" s="345"/>
    </row>
    <row r="20" spans="1:1" ht="13" x14ac:dyDescent="0.3">
      <c r="A20" s="345" t="s">
        <v>142</v>
      </c>
    </row>
    <row r="21" spans="1:1" ht="13" x14ac:dyDescent="0.3">
      <c r="A21" s="345"/>
    </row>
    <row r="22" spans="1:1" ht="13" x14ac:dyDescent="0.3">
      <c r="A22" s="345" t="s">
        <v>143</v>
      </c>
    </row>
    <row r="23" spans="1:1" ht="13" x14ac:dyDescent="0.3">
      <c r="A23" s="345" t="s">
        <v>144</v>
      </c>
    </row>
    <row r="24" spans="1:1" ht="13" x14ac:dyDescent="0.3">
      <c r="A24" s="345" t="s">
        <v>145</v>
      </c>
    </row>
    <row r="25" spans="1:1" ht="13" x14ac:dyDescent="0.3">
      <c r="A25" s="345"/>
    </row>
    <row r="26" spans="1:1" ht="13" x14ac:dyDescent="0.3">
      <c r="A26" s="345" t="s">
        <v>146</v>
      </c>
    </row>
    <row r="27" spans="1:1" ht="13" x14ac:dyDescent="0.3">
      <c r="A27" s="345" t="s">
        <v>147</v>
      </c>
    </row>
    <row r="28" spans="1:1" ht="13" x14ac:dyDescent="0.3">
      <c r="A28" s="345" t="s">
        <v>148</v>
      </c>
    </row>
    <row r="29" spans="1:1" ht="13" x14ac:dyDescent="0.3"/>
    <row r="30" spans="1:1" ht="13" x14ac:dyDescent="0.3"/>
    <row r="33" ht="13" x14ac:dyDescent="0.3"/>
  </sheetData>
  <sheetProtection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ransitionEvaluation="1" codeName="Blad9">
    <pageSetUpPr fitToPage="1"/>
  </sheetPr>
  <dimension ref="A1:W93"/>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4.5" style="96" customWidth="1"/>
    <col min="20" max="20" width="34.58203125" style="112" customWidth="1"/>
    <col min="21" max="21" width="4.33203125" style="94" bestFit="1" customWidth="1"/>
    <col min="22" max="22" width="7.33203125" style="116" customWidth="1"/>
    <col min="23" max="16384" width="7.33203125" style="116"/>
  </cols>
  <sheetData>
    <row r="1" spans="1:21" s="113" customFormat="1" ht="15.65" customHeight="1" thickBot="1" x14ac:dyDescent="0.4">
      <c r="A1" s="45"/>
      <c r="B1" s="1" t="s">
        <v>62</v>
      </c>
      <c r="C1" s="2"/>
      <c r="D1" s="99" t="s">
        <v>1</v>
      </c>
      <c r="E1" s="100" t="str">
        <f>Code</f>
        <v>IPCEI260604</v>
      </c>
      <c r="F1" s="46"/>
      <c r="G1" s="46"/>
      <c r="H1" s="45"/>
      <c r="I1" s="46"/>
      <c r="J1" s="46"/>
      <c r="K1" s="45"/>
      <c r="L1" s="46"/>
      <c r="M1" s="46"/>
      <c r="N1" s="45"/>
      <c r="O1" s="46"/>
      <c r="P1" s="46"/>
      <c r="Q1" s="45"/>
      <c r="R1" s="46"/>
      <c r="S1" s="46"/>
      <c r="T1" s="46"/>
      <c r="U1" s="36"/>
    </row>
    <row r="2" spans="1:21" s="114" customFormat="1" ht="15.65" customHeight="1" thickBot="1" x14ac:dyDescent="0.4">
      <c r="A2" s="36"/>
      <c r="B2" s="1" t="s">
        <v>0</v>
      </c>
      <c r="C2" s="25">
        <f>Projecttitel</f>
        <v>0</v>
      </c>
      <c r="D2" s="60"/>
      <c r="E2" s="38"/>
      <c r="F2" s="101"/>
      <c r="G2" s="101"/>
      <c r="H2" s="36"/>
      <c r="I2" s="101"/>
      <c r="J2" s="101"/>
      <c r="K2" s="36"/>
      <c r="L2" s="101"/>
      <c r="M2" s="101"/>
      <c r="N2" s="36"/>
      <c r="O2" s="101"/>
      <c r="P2" s="101"/>
      <c r="Q2" s="36"/>
      <c r="R2" s="101"/>
      <c r="S2" s="101"/>
      <c r="T2" s="101"/>
      <c r="U2" s="36"/>
    </row>
    <row r="3" spans="1:21" s="114" customFormat="1" ht="15.65" customHeight="1" thickBot="1" x14ac:dyDescent="0.4">
      <c r="A3" s="45"/>
      <c r="B3" s="1" t="s">
        <v>26</v>
      </c>
      <c r="C3" s="28"/>
      <c r="D3" s="46" t="str">
        <f>'Begroting penvoerder'!D3</f>
        <v>Groot bedrijf, middelgroot bedrijf, klein bedrijf of kennisinstelling</v>
      </c>
      <c r="E3" s="38"/>
      <c r="F3" s="101"/>
      <c r="G3" s="101"/>
      <c r="H3" s="36"/>
      <c r="I3" s="101"/>
      <c r="J3" s="101"/>
      <c r="K3" s="36"/>
      <c r="L3" s="101"/>
      <c r="M3" s="101"/>
      <c r="N3" s="36"/>
      <c r="O3" s="101"/>
      <c r="P3" s="101"/>
      <c r="Q3" s="36"/>
      <c r="R3" s="101"/>
      <c r="S3" s="101"/>
      <c r="T3" s="101"/>
      <c r="U3" s="36"/>
    </row>
    <row r="4" spans="1:21" s="113" customFormat="1" ht="15.65" customHeight="1" x14ac:dyDescent="0.3">
      <c r="A4" s="38"/>
      <c r="B4" s="38"/>
      <c r="C4" s="38"/>
      <c r="D4" s="38"/>
      <c r="E4" s="38"/>
      <c r="F4" s="101"/>
      <c r="G4" s="101"/>
      <c r="H4" s="36"/>
      <c r="I4" s="101"/>
      <c r="J4" s="101"/>
      <c r="K4" s="36"/>
      <c r="L4" s="101"/>
      <c r="M4" s="101"/>
      <c r="N4" s="36"/>
      <c r="O4" s="101"/>
      <c r="P4" s="101"/>
      <c r="Q4" s="36"/>
      <c r="R4" s="101"/>
      <c r="S4" s="101"/>
      <c r="T4" s="101"/>
    </row>
    <row r="5" spans="1:21" s="113" customFormat="1" ht="15.65" customHeight="1" thickBot="1" x14ac:dyDescent="0.3">
      <c r="A5" s="45"/>
      <c r="B5" s="45"/>
      <c r="C5" s="45"/>
      <c r="D5" s="46"/>
      <c r="E5" s="45"/>
      <c r="F5" s="46"/>
      <c r="G5" s="46"/>
      <c r="H5" s="45"/>
      <c r="I5" s="46"/>
      <c r="J5" s="46"/>
      <c r="K5" s="45"/>
      <c r="L5" s="46"/>
      <c r="M5" s="46"/>
      <c r="N5" s="45"/>
      <c r="O5" s="46"/>
      <c r="P5" s="46"/>
      <c r="Q5" s="45"/>
      <c r="R5" s="46"/>
      <c r="S5" s="46"/>
      <c r="T5" s="46"/>
      <c r="U5" s="45"/>
    </row>
    <row r="6" spans="1:21" s="114" customFormat="1" ht="23.25" customHeight="1" x14ac:dyDescent="0.3">
      <c r="A6" s="36" t="s">
        <v>28</v>
      </c>
      <c r="B6" s="57" t="s">
        <v>29</v>
      </c>
      <c r="C6" s="58"/>
      <c r="D6" s="59"/>
      <c r="E6" s="156" t="str">
        <f>'Begroting penvoerder'!E6</f>
        <v>Industrieel onderzoek</v>
      </c>
      <c r="F6" s="157"/>
      <c r="G6" s="59"/>
      <c r="H6" s="158" t="str">
        <f>'Begroting penvoerder'!H6</f>
        <v>Experimentele ontwikkeling</v>
      </c>
      <c r="I6" s="157"/>
      <c r="J6" s="59"/>
      <c r="K6" s="158" t="str">
        <f>'Begroting penvoerder'!K6</f>
        <v>Haalbaarheidsstudies</v>
      </c>
      <c r="L6" s="157"/>
      <c r="M6" s="59"/>
      <c r="N6" s="158" t="str">
        <f>'Begroting penvoerder'!N6</f>
        <v>Investeringssteun MKB</v>
      </c>
      <c r="O6" s="157"/>
      <c r="P6" s="59"/>
      <c r="Q6" s="158" t="str">
        <f>'Begroting penvoerder'!Q6</f>
        <v>Onderzoeksinfrastructuur</v>
      </c>
      <c r="R6" s="157"/>
      <c r="S6" s="59"/>
      <c r="T6" s="103"/>
      <c r="U6" s="45"/>
    </row>
    <row r="7" spans="1:21" s="113" customFormat="1" ht="21" customHeight="1" x14ac:dyDescent="0.3">
      <c r="A7" s="36"/>
      <c r="B7" s="35" t="s">
        <v>35</v>
      </c>
      <c r="C7" s="36" t="s">
        <v>36</v>
      </c>
      <c r="D7" s="60" t="s">
        <v>37</v>
      </c>
      <c r="E7" s="36" t="s">
        <v>38</v>
      </c>
      <c r="F7" s="60" t="s">
        <v>39</v>
      </c>
      <c r="G7" s="60"/>
      <c r="H7" s="36" t="s">
        <v>38</v>
      </c>
      <c r="I7" s="60" t="s">
        <v>39</v>
      </c>
      <c r="J7" s="60"/>
      <c r="K7" s="36" t="s">
        <v>38</v>
      </c>
      <c r="L7" s="60" t="s">
        <v>39</v>
      </c>
      <c r="M7" s="60"/>
      <c r="N7" s="36" t="s">
        <v>38</v>
      </c>
      <c r="O7" s="60" t="s">
        <v>39</v>
      </c>
      <c r="P7" s="60"/>
      <c r="Q7" s="36" t="s">
        <v>38</v>
      </c>
      <c r="R7" s="60" t="s">
        <v>39</v>
      </c>
      <c r="S7" s="60"/>
      <c r="T7" s="104"/>
      <c r="U7" s="36"/>
    </row>
    <row r="8" spans="1:21" s="113"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46"/>
      <c r="T8" s="104"/>
      <c r="U8" s="45"/>
    </row>
    <row r="9" spans="1:21" s="113"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46"/>
      <c r="T9" s="104"/>
      <c r="U9" s="45"/>
    </row>
    <row r="10" spans="1:21" s="113"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46"/>
      <c r="T10" s="104"/>
      <c r="U10" s="45"/>
    </row>
    <row r="11" spans="1:21" s="113"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46"/>
      <c r="T11" s="104"/>
      <c r="U11" s="45"/>
    </row>
    <row r="12" spans="1:21" s="113"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46"/>
      <c r="T12" s="104"/>
      <c r="U12" s="45"/>
    </row>
    <row r="13" spans="1:21" s="113"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46"/>
      <c r="T13" s="104"/>
      <c r="U13" s="45"/>
    </row>
    <row r="14" spans="1:21" s="113"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46"/>
      <c r="T14" s="104"/>
      <c r="U14" s="45"/>
    </row>
    <row r="15" spans="1:21" s="113"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46"/>
      <c r="T15" s="104"/>
      <c r="U15" s="45"/>
    </row>
    <row r="16" spans="1:21" s="114"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46"/>
      <c r="T16" s="104"/>
      <c r="U16" s="45"/>
    </row>
    <row r="17" spans="1:21" s="114" customFormat="1" ht="15.65" customHeight="1" x14ac:dyDescent="0.3">
      <c r="A17" s="36"/>
      <c r="B17" s="35" t="s">
        <v>40</v>
      </c>
      <c r="C17" s="36"/>
      <c r="D17" s="37"/>
      <c r="E17" s="38"/>
      <c r="F17" s="39"/>
      <c r="G17" s="37"/>
      <c r="H17" s="36"/>
      <c r="I17" s="39"/>
      <c r="J17" s="37"/>
      <c r="K17" s="36"/>
      <c r="L17" s="39"/>
      <c r="M17" s="37"/>
      <c r="N17" s="36"/>
      <c r="O17" s="39"/>
      <c r="P17" s="37"/>
      <c r="Q17" s="36"/>
      <c r="R17" s="39"/>
      <c r="S17" s="60"/>
      <c r="T17" s="104"/>
      <c r="U17" s="36"/>
    </row>
    <row r="18" spans="1:21" s="114"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60"/>
      <c r="T18" s="104"/>
      <c r="U18" s="36"/>
    </row>
    <row r="19" spans="1:21" s="113"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60"/>
      <c r="T19" s="104"/>
      <c r="U19" s="36"/>
    </row>
    <row r="20" spans="1:21" s="113"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46"/>
      <c r="T20" s="104"/>
      <c r="U20" s="45"/>
    </row>
    <row r="21" spans="1:21" s="113" customFormat="1" ht="15.65" customHeight="1" x14ac:dyDescent="0.3">
      <c r="A21" s="45"/>
      <c r="B21" s="44"/>
      <c r="C21" s="45"/>
      <c r="D21" s="46"/>
      <c r="E21" s="45"/>
      <c r="F21" s="48"/>
      <c r="G21" s="37"/>
      <c r="H21" s="37"/>
      <c r="I21" s="48"/>
      <c r="J21" s="37"/>
      <c r="K21" s="37"/>
      <c r="L21" s="48"/>
      <c r="M21" s="37"/>
      <c r="N21" s="37"/>
      <c r="O21" s="48"/>
      <c r="P21" s="37"/>
      <c r="Q21" s="37"/>
      <c r="R21" s="48"/>
      <c r="S21" s="46"/>
      <c r="T21" s="104"/>
      <c r="U21" s="45"/>
    </row>
    <row r="22" spans="1:21" s="36" customFormat="1" ht="52" x14ac:dyDescent="0.3">
      <c r="A22" s="45"/>
      <c r="B22" s="49" t="s">
        <v>41</v>
      </c>
      <c r="C22" s="50" t="s">
        <v>42</v>
      </c>
      <c r="D22" s="51" t="s">
        <v>43</v>
      </c>
      <c r="E22" s="45"/>
      <c r="F22" s="33">
        <f>IF(kostenmethode_4="loonkosten plus vaste-opslag-systematiek",SUM(F8:F16)*0.5,0)</f>
        <v>0</v>
      </c>
      <c r="G22" s="48"/>
      <c r="H22" s="48"/>
      <c r="I22" s="33">
        <f>IF(kostenmethode_4="loonkosten plus vaste-opslag-systematiek",SUM(I8:I16)*0.5,0)</f>
        <v>0</v>
      </c>
      <c r="J22" s="48"/>
      <c r="K22" s="48"/>
      <c r="L22" s="33">
        <f>IF(kostenmethode_4="loonkosten plus vaste-opslag-systematiek",SUM(L8:L16)*0.5,0)</f>
        <v>0</v>
      </c>
      <c r="M22" s="48"/>
      <c r="N22" s="48"/>
      <c r="O22" s="33">
        <f>IF(kostenmethode_4="loonkosten plus vaste-opslag-systematiek",SUM(O8:O16)*0.5,0)</f>
        <v>0</v>
      </c>
      <c r="P22" s="48"/>
      <c r="Q22" s="48"/>
      <c r="R22" s="33">
        <f>IF(kostenmethode_4="loonkosten plus vaste-opslag-systematiek",SUM(R8:R16)*0.5,0)</f>
        <v>0</v>
      </c>
      <c r="S22" s="46"/>
      <c r="T22" s="105" t="s">
        <v>44</v>
      </c>
      <c r="U22" s="45"/>
    </row>
    <row r="23" spans="1:21" s="114"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6">
        <f>+F23+I23+L23+O23+R23</f>
        <v>0</v>
      </c>
      <c r="U23" s="36"/>
    </row>
    <row r="24" spans="1:21" s="113"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102"/>
      <c r="U24" s="36"/>
    </row>
    <row r="25" spans="1:21" s="114" customFormat="1" ht="23.25" customHeight="1" x14ac:dyDescent="0.3">
      <c r="A25" s="36" t="s">
        <v>45</v>
      </c>
      <c r="B25" s="57" t="s">
        <v>46</v>
      </c>
      <c r="C25" s="58"/>
      <c r="D25" s="61"/>
      <c r="E25" s="156" t="str">
        <f>E6</f>
        <v>Industrieel onderzoek</v>
      </c>
      <c r="F25" s="157"/>
      <c r="G25" s="59"/>
      <c r="H25" s="158" t="str">
        <f>H6</f>
        <v>Experimentele ontwikkeling</v>
      </c>
      <c r="I25" s="157"/>
      <c r="J25" s="59"/>
      <c r="K25" s="158" t="str">
        <f>K6</f>
        <v>Haalbaarheidsstudies</v>
      </c>
      <c r="L25" s="157"/>
      <c r="M25" s="59"/>
      <c r="N25" s="158" t="str">
        <f>N6</f>
        <v>Investeringssteun MKB</v>
      </c>
      <c r="O25" s="157"/>
      <c r="P25" s="59"/>
      <c r="Q25" s="158" t="str">
        <f>Q6</f>
        <v>Onderzoeksinfrastructuur</v>
      </c>
      <c r="R25" s="157"/>
      <c r="S25" s="59"/>
      <c r="T25" s="103"/>
      <c r="U25" s="45"/>
    </row>
    <row r="26" spans="1:21" s="113" customFormat="1" ht="21.75" customHeight="1" x14ac:dyDescent="0.3">
      <c r="A26" s="36"/>
      <c r="B26" s="35" t="s">
        <v>47</v>
      </c>
      <c r="C26" s="36"/>
      <c r="D26" s="60" t="s">
        <v>48</v>
      </c>
      <c r="E26" s="36" t="s">
        <v>49</v>
      </c>
      <c r="F26" s="60" t="s">
        <v>50</v>
      </c>
      <c r="G26" s="60"/>
      <c r="H26" s="36" t="s">
        <v>49</v>
      </c>
      <c r="I26" s="60" t="s">
        <v>50</v>
      </c>
      <c r="J26" s="60"/>
      <c r="K26" s="36" t="s">
        <v>49</v>
      </c>
      <c r="L26" s="60" t="s">
        <v>50</v>
      </c>
      <c r="M26" s="60"/>
      <c r="N26" s="36" t="s">
        <v>49</v>
      </c>
      <c r="O26" s="60" t="s">
        <v>50</v>
      </c>
      <c r="P26" s="60"/>
      <c r="Q26" s="36" t="s">
        <v>49</v>
      </c>
      <c r="R26" s="60" t="s">
        <v>50</v>
      </c>
      <c r="S26" s="60"/>
      <c r="T26" s="104"/>
      <c r="U26" s="36"/>
    </row>
    <row r="27" spans="1:21" s="113"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62"/>
      <c r="T27" s="106"/>
      <c r="U27" s="45"/>
    </row>
    <row r="28" spans="1:21" s="113" customFormat="1" ht="15.65" customHeight="1" x14ac:dyDescent="0.3">
      <c r="A28" s="36"/>
      <c r="B28" s="31"/>
      <c r="C28" s="36"/>
      <c r="D28" s="32"/>
      <c r="E28" s="32"/>
      <c r="F28" s="33">
        <f t="shared" ref="F28:F34" si="5">$D28*E28</f>
        <v>0</v>
      </c>
      <c r="G28" s="39"/>
      <c r="H28" s="32"/>
      <c r="I28" s="33">
        <f t="shared" ref="I28:I34" si="6">$D28*H28</f>
        <v>0</v>
      </c>
      <c r="J28" s="39"/>
      <c r="K28" s="32"/>
      <c r="L28" s="33">
        <f t="shared" ref="L28:L34" si="7">$D28*K28</f>
        <v>0</v>
      </c>
      <c r="M28" s="39"/>
      <c r="N28" s="32"/>
      <c r="O28" s="33">
        <f t="shared" ref="O28:O34" si="8">$D28*N28</f>
        <v>0</v>
      </c>
      <c r="P28" s="39"/>
      <c r="Q28" s="32"/>
      <c r="R28" s="33">
        <f t="shared" ref="R28:R34" si="9">$D28*Q28</f>
        <v>0</v>
      </c>
      <c r="S28" s="62"/>
      <c r="T28" s="106"/>
      <c r="U28" s="45"/>
    </row>
    <row r="29" spans="1:21" s="113" customFormat="1" ht="15.65" customHeight="1" x14ac:dyDescent="0.3">
      <c r="A29" s="36"/>
      <c r="B29" s="31"/>
      <c r="C29" s="36"/>
      <c r="D29" s="32"/>
      <c r="E29" s="32"/>
      <c r="F29" s="33">
        <f t="shared" si="5"/>
        <v>0</v>
      </c>
      <c r="G29" s="39"/>
      <c r="H29" s="32"/>
      <c r="I29" s="33">
        <f t="shared" si="6"/>
        <v>0</v>
      </c>
      <c r="J29" s="39"/>
      <c r="K29" s="32"/>
      <c r="L29" s="33">
        <f t="shared" si="7"/>
        <v>0</v>
      </c>
      <c r="M29" s="39"/>
      <c r="N29" s="32"/>
      <c r="O29" s="33">
        <f t="shared" si="8"/>
        <v>0</v>
      </c>
      <c r="P29" s="39"/>
      <c r="Q29" s="32"/>
      <c r="R29" s="33">
        <f t="shared" si="9"/>
        <v>0</v>
      </c>
      <c r="S29" s="62"/>
      <c r="T29" s="106"/>
      <c r="U29" s="45"/>
    </row>
    <row r="30" spans="1:21" s="113" customFormat="1" ht="15.65" customHeight="1" x14ac:dyDescent="0.3">
      <c r="A30" s="36"/>
      <c r="B30" s="31"/>
      <c r="C30" s="36"/>
      <c r="D30" s="32"/>
      <c r="E30" s="32"/>
      <c r="F30" s="33">
        <f t="shared" si="5"/>
        <v>0</v>
      </c>
      <c r="G30" s="39"/>
      <c r="H30" s="32"/>
      <c r="I30" s="33">
        <f t="shared" si="6"/>
        <v>0</v>
      </c>
      <c r="J30" s="39"/>
      <c r="K30" s="32"/>
      <c r="L30" s="33">
        <f t="shared" si="7"/>
        <v>0</v>
      </c>
      <c r="M30" s="39"/>
      <c r="N30" s="32"/>
      <c r="O30" s="33">
        <f t="shared" si="8"/>
        <v>0</v>
      </c>
      <c r="P30" s="39"/>
      <c r="Q30" s="32"/>
      <c r="R30" s="33">
        <f t="shared" si="9"/>
        <v>0</v>
      </c>
      <c r="S30" s="62"/>
      <c r="T30" s="106"/>
      <c r="U30" s="45"/>
    </row>
    <row r="31" spans="1:21" s="113" customFormat="1" ht="15.65" customHeight="1" x14ac:dyDescent="0.3">
      <c r="A31" s="36"/>
      <c r="B31" s="31"/>
      <c r="C31" s="36"/>
      <c r="D31" s="32"/>
      <c r="E31" s="32"/>
      <c r="F31" s="33">
        <f t="shared" si="5"/>
        <v>0</v>
      </c>
      <c r="G31" s="39"/>
      <c r="H31" s="32"/>
      <c r="I31" s="33">
        <f t="shared" si="6"/>
        <v>0</v>
      </c>
      <c r="J31" s="39"/>
      <c r="K31" s="32"/>
      <c r="L31" s="33">
        <f t="shared" si="7"/>
        <v>0</v>
      </c>
      <c r="M31" s="39"/>
      <c r="N31" s="32"/>
      <c r="O31" s="33">
        <f t="shared" si="8"/>
        <v>0</v>
      </c>
      <c r="P31" s="39"/>
      <c r="Q31" s="32"/>
      <c r="R31" s="33">
        <f t="shared" si="9"/>
        <v>0</v>
      </c>
      <c r="S31" s="62"/>
      <c r="T31" s="106"/>
      <c r="U31" s="45"/>
    </row>
    <row r="32" spans="1:21" s="113" customFormat="1" ht="15.65" customHeight="1" x14ac:dyDescent="0.3">
      <c r="A32" s="36"/>
      <c r="B32" s="31"/>
      <c r="C32" s="36"/>
      <c r="D32" s="32"/>
      <c r="E32" s="32"/>
      <c r="F32" s="33">
        <f t="shared" si="5"/>
        <v>0</v>
      </c>
      <c r="G32" s="39"/>
      <c r="H32" s="32"/>
      <c r="I32" s="33">
        <f t="shared" si="6"/>
        <v>0</v>
      </c>
      <c r="J32" s="39"/>
      <c r="K32" s="32"/>
      <c r="L32" s="33">
        <f t="shared" si="7"/>
        <v>0</v>
      </c>
      <c r="M32" s="39"/>
      <c r="N32" s="32"/>
      <c r="O32" s="33">
        <f t="shared" si="8"/>
        <v>0</v>
      </c>
      <c r="P32" s="39"/>
      <c r="Q32" s="32"/>
      <c r="R32" s="33">
        <f t="shared" si="9"/>
        <v>0</v>
      </c>
      <c r="S32" s="62"/>
      <c r="T32" s="106"/>
      <c r="U32" s="45"/>
    </row>
    <row r="33" spans="1:21" s="113" customFormat="1" ht="15.65" customHeight="1" x14ac:dyDescent="0.3">
      <c r="A33" s="45"/>
      <c r="B33" s="31"/>
      <c r="C33" s="45"/>
      <c r="D33" s="32"/>
      <c r="E33" s="32"/>
      <c r="F33" s="33">
        <f t="shared" si="5"/>
        <v>0</v>
      </c>
      <c r="G33" s="39"/>
      <c r="H33" s="32"/>
      <c r="I33" s="33">
        <f t="shared" si="6"/>
        <v>0</v>
      </c>
      <c r="J33" s="39"/>
      <c r="K33" s="32"/>
      <c r="L33" s="33">
        <f t="shared" si="7"/>
        <v>0</v>
      </c>
      <c r="M33" s="39"/>
      <c r="N33" s="32"/>
      <c r="O33" s="33">
        <f t="shared" si="8"/>
        <v>0</v>
      </c>
      <c r="P33" s="39"/>
      <c r="Q33" s="32"/>
      <c r="R33" s="33">
        <f t="shared" si="9"/>
        <v>0</v>
      </c>
      <c r="S33" s="62"/>
      <c r="T33" s="106"/>
      <c r="U33" s="45"/>
    </row>
    <row r="34" spans="1:21" s="114" customFormat="1" ht="15.65" customHeight="1" x14ac:dyDescent="0.3">
      <c r="A34" s="45"/>
      <c r="B34" s="31"/>
      <c r="C34" s="45"/>
      <c r="D34" s="32"/>
      <c r="E34" s="32"/>
      <c r="F34" s="43">
        <f t="shared" si="5"/>
        <v>0</v>
      </c>
      <c r="G34" s="39"/>
      <c r="H34" s="32"/>
      <c r="I34" s="43">
        <f t="shared" si="6"/>
        <v>0</v>
      </c>
      <c r="J34" s="39"/>
      <c r="K34" s="32"/>
      <c r="L34" s="43">
        <f t="shared" si="7"/>
        <v>0</v>
      </c>
      <c r="M34" s="39"/>
      <c r="N34" s="32"/>
      <c r="O34" s="43">
        <f t="shared" si="8"/>
        <v>0</v>
      </c>
      <c r="P34" s="39"/>
      <c r="Q34" s="32"/>
      <c r="R34" s="43">
        <f t="shared" si="9"/>
        <v>0</v>
      </c>
      <c r="S34" s="62"/>
      <c r="T34" s="106" t="s">
        <v>51</v>
      </c>
      <c r="U34" s="45"/>
    </row>
    <row r="35" spans="1:21" s="113"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5"/>
      <c r="T35" s="56">
        <f>+F35+I35+L35+O35+R35</f>
        <v>0</v>
      </c>
      <c r="U35" s="36"/>
    </row>
    <row r="36" spans="1:21" s="113"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102"/>
      <c r="U36" s="45"/>
    </row>
    <row r="37" spans="1:21" s="114" customFormat="1" ht="21" customHeight="1" x14ac:dyDescent="0.3">
      <c r="A37" s="36" t="s">
        <v>52</v>
      </c>
      <c r="B37" s="68" t="s">
        <v>53</v>
      </c>
      <c r="C37" s="69"/>
      <c r="D37" s="59"/>
      <c r="E37" s="156" t="str">
        <f>E6</f>
        <v>Industrieel onderzoek</v>
      </c>
      <c r="F37" s="157"/>
      <c r="G37" s="59"/>
      <c r="H37" s="158" t="str">
        <f>H6</f>
        <v>Experimentele ontwikkeling</v>
      </c>
      <c r="I37" s="157"/>
      <c r="J37" s="59"/>
      <c r="K37" s="158" t="str">
        <f>K6</f>
        <v>Haalbaarheidsstudies</v>
      </c>
      <c r="L37" s="157"/>
      <c r="M37" s="59"/>
      <c r="N37" s="158" t="str">
        <f>N6</f>
        <v>Investeringssteun MKB</v>
      </c>
      <c r="O37" s="157"/>
      <c r="P37" s="59"/>
      <c r="Q37" s="158" t="str">
        <f>Q6</f>
        <v>Onderzoeksinfrastructuur</v>
      </c>
      <c r="R37" s="157"/>
      <c r="S37" s="59"/>
      <c r="T37" s="103"/>
      <c r="U37" s="45"/>
    </row>
    <row r="38" spans="1:21" s="113" customFormat="1" ht="24.75" customHeight="1" x14ac:dyDescent="0.3">
      <c r="A38" s="36"/>
      <c r="B38" s="35" t="s">
        <v>54</v>
      </c>
      <c r="C38" s="36"/>
      <c r="D38" s="60"/>
      <c r="E38" s="36"/>
      <c r="F38" s="60" t="s">
        <v>7</v>
      </c>
      <c r="G38" s="60"/>
      <c r="H38" s="36"/>
      <c r="I38" s="60" t="s">
        <v>7</v>
      </c>
      <c r="J38" s="60"/>
      <c r="K38" s="36"/>
      <c r="L38" s="60" t="s">
        <v>7</v>
      </c>
      <c r="M38" s="60"/>
      <c r="N38" s="36"/>
      <c r="O38" s="60" t="s">
        <v>7</v>
      </c>
      <c r="P38" s="60"/>
      <c r="Q38" s="36"/>
      <c r="R38" s="60" t="s">
        <v>7</v>
      </c>
      <c r="S38" s="60"/>
      <c r="T38" s="104"/>
      <c r="U38" s="36"/>
    </row>
    <row r="39" spans="1:21" s="113" customFormat="1" ht="15.65" customHeight="1" x14ac:dyDescent="0.3">
      <c r="A39" s="45"/>
      <c r="B39" s="31"/>
      <c r="C39" s="45"/>
      <c r="D39" s="46"/>
      <c r="E39" s="45"/>
      <c r="F39" s="32"/>
      <c r="G39" s="39"/>
      <c r="H39" s="39"/>
      <c r="I39" s="32"/>
      <c r="J39" s="39"/>
      <c r="K39" s="39"/>
      <c r="L39" s="32"/>
      <c r="M39" s="39"/>
      <c r="N39" s="39"/>
      <c r="O39" s="32"/>
      <c r="P39" s="39"/>
      <c r="Q39" s="39"/>
      <c r="R39" s="32"/>
      <c r="S39" s="39"/>
      <c r="T39" s="107"/>
      <c r="U39" s="45"/>
    </row>
    <row r="40" spans="1:21" s="113" customFormat="1" ht="15.65" customHeight="1" x14ac:dyDescent="0.3">
      <c r="A40" s="45"/>
      <c r="B40" s="31"/>
      <c r="C40" s="45"/>
      <c r="D40" s="46"/>
      <c r="E40" s="45"/>
      <c r="F40" s="32"/>
      <c r="G40" s="39"/>
      <c r="H40" s="39"/>
      <c r="I40" s="32"/>
      <c r="J40" s="39"/>
      <c r="K40" s="39"/>
      <c r="L40" s="32"/>
      <c r="M40" s="39"/>
      <c r="N40" s="39"/>
      <c r="O40" s="32"/>
      <c r="P40" s="39"/>
      <c r="Q40" s="39"/>
      <c r="R40" s="32"/>
      <c r="S40" s="39"/>
      <c r="T40" s="107"/>
      <c r="U40" s="45"/>
    </row>
    <row r="41" spans="1:21" s="113" customFormat="1" ht="15.65" customHeight="1" x14ac:dyDescent="0.3">
      <c r="A41" s="45"/>
      <c r="B41" s="31"/>
      <c r="C41" s="45"/>
      <c r="D41" s="46"/>
      <c r="E41" s="45"/>
      <c r="F41" s="32"/>
      <c r="G41" s="39"/>
      <c r="H41" s="39"/>
      <c r="I41" s="32"/>
      <c r="J41" s="39"/>
      <c r="K41" s="39"/>
      <c r="L41" s="32"/>
      <c r="M41" s="39"/>
      <c r="N41" s="39"/>
      <c r="O41" s="32"/>
      <c r="P41" s="39"/>
      <c r="Q41" s="39"/>
      <c r="R41" s="32"/>
      <c r="S41" s="39"/>
      <c r="T41" s="107"/>
      <c r="U41" s="45"/>
    </row>
    <row r="42" spans="1:21" s="113" customFormat="1" ht="15.65" customHeight="1" x14ac:dyDescent="0.3">
      <c r="A42" s="45"/>
      <c r="B42" s="31"/>
      <c r="C42" s="45"/>
      <c r="D42" s="46"/>
      <c r="E42" s="45"/>
      <c r="F42" s="32"/>
      <c r="G42" s="39"/>
      <c r="H42" s="39"/>
      <c r="I42" s="32"/>
      <c r="J42" s="39"/>
      <c r="K42" s="39"/>
      <c r="L42" s="32"/>
      <c r="M42" s="39"/>
      <c r="N42" s="39"/>
      <c r="O42" s="32"/>
      <c r="P42" s="39"/>
      <c r="Q42" s="39"/>
      <c r="R42" s="32"/>
      <c r="S42" s="39"/>
      <c r="T42" s="107"/>
      <c r="U42" s="45"/>
    </row>
    <row r="43" spans="1:21" s="113" customFormat="1" ht="15.65" customHeight="1" x14ac:dyDescent="0.3">
      <c r="A43" s="45"/>
      <c r="B43" s="31"/>
      <c r="C43" s="45"/>
      <c r="D43" s="46"/>
      <c r="E43" s="45"/>
      <c r="F43" s="32"/>
      <c r="G43" s="39"/>
      <c r="H43" s="39"/>
      <c r="I43" s="32"/>
      <c r="J43" s="39"/>
      <c r="K43" s="39"/>
      <c r="L43" s="32"/>
      <c r="M43" s="39"/>
      <c r="N43" s="39"/>
      <c r="O43" s="32"/>
      <c r="P43" s="39"/>
      <c r="Q43" s="39"/>
      <c r="R43" s="32"/>
      <c r="S43" s="39"/>
      <c r="T43" s="107"/>
      <c r="U43" s="45"/>
    </row>
    <row r="44" spans="1:21" s="113" customFormat="1" ht="15.65" customHeight="1" x14ac:dyDescent="0.3">
      <c r="A44" s="45"/>
      <c r="B44" s="31"/>
      <c r="C44" s="45"/>
      <c r="D44" s="46"/>
      <c r="E44" s="45"/>
      <c r="F44" s="32"/>
      <c r="G44" s="39"/>
      <c r="H44" s="39"/>
      <c r="I44" s="32"/>
      <c r="J44" s="39"/>
      <c r="K44" s="39"/>
      <c r="L44" s="32"/>
      <c r="M44" s="39"/>
      <c r="N44" s="39"/>
      <c r="O44" s="32"/>
      <c r="P44" s="39"/>
      <c r="Q44" s="39"/>
      <c r="R44" s="32"/>
      <c r="S44" s="39"/>
      <c r="T44" s="107"/>
      <c r="U44" s="45"/>
    </row>
    <row r="45" spans="1:21" s="113" customFormat="1" ht="15.65" customHeight="1" x14ac:dyDescent="0.3">
      <c r="A45" s="45"/>
      <c r="B45" s="31"/>
      <c r="C45" s="45"/>
      <c r="D45" s="46"/>
      <c r="E45" s="45"/>
      <c r="F45" s="32"/>
      <c r="G45" s="39"/>
      <c r="H45" s="39"/>
      <c r="I45" s="32"/>
      <c r="J45" s="39"/>
      <c r="K45" s="39"/>
      <c r="L45" s="32"/>
      <c r="M45" s="39"/>
      <c r="N45" s="39"/>
      <c r="O45" s="32"/>
      <c r="P45" s="39"/>
      <c r="Q45" s="39"/>
      <c r="R45" s="32"/>
      <c r="S45" s="39"/>
      <c r="T45" s="107"/>
      <c r="U45" s="45"/>
    </row>
    <row r="46" spans="1:21" s="113" customFormat="1" ht="15.65" customHeight="1" x14ac:dyDescent="0.3">
      <c r="A46" s="45"/>
      <c r="B46" s="31"/>
      <c r="C46" s="45"/>
      <c r="D46" s="46"/>
      <c r="E46" s="45"/>
      <c r="F46" s="32"/>
      <c r="G46" s="39"/>
      <c r="H46" s="39"/>
      <c r="I46" s="32"/>
      <c r="J46" s="39"/>
      <c r="K46" s="39"/>
      <c r="L46" s="32"/>
      <c r="M46" s="39"/>
      <c r="N46" s="39"/>
      <c r="O46" s="32"/>
      <c r="P46" s="39"/>
      <c r="Q46" s="39"/>
      <c r="R46" s="32"/>
      <c r="S46" s="39"/>
      <c r="T46" s="107"/>
      <c r="U46" s="45"/>
    </row>
    <row r="47" spans="1:21" s="114" customFormat="1" ht="15.65" customHeight="1" x14ac:dyDescent="0.3">
      <c r="A47" s="45"/>
      <c r="B47" s="31"/>
      <c r="C47" s="45"/>
      <c r="D47" s="46"/>
      <c r="E47" s="45"/>
      <c r="F47" s="70"/>
      <c r="G47" s="39"/>
      <c r="H47" s="71"/>
      <c r="I47" s="70"/>
      <c r="J47" s="39"/>
      <c r="K47" s="71"/>
      <c r="L47" s="70"/>
      <c r="M47" s="39"/>
      <c r="N47" s="71"/>
      <c r="O47" s="70"/>
      <c r="P47" s="39"/>
      <c r="Q47" s="71"/>
      <c r="R47" s="70"/>
      <c r="S47" s="39"/>
      <c r="T47" s="107" t="s">
        <v>55</v>
      </c>
      <c r="U47" s="45"/>
    </row>
    <row r="48" spans="1:21" s="114"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56">
        <f>+F48+I48+L48+O48+R48</f>
        <v>0</v>
      </c>
      <c r="U48" s="36"/>
    </row>
    <row r="49" spans="1:21" s="114"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102"/>
      <c r="U49" s="36"/>
    </row>
    <row r="50" spans="1:21" s="114" customFormat="1" ht="15.65" customHeight="1" thickBot="1" x14ac:dyDescent="0.4">
      <c r="A50" s="36"/>
      <c r="B50" s="72" t="s">
        <v>62</v>
      </c>
      <c r="C50" s="25">
        <f>Deelnemer_4</f>
        <v>0</v>
      </c>
      <c r="D50" s="60"/>
      <c r="E50" s="36"/>
      <c r="F50" s="60"/>
      <c r="G50" s="60"/>
      <c r="H50" s="36"/>
      <c r="I50" s="60"/>
      <c r="J50" s="60"/>
      <c r="K50" s="36"/>
      <c r="L50" s="60"/>
      <c r="M50" s="60"/>
      <c r="N50" s="36"/>
      <c r="O50" s="60"/>
      <c r="P50" s="60"/>
      <c r="Q50" s="36"/>
      <c r="R50" s="60"/>
      <c r="S50" s="60"/>
      <c r="T50" s="102"/>
      <c r="U50" s="36"/>
    </row>
    <row r="51" spans="1:21" s="114"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102"/>
      <c r="U51" s="36"/>
    </row>
    <row r="52" spans="1:21" s="113" customFormat="1" ht="15.65" customHeight="1" x14ac:dyDescent="0.35">
      <c r="A52" s="36"/>
      <c r="B52" s="73"/>
      <c r="C52" s="36"/>
      <c r="D52" s="60"/>
      <c r="E52" s="36"/>
      <c r="F52" s="60"/>
      <c r="G52" s="60"/>
      <c r="H52" s="36"/>
      <c r="I52" s="60"/>
      <c r="J52" s="60"/>
      <c r="K52" s="36"/>
      <c r="L52" s="60"/>
      <c r="M52" s="60"/>
      <c r="N52" s="36"/>
      <c r="O52" s="60"/>
      <c r="P52" s="60"/>
      <c r="Q52" s="36"/>
      <c r="R52" s="60"/>
      <c r="S52" s="60"/>
      <c r="T52" s="102"/>
      <c r="U52" s="36"/>
    </row>
    <row r="53" spans="1:21" s="113"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102"/>
      <c r="U53" s="45"/>
    </row>
    <row r="54" spans="1:21" s="114" customFormat="1" ht="21" customHeight="1" x14ac:dyDescent="0.3">
      <c r="A54" s="36" t="s">
        <v>56</v>
      </c>
      <c r="B54" s="57" t="s">
        <v>57</v>
      </c>
      <c r="C54" s="58"/>
      <c r="D54" s="61"/>
      <c r="E54" s="156" t="str">
        <f>E6</f>
        <v>Industrieel onderzoek</v>
      </c>
      <c r="F54" s="157"/>
      <c r="G54" s="59"/>
      <c r="H54" s="158" t="str">
        <f>H6</f>
        <v>Experimentele ontwikkeling</v>
      </c>
      <c r="I54" s="157"/>
      <c r="J54" s="59"/>
      <c r="K54" s="158" t="str">
        <f>K6</f>
        <v>Haalbaarheidsstudies</v>
      </c>
      <c r="L54" s="157"/>
      <c r="M54" s="59"/>
      <c r="N54" s="158" t="str">
        <f>N6</f>
        <v>Investeringssteun MKB</v>
      </c>
      <c r="O54" s="157"/>
      <c r="P54" s="59"/>
      <c r="Q54" s="158" t="str">
        <f>Q6</f>
        <v>Onderzoeksinfrastructuur</v>
      </c>
      <c r="R54" s="157"/>
      <c r="S54" s="59"/>
      <c r="T54" s="103"/>
      <c r="U54" s="45"/>
    </row>
    <row r="55" spans="1:21" s="113" customFormat="1" ht="23.25" customHeight="1" x14ac:dyDescent="0.3">
      <c r="A55" s="36"/>
      <c r="B55" s="35" t="s">
        <v>58</v>
      </c>
      <c r="C55" s="36"/>
      <c r="D55" s="60"/>
      <c r="E55" s="36"/>
      <c r="F55" s="60" t="s">
        <v>7</v>
      </c>
      <c r="G55" s="60"/>
      <c r="H55" s="36"/>
      <c r="I55" s="60" t="s">
        <v>7</v>
      </c>
      <c r="J55" s="60"/>
      <c r="K55" s="36"/>
      <c r="L55" s="60" t="s">
        <v>7</v>
      </c>
      <c r="M55" s="60"/>
      <c r="N55" s="36"/>
      <c r="O55" s="60" t="s">
        <v>7</v>
      </c>
      <c r="P55" s="60"/>
      <c r="Q55" s="36"/>
      <c r="R55" s="60" t="s">
        <v>7</v>
      </c>
      <c r="S55" s="60"/>
      <c r="T55" s="104"/>
      <c r="U55" s="36"/>
    </row>
    <row r="56" spans="1:21" s="113" customFormat="1" ht="15.65" customHeight="1" x14ac:dyDescent="0.3">
      <c r="A56" s="36"/>
      <c r="B56" s="31"/>
      <c r="C56" s="45"/>
      <c r="D56" s="60"/>
      <c r="E56" s="45"/>
      <c r="F56" s="32"/>
      <c r="G56" s="39"/>
      <c r="H56" s="39"/>
      <c r="I56" s="32"/>
      <c r="J56" s="39"/>
      <c r="K56" s="39"/>
      <c r="L56" s="32"/>
      <c r="M56" s="39"/>
      <c r="N56" s="39"/>
      <c r="O56" s="32"/>
      <c r="P56" s="39"/>
      <c r="Q56" s="39"/>
      <c r="R56" s="32"/>
      <c r="S56" s="39"/>
      <c r="T56" s="107"/>
      <c r="U56" s="45"/>
    </row>
    <row r="57" spans="1:21" s="113" customFormat="1" ht="15.65" customHeight="1" x14ac:dyDescent="0.3">
      <c r="A57" s="36"/>
      <c r="B57" s="31"/>
      <c r="C57" s="45"/>
      <c r="D57" s="60"/>
      <c r="E57" s="45"/>
      <c r="F57" s="32"/>
      <c r="G57" s="39"/>
      <c r="H57" s="39"/>
      <c r="I57" s="32"/>
      <c r="J57" s="39"/>
      <c r="K57" s="39"/>
      <c r="L57" s="32"/>
      <c r="M57" s="39"/>
      <c r="N57" s="39"/>
      <c r="O57" s="32"/>
      <c r="P57" s="39"/>
      <c r="Q57" s="39"/>
      <c r="R57" s="32"/>
      <c r="S57" s="39"/>
      <c r="T57" s="107"/>
      <c r="U57" s="45"/>
    </row>
    <row r="58" spans="1:21" s="113" customFormat="1" ht="15.65" customHeight="1" x14ac:dyDescent="0.3">
      <c r="A58" s="36"/>
      <c r="B58" s="31"/>
      <c r="C58" s="45"/>
      <c r="D58" s="60"/>
      <c r="E58" s="45"/>
      <c r="F58" s="32"/>
      <c r="G58" s="39"/>
      <c r="H58" s="39"/>
      <c r="I58" s="32"/>
      <c r="J58" s="39"/>
      <c r="K58" s="39"/>
      <c r="L58" s="32"/>
      <c r="M58" s="39"/>
      <c r="N58" s="39"/>
      <c r="O58" s="32"/>
      <c r="P58" s="39"/>
      <c r="Q58" s="39"/>
      <c r="R58" s="32"/>
      <c r="S58" s="39"/>
      <c r="T58" s="107"/>
      <c r="U58" s="45"/>
    </row>
    <row r="59" spans="1:21" s="113" customFormat="1" ht="15.65" customHeight="1" x14ac:dyDescent="0.3">
      <c r="A59" s="36"/>
      <c r="B59" s="31"/>
      <c r="C59" s="45"/>
      <c r="D59" s="60"/>
      <c r="E59" s="45"/>
      <c r="F59" s="32"/>
      <c r="G59" s="39"/>
      <c r="H59" s="39"/>
      <c r="I59" s="32"/>
      <c r="J59" s="39"/>
      <c r="K59" s="39"/>
      <c r="L59" s="32"/>
      <c r="M59" s="39"/>
      <c r="N59" s="39"/>
      <c r="O59" s="32"/>
      <c r="P59" s="39"/>
      <c r="Q59" s="39"/>
      <c r="R59" s="32"/>
      <c r="S59" s="39"/>
      <c r="T59" s="107"/>
      <c r="U59" s="45"/>
    </row>
    <row r="60" spans="1:21" s="113" customFormat="1" ht="15.65" customHeight="1" x14ac:dyDescent="0.3">
      <c r="A60" s="36"/>
      <c r="B60" s="31"/>
      <c r="C60" s="45"/>
      <c r="D60" s="60"/>
      <c r="E60" s="45"/>
      <c r="F60" s="32"/>
      <c r="G60" s="39"/>
      <c r="H60" s="39"/>
      <c r="I60" s="32"/>
      <c r="J60" s="39"/>
      <c r="K60" s="39"/>
      <c r="L60" s="32"/>
      <c r="M60" s="39"/>
      <c r="N60" s="39"/>
      <c r="O60" s="32"/>
      <c r="P60" s="39"/>
      <c r="Q60" s="39"/>
      <c r="R60" s="32"/>
      <c r="S60" s="39"/>
      <c r="T60" s="107"/>
      <c r="U60" s="45"/>
    </row>
    <row r="61" spans="1:21" s="113" customFormat="1" ht="15.65" customHeight="1" x14ac:dyDescent="0.3">
      <c r="A61" s="36"/>
      <c r="B61" s="31"/>
      <c r="C61" s="45"/>
      <c r="D61" s="60"/>
      <c r="E61" s="45"/>
      <c r="F61" s="32"/>
      <c r="G61" s="39"/>
      <c r="H61" s="39"/>
      <c r="I61" s="32"/>
      <c r="J61" s="39"/>
      <c r="K61" s="39"/>
      <c r="L61" s="32"/>
      <c r="M61" s="39"/>
      <c r="N61" s="39"/>
      <c r="O61" s="32"/>
      <c r="P61" s="39"/>
      <c r="Q61" s="39"/>
      <c r="R61" s="32"/>
      <c r="S61" s="39"/>
      <c r="T61" s="107"/>
      <c r="U61" s="45"/>
    </row>
    <row r="62" spans="1:21" s="113" customFormat="1" ht="15.65" customHeight="1" x14ac:dyDescent="0.3">
      <c r="A62" s="36"/>
      <c r="B62" s="31"/>
      <c r="C62" s="45"/>
      <c r="D62" s="60"/>
      <c r="E62" s="45"/>
      <c r="F62" s="32"/>
      <c r="G62" s="39"/>
      <c r="H62" s="39"/>
      <c r="I62" s="32"/>
      <c r="J62" s="39"/>
      <c r="K62" s="39"/>
      <c r="L62" s="32"/>
      <c r="M62" s="39"/>
      <c r="N62" s="39"/>
      <c r="O62" s="32"/>
      <c r="P62" s="39"/>
      <c r="Q62" s="39"/>
      <c r="R62" s="32"/>
      <c r="S62" s="39"/>
      <c r="T62" s="107"/>
      <c r="U62" s="45"/>
    </row>
    <row r="63" spans="1:21" s="114" customFormat="1" ht="15.65" customHeight="1" x14ac:dyDescent="0.3">
      <c r="A63" s="36"/>
      <c r="B63" s="31"/>
      <c r="C63" s="45"/>
      <c r="D63" s="60"/>
      <c r="E63" s="45"/>
      <c r="F63" s="32"/>
      <c r="G63" s="39"/>
      <c r="H63" s="39"/>
      <c r="I63" s="32"/>
      <c r="J63" s="39"/>
      <c r="K63" s="39"/>
      <c r="L63" s="32"/>
      <c r="M63" s="39"/>
      <c r="N63" s="39"/>
      <c r="O63" s="32"/>
      <c r="P63" s="39"/>
      <c r="Q63" s="39"/>
      <c r="R63" s="32"/>
      <c r="S63" s="39"/>
      <c r="T63" s="107"/>
      <c r="U63" s="45"/>
    </row>
    <row r="64" spans="1:21" s="114" customFormat="1" ht="15.65" customHeight="1" x14ac:dyDescent="0.3">
      <c r="A64" s="36"/>
      <c r="B64" s="31"/>
      <c r="C64" s="36"/>
      <c r="D64" s="60"/>
      <c r="E64" s="45"/>
      <c r="F64" s="32"/>
      <c r="G64" s="39"/>
      <c r="H64" s="74"/>
      <c r="I64" s="32"/>
      <c r="J64" s="39"/>
      <c r="K64" s="74"/>
      <c r="L64" s="32"/>
      <c r="M64" s="39"/>
      <c r="N64" s="74"/>
      <c r="O64" s="32"/>
      <c r="P64" s="39"/>
      <c r="Q64" s="74"/>
      <c r="R64" s="32"/>
      <c r="S64" s="39"/>
      <c r="T64" s="107"/>
      <c r="U64" s="36"/>
    </row>
    <row r="65" spans="1:23" s="114" customFormat="1" ht="13" x14ac:dyDescent="0.3">
      <c r="A65" s="36"/>
      <c r="B65" s="31"/>
      <c r="C65" s="36"/>
      <c r="D65" s="60"/>
      <c r="E65" s="45"/>
      <c r="F65" s="32"/>
      <c r="G65" s="39"/>
      <c r="H65" s="39"/>
      <c r="I65" s="32"/>
      <c r="J65" s="39"/>
      <c r="K65" s="39"/>
      <c r="L65" s="32"/>
      <c r="M65" s="39"/>
      <c r="N65" s="39"/>
      <c r="O65" s="32"/>
      <c r="P65" s="39"/>
      <c r="Q65" s="39"/>
      <c r="R65" s="32"/>
      <c r="S65" s="48"/>
      <c r="T65" s="107"/>
      <c r="U65" s="36"/>
    </row>
    <row r="66" spans="1:23" s="114" customFormat="1" ht="13" x14ac:dyDescent="0.3">
      <c r="A66" s="36"/>
      <c r="B66" s="31"/>
      <c r="C66" s="36"/>
      <c r="D66" s="60"/>
      <c r="E66" s="45"/>
      <c r="F66" s="32"/>
      <c r="G66" s="39"/>
      <c r="H66" s="39"/>
      <c r="I66" s="32"/>
      <c r="J66" s="39"/>
      <c r="K66" s="39"/>
      <c r="L66" s="32"/>
      <c r="M66" s="39"/>
      <c r="N66" s="39"/>
      <c r="O66" s="32"/>
      <c r="P66" s="39"/>
      <c r="Q66" s="39"/>
      <c r="R66" s="32"/>
      <c r="S66" s="48"/>
      <c r="T66" s="107"/>
      <c r="U66" s="36"/>
    </row>
    <row r="67" spans="1:23" s="114" customFormat="1" ht="13" x14ac:dyDescent="0.3">
      <c r="A67" s="36"/>
      <c r="B67" s="31"/>
      <c r="C67" s="36"/>
      <c r="D67" s="60"/>
      <c r="E67" s="45"/>
      <c r="F67" s="32"/>
      <c r="G67" s="39"/>
      <c r="H67" s="39"/>
      <c r="I67" s="32"/>
      <c r="J67" s="39"/>
      <c r="K67" s="39"/>
      <c r="L67" s="32"/>
      <c r="M67" s="39"/>
      <c r="N67" s="39"/>
      <c r="O67" s="32"/>
      <c r="P67" s="39"/>
      <c r="Q67" s="39"/>
      <c r="R67" s="32"/>
      <c r="S67" s="48"/>
      <c r="T67" s="107"/>
      <c r="U67" s="36"/>
    </row>
    <row r="68" spans="1:23" s="114" customFormat="1" ht="13" x14ac:dyDescent="0.3">
      <c r="A68" s="36"/>
      <c r="B68" s="31"/>
      <c r="C68" s="36"/>
      <c r="D68" s="60"/>
      <c r="E68" s="45"/>
      <c r="F68" s="32"/>
      <c r="G68" s="39"/>
      <c r="H68" s="39"/>
      <c r="I68" s="32"/>
      <c r="J68" s="39"/>
      <c r="K68" s="39"/>
      <c r="L68" s="32"/>
      <c r="M68" s="39"/>
      <c r="N68" s="39"/>
      <c r="O68" s="32"/>
      <c r="P68" s="39"/>
      <c r="Q68" s="39"/>
      <c r="R68" s="32"/>
      <c r="S68" s="48"/>
      <c r="T68" s="107"/>
      <c r="U68" s="36"/>
    </row>
    <row r="69" spans="1:23" s="114" customFormat="1" ht="13" x14ac:dyDescent="0.3">
      <c r="A69" s="36"/>
      <c r="B69" s="31"/>
      <c r="C69" s="36"/>
      <c r="D69" s="60"/>
      <c r="E69" s="45"/>
      <c r="F69" s="32"/>
      <c r="G69" s="39"/>
      <c r="H69" s="39"/>
      <c r="I69" s="32"/>
      <c r="J69" s="39"/>
      <c r="K69" s="39"/>
      <c r="L69" s="32"/>
      <c r="M69" s="39"/>
      <c r="N69" s="39"/>
      <c r="O69" s="32"/>
      <c r="P69" s="39"/>
      <c r="Q69" s="39"/>
      <c r="R69" s="32"/>
      <c r="S69" s="48"/>
      <c r="T69" s="107"/>
      <c r="U69" s="36"/>
    </row>
    <row r="70" spans="1:23" s="114" customFormat="1" ht="13" x14ac:dyDescent="0.3">
      <c r="A70" s="36"/>
      <c r="B70" s="31"/>
      <c r="C70" s="36"/>
      <c r="D70" s="60"/>
      <c r="E70" s="45"/>
      <c r="F70" s="70"/>
      <c r="G70" s="39"/>
      <c r="H70" s="74"/>
      <c r="I70" s="70"/>
      <c r="J70" s="39"/>
      <c r="K70" s="74"/>
      <c r="L70" s="70"/>
      <c r="M70" s="39"/>
      <c r="N70" s="74"/>
      <c r="O70" s="70"/>
      <c r="P70" s="39"/>
      <c r="Q70" s="74"/>
      <c r="R70" s="70"/>
      <c r="S70" s="48"/>
      <c r="T70" s="107" t="s">
        <v>59</v>
      </c>
      <c r="U70" s="36"/>
    </row>
    <row r="71" spans="1:23" s="114"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56">
        <f>+F71+I71+L71+O71+R71</f>
        <v>0</v>
      </c>
      <c r="U71" s="36"/>
    </row>
    <row r="72" spans="1:23" s="115" customFormat="1" ht="18.5" thickBot="1" x14ac:dyDescent="0.45">
      <c r="A72" s="36"/>
      <c r="B72" s="36"/>
      <c r="C72" s="36"/>
      <c r="D72" s="60"/>
      <c r="E72" s="36"/>
      <c r="F72" s="60"/>
      <c r="G72" s="60"/>
      <c r="H72" s="60"/>
      <c r="I72" s="60"/>
      <c r="J72" s="60"/>
      <c r="K72" s="60"/>
      <c r="L72" s="60"/>
      <c r="M72" s="60"/>
      <c r="N72" s="60"/>
      <c r="O72" s="60"/>
      <c r="P72" s="60"/>
      <c r="Q72" s="60"/>
      <c r="R72" s="60"/>
      <c r="S72" s="60"/>
      <c r="T72" s="102"/>
      <c r="U72" s="36"/>
    </row>
    <row r="73" spans="1:23" s="114" customFormat="1" ht="21.75" customHeight="1" thickBot="1" x14ac:dyDescent="0.45">
      <c r="A73" s="36" t="s">
        <v>60</v>
      </c>
      <c r="B73" s="75" t="s">
        <v>61</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108">
        <f>+F73+I73+L73+O73+R73</f>
        <v>0</v>
      </c>
      <c r="U73" s="109"/>
    </row>
    <row r="74" spans="1:23" s="113"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110"/>
      <c r="U74" s="111"/>
    </row>
    <row r="75" spans="1:23" s="113" customFormat="1" ht="21" customHeight="1" x14ac:dyDescent="0.3">
      <c r="A75" s="81" t="s">
        <v>73</v>
      </c>
      <c r="B75" s="83" t="s">
        <v>74</v>
      </c>
      <c r="C75" s="84"/>
      <c r="D75" s="85"/>
      <c r="E75" s="86"/>
      <c r="F75" s="87"/>
      <c r="G75" s="87"/>
      <c r="H75" s="88"/>
      <c r="I75" s="87"/>
      <c r="J75" s="87"/>
      <c r="K75" s="88"/>
      <c r="L75" s="87"/>
      <c r="M75" s="87"/>
      <c r="N75" s="88"/>
      <c r="O75" s="87"/>
      <c r="P75" s="87"/>
      <c r="Q75" s="88"/>
      <c r="R75" s="87"/>
      <c r="S75" s="87"/>
      <c r="T75" s="185"/>
      <c r="U75" s="181"/>
      <c r="V75" s="39"/>
      <c r="W75" s="182"/>
    </row>
    <row r="76" spans="1:23" s="113" customFormat="1" ht="15.65" customHeight="1" x14ac:dyDescent="0.3">
      <c r="A76" s="45"/>
      <c r="B76" s="44"/>
      <c r="C76" s="89"/>
      <c r="D76" s="90"/>
      <c r="E76" s="45"/>
      <c r="F76" s="46"/>
      <c r="G76" s="46"/>
      <c r="I76" s="46"/>
      <c r="J76" s="46"/>
      <c r="K76" s="45"/>
      <c r="L76" s="46"/>
      <c r="M76" s="46"/>
      <c r="N76" s="45"/>
      <c r="O76" s="46"/>
      <c r="P76" s="46"/>
      <c r="Q76" s="45"/>
      <c r="R76" s="46"/>
      <c r="S76" s="46"/>
      <c r="T76" s="186"/>
      <c r="U76" s="46"/>
      <c r="V76" s="91"/>
      <c r="W76" s="102"/>
    </row>
    <row r="77" spans="1:23" s="113" customFormat="1" ht="15.65" customHeight="1" x14ac:dyDescent="0.3">
      <c r="A77" s="92"/>
      <c r="B77" s="93"/>
      <c r="C77" s="177"/>
      <c r="D77" s="90"/>
      <c r="E77" s="45"/>
      <c r="F77" s="46"/>
      <c r="G77" s="46"/>
      <c r="H77" s="45"/>
      <c r="I77" s="46"/>
      <c r="J77" s="46"/>
      <c r="K77" s="45"/>
      <c r="L77" s="46"/>
      <c r="M77" s="46"/>
      <c r="N77" s="45"/>
      <c r="O77" s="46"/>
      <c r="P77" s="46"/>
      <c r="Q77" s="45"/>
      <c r="R77" s="46"/>
      <c r="S77" s="46"/>
      <c r="T77" s="186"/>
      <c r="U77" s="46"/>
      <c r="V77" s="46"/>
      <c r="W77" s="183"/>
    </row>
    <row r="78" spans="1:23" s="113" customFormat="1" ht="15.65" customHeight="1" x14ac:dyDescent="0.3">
      <c r="A78" s="94"/>
      <c r="B78" s="335" t="s">
        <v>61</v>
      </c>
      <c r="C78" s="336"/>
      <c r="D78" s="90"/>
      <c r="E78" s="45"/>
      <c r="F78" s="330">
        <f>+T73</f>
        <v>0</v>
      </c>
      <c r="G78" s="178"/>
      <c r="H78" s="45"/>
      <c r="I78" s="46"/>
      <c r="J78" s="46"/>
      <c r="K78" s="45"/>
      <c r="L78" s="46"/>
      <c r="M78" s="46"/>
      <c r="N78" s="45"/>
      <c r="O78" s="46"/>
      <c r="P78" s="46"/>
      <c r="Q78" s="45"/>
      <c r="R78" s="46"/>
      <c r="S78" s="46"/>
      <c r="T78" s="186"/>
      <c r="U78" s="46"/>
      <c r="V78" s="91"/>
      <c r="W78" s="102"/>
    </row>
    <row r="79" spans="1:23" s="113" customFormat="1" ht="15.65" customHeight="1" x14ac:dyDescent="0.3">
      <c r="A79" s="94"/>
      <c r="B79" s="335" t="s">
        <v>75</v>
      </c>
      <c r="C79" s="336"/>
      <c r="D79" s="90"/>
      <c r="E79" s="45"/>
      <c r="F79" s="330">
        <f>+'Totaal begroting'!V10</f>
        <v>0</v>
      </c>
      <c r="G79" s="179"/>
      <c r="H79" s="45"/>
      <c r="I79" s="46"/>
      <c r="J79" s="46"/>
      <c r="K79" s="45"/>
      <c r="L79" s="46"/>
      <c r="M79" s="46"/>
      <c r="N79" s="45"/>
      <c r="O79" s="46"/>
      <c r="P79" s="46"/>
      <c r="Q79" s="45"/>
      <c r="R79" s="46"/>
      <c r="S79" s="46"/>
      <c r="T79" s="186"/>
      <c r="U79" s="46"/>
      <c r="V79" s="91"/>
      <c r="W79" s="102"/>
    </row>
    <row r="80" spans="1:23" s="113" customFormat="1" ht="15.65" customHeight="1" x14ac:dyDescent="0.3">
      <c r="A80" s="94"/>
      <c r="B80" s="337" t="s">
        <v>76</v>
      </c>
      <c r="C80" s="338"/>
      <c r="D80" s="90"/>
      <c r="E80" s="45"/>
      <c r="F80" s="184"/>
      <c r="G80" s="179"/>
      <c r="H80" s="45"/>
      <c r="I80" s="46"/>
      <c r="J80" s="46"/>
      <c r="K80" s="45"/>
      <c r="L80" s="46"/>
      <c r="M80" s="46"/>
      <c r="N80" s="45"/>
      <c r="O80" s="46"/>
      <c r="P80" s="46"/>
      <c r="Q80" s="45"/>
      <c r="R80" s="46"/>
      <c r="S80" s="46"/>
      <c r="T80" s="186"/>
      <c r="U80" s="46"/>
      <c r="V80" s="91"/>
      <c r="W80" s="102"/>
    </row>
    <row r="81" spans="1:23" s="113" customFormat="1" ht="15.65" customHeight="1" x14ac:dyDescent="0.3">
      <c r="A81" s="94"/>
      <c r="B81" s="339" t="s">
        <v>77</v>
      </c>
      <c r="C81" s="340"/>
      <c r="D81" s="90"/>
      <c r="E81" s="45"/>
      <c r="F81" s="330">
        <f>+F78-F79-F80</f>
        <v>0</v>
      </c>
      <c r="G81" s="46"/>
      <c r="H81" s="45"/>
      <c r="I81" s="46"/>
      <c r="J81" s="46"/>
      <c r="K81" s="45"/>
      <c r="L81" s="46"/>
      <c r="M81" s="46"/>
      <c r="N81" s="45"/>
      <c r="O81" s="46"/>
      <c r="P81" s="46"/>
      <c r="Q81" s="45"/>
      <c r="R81" s="46"/>
      <c r="S81" s="46"/>
      <c r="T81" s="186"/>
      <c r="U81" s="46"/>
      <c r="V81" s="91"/>
      <c r="W81" s="102"/>
    </row>
    <row r="82" spans="1:23" s="113" customFormat="1" ht="15.65" customHeight="1" x14ac:dyDescent="0.3">
      <c r="A82" s="94"/>
      <c r="B82" s="44"/>
      <c r="C82" s="89"/>
      <c r="D82" s="90"/>
      <c r="E82" s="45"/>
      <c r="F82" s="46"/>
      <c r="G82" s="46"/>
      <c r="H82" s="81" t="s">
        <v>78</v>
      </c>
      <c r="I82" s="46"/>
      <c r="J82" s="46"/>
      <c r="K82" s="45"/>
      <c r="L82" s="46"/>
      <c r="M82" s="46"/>
      <c r="N82" s="45"/>
      <c r="O82" s="46"/>
      <c r="P82" s="46"/>
      <c r="Q82" s="45"/>
      <c r="R82" s="46"/>
      <c r="S82" s="46"/>
      <c r="T82" s="186"/>
      <c r="U82" s="46"/>
      <c r="V82" s="91"/>
      <c r="W82" s="102"/>
    </row>
    <row r="83" spans="1:23" s="113" customFormat="1" ht="15.65" customHeight="1" x14ac:dyDescent="0.3">
      <c r="A83" s="94"/>
      <c r="B83" s="187"/>
      <c r="C83" s="184"/>
      <c r="D83" s="90"/>
      <c r="E83" s="45"/>
      <c r="F83" s="184">
        <v>0</v>
      </c>
      <c r="G83" s="46"/>
      <c r="H83" s="45"/>
      <c r="I83" s="46"/>
      <c r="J83" s="46"/>
      <c r="K83" s="45"/>
      <c r="L83" s="46"/>
      <c r="M83" s="46"/>
      <c r="N83" s="45"/>
      <c r="O83" s="46"/>
      <c r="P83" s="46"/>
      <c r="Q83" s="45"/>
      <c r="R83" s="46"/>
      <c r="S83" s="46"/>
      <c r="T83" s="186"/>
      <c r="U83" s="46"/>
      <c r="V83" s="91"/>
      <c r="W83" s="102"/>
    </row>
    <row r="84" spans="1:23" s="113" customFormat="1" ht="15.65" customHeight="1" x14ac:dyDescent="0.3">
      <c r="A84" s="94"/>
      <c r="B84" s="187"/>
      <c r="C84" s="184"/>
      <c r="D84" s="90"/>
      <c r="E84" s="45"/>
      <c r="F84" s="184">
        <v>0</v>
      </c>
      <c r="G84" s="46"/>
      <c r="H84" s="45"/>
      <c r="I84" s="46"/>
      <c r="J84" s="46"/>
      <c r="K84" s="45"/>
      <c r="L84" s="46"/>
      <c r="M84" s="46"/>
      <c r="N84" s="45"/>
      <c r="O84" s="46"/>
      <c r="P84" s="46"/>
      <c r="Q84" s="45"/>
      <c r="R84" s="46"/>
      <c r="S84" s="46"/>
      <c r="T84" s="186"/>
      <c r="U84" s="46"/>
      <c r="V84" s="91"/>
      <c r="W84" s="102"/>
    </row>
    <row r="85" spans="1:23" s="113" customFormat="1" ht="15.65" customHeight="1" x14ac:dyDescent="0.3">
      <c r="A85" s="94"/>
      <c r="B85" s="187"/>
      <c r="C85" s="184"/>
      <c r="D85" s="90"/>
      <c r="E85" s="45"/>
      <c r="F85" s="184">
        <v>0</v>
      </c>
      <c r="G85" s="46"/>
      <c r="H85" s="45"/>
      <c r="I85" s="46"/>
      <c r="J85" s="46"/>
      <c r="K85" s="45"/>
      <c r="L85" s="46"/>
      <c r="M85" s="46"/>
      <c r="N85" s="45"/>
      <c r="O85" s="46"/>
      <c r="P85" s="46"/>
      <c r="Q85" s="45"/>
      <c r="R85" s="46"/>
      <c r="S85" s="46"/>
      <c r="T85" s="186"/>
      <c r="U85" s="46"/>
      <c r="V85" s="91"/>
      <c r="W85" s="102"/>
    </row>
    <row r="86" spans="1:23" s="113" customFormat="1" ht="15.65" customHeight="1" x14ac:dyDescent="0.3">
      <c r="A86" s="94"/>
      <c r="B86" s="187"/>
      <c r="C86" s="184"/>
      <c r="D86" s="90"/>
      <c r="E86" s="45"/>
      <c r="F86" s="184">
        <v>0</v>
      </c>
      <c r="G86" s="46"/>
      <c r="H86" s="45"/>
      <c r="I86" s="46"/>
      <c r="J86" s="46"/>
      <c r="K86" s="45"/>
      <c r="L86" s="46"/>
      <c r="M86" s="46"/>
      <c r="N86" s="45"/>
      <c r="O86" s="46"/>
      <c r="P86" s="46"/>
      <c r="Q86" s="45"/>
      <c r="R86" s="46"/>
      <c r="S86" s="46"/>
      <c r="T86" s="186"/>
      <c r="U86" s="46"/>
      <c r="V86" s="91"/>
      <c r="W86" s="102"/>
    </row>
    <row r="87" spans="1:23" s="113" customFormat="1" ht="15.65" customHeight="1" x14ac:dyDescent="0.3">
      <c r="A87" s="92"/>
      <c r="B87" s="187"/>
      <c r="C87" s="184"/>
      <c r="D87" s="90"/>
      <c r="E87" s="45"/>
      <c r="F87" s="184">
        <v>0</v>
      </c>
      <c r="G87" s="46"/>
      <c r="H87" s="45"/>
      <c r="I87" s="46"/>
      <c r="J87" s="46"/>
      <c r="K87" s="45"/>
      <c r="L87" s="46"/>
      <c r="M87" s="46"/>
      <c r="N87" s="45"/>
      <c r="O87" s="46"/>
      <c r="P87" s="46"/>
      <c r="Q87" s="45"/>
      <c r="R87" s="46"/>
      <c r="S87" s="46"/>
      <c r="T87" s="186"/>
      <c r="U87" s="46"/>
      <c r="V87" s="91"/>
      <c r="W87" s="102"/>
    </row>
    <row r="88" spans="1:23" s="113" customFormat="1" ht="15.65" customHeight="1" thickBot="1" x14ac:dyDescent="0.35">
      <c r="A88" s="94"/>
      <c r="B88" s="341" t="s">
        <v>79</v>
      </c>
      <c r="C88" s="342"/>
      <c r="D88" s="98"/>
      <c r="E88" s="97"/>
      <c r="F88" s="331">
        <f>SUM(F83:F87)</f>
        <v>0</v>
      </c>
      <c r="G88" s="188" t="str">
        <f>IF(F88&lt;F81,"Let op: onderbouw het volledige eigen aandeel in de projectkosten","")</f>
        <v/>
      </c>
      <c r="H88" s="189"/>
      <c r="I88" s="98"/>
      <c r="J88" s="98"/>
      <c r="K88" s="189"/>
      <c r="L88" s="98"/>
      <c r="M88" s="98"/>
      <c r="N88" s="189"/>
      <c r="O88" s="98"/>
      <c r="P88" s="98"/>
      <c r="Q88" s="189"/>
      <c r="R88" s="98"/>
      <c r="S88" s="98"/>
      <c r="T88" s="190"/>
      <c r="U88" s="46"/>
      <c r="V88" s="46"/>
      <c r="W88" s="183"/>
    </row>
    <row r="89" spans="1:23" s="113" customFormat="1" ht="15.65" customHeight="1" x14ac:dyDescent="0.3">
      <c r="A89" s="36"/>
      <c r="B89" s="45"/>
      <c r="C89" s="89"/>
      <c r="D89" s="90"/>
      <c r="E89" s="45"/>
      <c r="F89" s="46"/>
      <c r="G89" s="46"/>
      <c r="H89" s="45"/>
      <c r="I89" s="46"/>
      <c r="J89" s="46"/>
      <c r="K89" s="45"/>
      <c r="L89" s="46"/>
      <c r="M89" s="46"/>
      <c r="N89" s="45"/>
      <c r="O89" s="46"/>
      <c r="P89" s="46"/>
      <c r="Q89" s="45"/>
      <c r="R89" s="46"/>
      <c r="S89" s="46"/>
      <c r="T89" s="45"/>
      <c r="U89" s="46"/>
      <c r="V89" s="46"/>
      <c r="W89" s="183"/>
    </row>
    <row r="90" spans="1:23" s="113" customFormat="1" ht="15.65" customHeight="1" x14ac:dyDescent="0.3">
      <c r="A90" s="94"/>
      <c r="B90" s="94"/>
      <c r="C90" s="94"/>
      <c r="D90" s="95"/>
      <c r="E90" s="94"/>
      <c r="F90" s="95"/>
      <c r="G90" s="95"/>
      <c r="H90" s="94"/>
      <c r="I90" s="95"/>
      <c r="J90" s="95"/>
      <c r="K90" s="94"/>
      <c r="L90" s="95"/>
      <c r="M90" s="95"/>
      <c r="N90" s="94"/>
      <c r="O90" s="95"/>
      <c r="P90" s="95"/>
      <c r="Q90" s="94"/>
      <c r="R90" s="95"/>
      <c r="S90" s="96"/>
      <c r="T90" s="112"/>
      <c r="U90" s="94"/>
    </row>
    <row r="91" spans="1:23" s="113" customFormat="1" ht="15.65" customHeight="1" x14ac:dyDescent="0.3">
      <c r="A91" s="94"/>
      <c r="B91" s="94"/>
      <c r="C91" s="94"/>
      <c r="D91" s="95"/>
      <c r="E91" s="94"/>
      <c r="F91" s="95"/>
      <c r="G91" s="95"/>
      <c r="H91" s="94"/>
      <c r="I91" s="95"/>
      <c r="J91" s="95"/>
      <c r="K91" s="94"/>
      <c r="L91" s="95"/>
      <c r="M91" s="95"/>
      <c r="N91" s="94"/>
      <c r="O91" s="95"/>
      <c r="P91" s="95"/>
      <c r="Q91" s="94"/>
      <c r="R91" s="95"/>
      <c r="S91" s="96"/>
      <c r="T91" s="112"/>
      <c r="U91" s="94"/>
    </row>
    <row r="92" spans="1:23" s="113" customFormat="1" ht="15.65" customHeight="1" x14ac:dyDescent="0.3">
      <c r="A92" s="94"/>
      <c r="B92" s="94"/>
      <c r="C92" s="94"/>
      <c r="D92" s="95"/>
      <c r="E92" s="94"/>
      <c r="F92" s="95"/>
      <c r="G92" s="95"/>
      <c r="H92" s="94"/>
      <c r="I92" s="95"/>
      <c r="J92" s="95"/>
      <c r="K92" s="94"/>
      <c r="L92" s="95"/>
      <c r="M92" s="95"/>
      <c r="N92" s="94"/>
      <c r="O92" s="95"/>
      <c r="P92" s="95"/>
      <c r="Q92" s="94"/>
      <c r="R92" s="95"/>
      <c r="S92" s="96"/>
      <c r="T92" s="112"/>
      <c r="U92" s="94"/>
    </row>
    <row r="93" spans="1:23" s="113" customFormat="1" ht="15.65" customHeight="1" x14ac:dyDescent="0.3">
      <c r="A93" s="94"/>
      <c r="B93" s="94"/>
      <c r="C93" s="94"/>
      <c r="D93" s="95"/>
      <c r="E93" s="94"/>
      <c r="F93" s="95"/>
      <c r="G93" s="95"/>
      <c r="H93" s="94"/>
      <c r="I93" s="95"/>
      <c r="J93" s="95"/>
      <c r="K93" s="94"/>
      <c r="L93" s="95"/>
      <c r="M93" s="95"/>
      <c r="N93" s="94"/>
      <c r="O93" s="95"/>
      <c r="P93" s="95"/>
      <c r="Q93" s="94"/>
      <c r="R93" s="95"/>
      <c r="S93" s="96"/>
      <c r="T93" s="112"/>
      <c r="U93" s="94"/>
    </row>
  </sheetData>
  <sheetProtection sheet="1" selectLockedCells="1"/>
  <mergeCells count="5">
    <mergeCell ref="B78:C78"/>
    <mergeCell ref="B79:C79"/>
    <mergeCell ref="B80:C80"/>
    <mergeCell ref="B81:C81"/>
    <mergeCell ref="B88:C88"/>
  </mergeCells>
  <phoneticPr fontId="0" type="noConversion"/>
  <dataValidations count="3">
    <dataValidation type="list" showInputMessage="1" showErrorMessage="1" sqref="C22" xr:uid="{00000000-0002-0000-0600-000000000000}">
      <formula1>"integrale kostensystematiek,loonkosten plus vaste-opslag-systematiek,vaste-uurtarief-systematiek"</formula1>
    </dataValidation>
    <dataValidation type="list" allowBlank="1" showInputMessage="1" showErrorMessage="1" sqref="C3" xr:uid="{1491197F-626C-47D0-901C-0C24683E0CC7}">
      <formula1>"KB,MB,GB,KIS"</formula1>
    </dataValidation>
    <dataValidation type="list" allowBlank="1" showInputMessage="1" showErrorMessage="1" prompt="Vul hier financieringswijze in" sqref="B83:B87" xr:uid="{9D192FE3-7F11-452F-9108-CFF00E884EEA}">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F78:F88"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ransitionEvaluation="1" codeName="Blad8">
    <pageSetUpPr fitToPage="1"/>
  </sheetPr>
  <dimension ref="A1:W93"/>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4.5" style="96" customWidth="1"/>
    <col min="20" max="20" width="34.58203125" style="112" customWidth="1"/>
    <col min="21" max="21" width="4.33203125" style="94" bestFit="1" customWidth="1"/>
    <col min="22" max="22" width="7.33203125" style="116" customWidth="1"/>
    <col min="23" max="16384" width="7.33203125" style="116"/>
  </cols>
  <sheetData>
    <row r="1" spans="1:21" s="113" customFormat="1" ht="15.65" customHeight="1" thickBot="1" x14ac:dyDescent="0.4">
      <c r="A1" s="45"/>
      <c r="B1" s="1" t="s">
        <v>62</v>
      </c>
      <c r="C1" s="2"/>
      <c r="D1" s="99" t="s">
        <v>1</v>
      </c>
      <c r="E1" s="100" t="str">
        <f>Code</f>
        <v>IPCEI260604</v>
      </c>
      <c r="F1" s="46"/>
      <c r="G1" s="46"/>
      <c r="H1" s="45"/>
      <c r="I1" s="46"/>
      <c r="J1" s="46"/>
      <c r="K1" s="45"/>
      <c r="L1" s="46"/>
      <c r="M1" s="46"/>
      <c r="N1" s="45"/>
      <c r="O1" s="46"/>
      <c r="P1" s="46"/>
      <c r="Q1" s="45"/>
      <c r="R1" s="46"/>
      <c r="S1" s="46"/>
      <c r="T1" s="46"/>
      <c r="U1" s="36"/>
    </row>
    <row r="2" spans="1:21" s="114" customFormat="1" ht="15.65" customHeight="1" thickBot="1" x14ac:dyDescent="0.4">
      <c r="A2" s="36"/>
      <c r="B2" s="1" t="s">
        <v>0</v>
      </c>
      <c r="C2" s="25">
        <f>Projecttitel</f>
        <v>0</v>
      </c>
      <c r="D2" s="60"/>
      <c r="E2" s="38"/>
      <c r="F2" s="101"/>
      <c r="G2" s="101"/>
      <c r="H2" s="36"/>
      <c r="I2" s="101"/>
      <c r="J2" s="101"/>
      <c r="K2" s="36"/>
      <c r="L2" s="101"/>
      <c r="M2" s="101"/>
      <c r="N2" s="36"/>
      <c r="O2" s="101"/>
      <c r="P2" s="101"/>
      <c r="Q2" s="36"/>
      <c r="R2" s="101"/>
      <c r="S2" s="101"/>
      <c r="T2" s="101"/>
      <c r="U2" s="36"/>
    </row>
    <row r="3" spans="1:21" s="114" customFormat="1" ht="15.65" customHeight="1" thickBot="1" x14ac:dyDescent="0.4">
      <c r="A3" s="45"/>
      <c r="B3" s="1" t="s">
        <v>26</v>
      </c>
      <c r="C3" s="28"/>
      <c r="D3" s="46" t="str">
        <f>'Begroting penvoerder'!D3</f>
        <v>Groot bedrijf, middelgroot bedrijf, klein bedrijf of kennisinstelling</v>
      </c>
      <c r="E3" s="38"/>
      <c r="F3" s="101"/>
      <c r="G3" s="101"/>
      <c r="H3" s="36"/>
      <c r="I3" s="101"/>
      <c r="J3" s="101"/>
      <c r="K3" s="36"/>
      <c r="L3" s="101"/>
      <c r="M3" s="101"/>
      <c r="N3" s="36"/>
      <c r="O3" s="101"/>
      <c r="P3" s="101"/>
      <c r="Q3" s="36"/>
      <c r="R3" s="101"/>
      <c r="S3" s="101"/>
      <c r="T3" s="101"/>
      <c r="U3" s="36"/>
    </row>
    <row r="4" spans="1:21" s="113" customFormat="1" ht="15.65" customHeight="1" x14ac:dyDescent="0.3">
      <c r="A4" s="38"/>
      <c r="B4" s="38"/>
      <c r="C4" s="38"/>
      <c r="D4" s="38"/>
      <c r="E4" s="38"/>
      <c r="F4" s="101"/>
      <c r="G4" s="101"/>
      <c r="H4" s="36"/>
      <c r="I4" s="101"/>
      <c r="J4" s="101"/>
      <c r="K4" s="36"/>
      <c r="L4" s="101"/>
      <c r="M4" s="101"/>
      <c r="N4" s="36"/>
      <c r="O4" s="101"/>
      <c r="P4" s="101"/>
      <c r="Q4" s="36"/>
      <c r="R4" s="101"/>
      <c r="S4" s="101"/>
      <c r="T4" s="101"/>
    </row>
    <row r="5" spans="1:21" s="113" customFormat="1" ht="15.65" customHeight="1" thickBot="1" x14ac:dyDescent="0.3">
      <c r="A5" s="45"/>
      <c r="B5" s="45"/>
      <c r="C5" s="45"/>
      <c r="D5" s="46"/>
      <c r="E5" s="45"/>
      <c r="F5" s="46"/>
      <c r="G5" s="46"/>
      <c r="H5" s="45"/>
      <c r="I5" s="46"/>
      <c r="J5" s="46"/>
      <c r="K5" s="45"/>
      <c r="L5" s="46"/>
      <c r="M5" s="46"/>
      <c r="N5" s="45"/>
      <c r="O5" s="46"/>
      <c r="P5" s="46"/>
      <c r="Q5" s="45"/>
      <c r="R5" s="46"/>
      <c r="S5" s="46"/>
      <c r="T5" s="46"/>
      <c r="U5" s="45"/>
    </row>
    <row r="6" spans="1:21" s="114" customFormat="1" ht="23.25" customHeight="1" x14ac:dyDescent="0.3">
      <c r="A6" s="36" t="s">
        <v>28</v>
      </c>
      <c r="B6" s="57" t="s">
        <v>29</v>
      </c>
      <c r="C6" s="58"/>
      <c r="D6" s="59"/>
      <c r="E6" s="156" t="str">
        <f>'Begroting penvoerder'!E6</f>
        <v>Industrieel onderzoek</v>
      </c>
      <c r="F6" s="157"/>
      <c r="G6" s="59"/>
      <c r="H6" s="158" t="str">
        <f>'Begroting penvoerder'!H6</f>
        <v>Experimentele ontwikkeling</v>
      </c>
      <c r="I6" s="157"/>
      <c r="J6" s="59"/>
      <c r="K6" s="158" t="str">
        <f>'Begroting penvoerder'!K6</f>
        <v>Haalbaarheidsstudies</v>
      </c>
      <c r="L6" s="157"/>
      <c r="M6" s="59"/>
      <c r="N6" s="158" t="str">
        <f>'Begroting penvoerder'!N6</f>
        <v>Investeringssteun MKB</v>
      </c>
      <c r="O6" s="157"/>
      <c r="P6" s="59"/>
      <c r="Q6" s="158" t="str">
        <f>'Begroting penvoerder'!Q6</f>
        <v>Onderzoeksinfrastructuur</v>
      </c>
      <c r="R6" s="157"/>
      <c r="S6" s="59"/>
      <c r="T6" s="103"/>
      <c r="U6" s="45"/>
    </row>
    <row r="7" spans="1:21" s="113" customFormat="1" ht="21" customHeight="1" x14ac:dyDescent="0.3">
      <c r="A7" s="36"/>
      <c r="B7" s="35" t="s">
        <v>35</v>
      </c>
      <c r="C7" s="36" t="s">
        <v>36</v>
      </c>
      <c r="D7" s="60" t="s">
        <v>37</v>
      </c>
      <c r="E7" s="36" t="s">
        <v>38</v>
      </c>
      <c r="F7" s="60" t="s">
        <v>39</v>
      </c>
      <c r="G7" s="60"/>
      <c r="H7" s="36" t="s">
        <v>38</v>
      </c>
      <c r="I7" s="60" t="s">
        <v>39</v>
      </c>
      <c r="J7" s="60"/>
      <c r="K7" s="36" t="s">
        <v>38</v>
      </c>
      <c r="L7" s="60" t="s">
        <v>39</v>
      </c>
      <c r="M7" s="60"/>
      <c r="N7" s="36" t="s">
        <v>38</v>
      </c>
      <c r="O7" s="60" t="s">
        <v>39</v>
      </c>
      <c r="P7" s="60"/>
      <c r="Q7" s="36" t="s">
        <v>38</v>
      </c>
      <c r="R7" s="60" t="s">
        <v>39</v>
      </c>
      <c r="S7" s="60"/>
      <c r="T7" s="104"/>
      <c r="U7" s="36"/>
    </row>
    <row r="8" spans="1:21" s="113"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46"/>
      <c r="T8" s="104"/>
      <c r="U8" s="45"/>
    </row>
    <row r="9" spans="1:21" s="113"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46"/>
      <c r="T9" s="104"/>
      <c r="U9" s="45"/>
    </row>
    <row r="10" spans="1:21" s="113"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46"/>
      <c r="T10" s="104"/>
      <c r="U10" s="45"/>
    </row>
    <row r="11" spans="1:21" s="113"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46"/>
      <c r="T11" s="104"/>
      <c r="U11" s="45"/>
    </row>
    <row r="12" spans="1:21" s="113"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46"/>
      <c r="T12" s="104"/>
      <c r="U12" s="45"/>
    </row>
    <row r="13" spans="1:21" s="113"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46"/>
      <c r="T13" s="104"/>
      <c r="U13" s="45"/>
    </row>
    <row r="14" spans="1:21" s="113"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46"/>
      <c r="T14" s="104"/>
      <c r="U14" s="45"/>
    </row>
    <row r="15" spans="1:21" s="113"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46"/>
      <c r="T15" s="104"/>
      <c r="U15" s="45"/>
    </row>
    <row r="16" spans="1:21" s="114"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46"/>
      <c r="T16" s="104"/>
      <c r="U16" s="45"/>
    </row>
    <row r="17" spans="1:21" s="114" customFormat="1" ht="15.65" customHeight="1" x14ac:dyDescent="0.3">
      <c r="A17" s="36"/>
      <c r="B17" s="35" t="s">
        <v>40</v>
      </c>
      <c r="C17" s="36"/>
      <c r="D17" s="37"/>
      <c r="E17" s="38"/>
      <c r="F17" s="39"/>
      <c r="G17" s="37"/>
      <c r="H17" s="36"/>
      <c r="I17" s="39"/>
      <c r="J17" s="37"/>
      <c r="K17" s="36"/>
      <c r="L17" s="39"/>
      <c r="M17" s="37"/>
      <c r="N17" s="36"/>
      <c r="O17" s="39"/>
      <c r="P17" s="37"/>
      <c r="Q17" s="36"/>
      <c r="R17" s="39"/>
      <c r="S17" s="60"/>
      <c r="T17" s="104"/>
      <c r="U17" s="36"/>
    </row>
    <row r="18" spans="1:21" s="114"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60"/>
      <c r="T18" s="104"/>
      <c r="U18" s="36"/>
    </row>
    <row r="19" spans="1:21" s="113"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60"/>
      <c r="T19" s="104"/>
      <c r="U19" s="36"/>
    </row>
    <row r="20" spans="1:21" s="113"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46"/>
      <c r="T20" s="104"/>
      <c r="U20" s="45"/>
    </row>
    <row r="21" spans="1:21" s="113" customFormat="1" ht="15.65" customHeight="1" x14ac:dyDescent="0.3">
      <c r="A21" s="45"/>
      <c r="B21" s="44"/>
      <c r="C21" s="45"/>
      <c r="D21" s="46"/>
      <c r="E21" s="45"/>
      <c r="F21" s="48"/>
      <c r="G21" s="37"/>
      <c r="H21" s="37"/>
      <c r="I21" s="48"/>
      <c r="J21" s="37"/>
      <c r="K21" s="37"/>
      <c r="L21" s="48"/>
      <c r="M21" s="37"/>
      <c r="N21" s="37"/>
      <c r="O21" s="48"/>
      <c r="P21" s="37"/>
      <c r="Q21" s="37"/>
      <c r="R21" s="48"/>
      <c r="S21" s="46"/>
      <c r="T21" s="104"/>
      <c r="U21" s="45"/>
    </row>
    <row r="22" spans="1:21" s="36" customFormat="1" ht="52" x14ac:dyDescent="0.3">
      <c r="A22" s="45"/>
      <c r="B22" s="49" t="s">
        <v>41</v>
      </c>
      <c r="C22" s="50" t="s">
        <v>128</v>
      </c>
      <c r="D22" s="51" t="s">
        <v>43</v>
      </c>
      <c r="E22" s="45"/>
      <c r="F22" s="33">
        <f>IF(kostenmethode_5="loonkosten plus vaste-opslag-systematiek",SUM(F8:F16)*0.5,0)</f>
        <v>0</v>
      </c>
      <c r="G22" s="48"/>
      <c r="H22" s="48"/>
      <c r="I22" s="33">
        <f>IF(kostenmethode_5="loonkosten plus vaste-opslag-systematiek",SUM(I8:I16)*0.5,0)</f>
        <v>0</v>
      </c>
      <c r="J22" s="48"/>
      <c r="K22" s="48"/>
      <c r="L22" s="33">
        <f>IF(kostenmethode_5="loonkosten plus vaste-opslag-systematiek",SUM(L8:L16)*0.5,0)</f>
        <v>0</v>
      </c>
      <c r="M22" s="48"/>
      <c r="N22" s="48"/>
      <c r="O22" s="33">
        <f>IF(kostenmethode_5="loonkosten plus vaste-opslag-systematiek",SUM(O8:O16)*0.5,0)</f>
        <v>0</v>
      </c>
      <c r="P22" s="48"/>
      <c r="Q22" s="48"/>
      <c r="R22" s="33">
        <f>IF(kostenmethode_5="loonkosten plus vaste-opslag-systematiek",SUM(R8:R16)*0.5,0)</f>
        <v>0</v>
      </c>
      <c r="S22" s="46"/>
      <c r="T22" s="105" t="s">
        <v>44</v>
      </c>
      <c r="U22" s="45"/>
    </row>
    <row r="23" spans="1:21" s="114"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6">
        <f>+F23+I23+L23+O23+R23</f>
        <v>0</v>
      </c>
      <c r="U23" s="36"/>
    </row>
    <row r="24" spans="1:21" s="113"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102"/>
      <c r="U24" s="36"/>
    </row>
    <row r="25" spans="1:21" s="114" customFormat="1" ht="23.25" customHeight="1" x14ac:dyDescent="0.3">
      <c r="A25" s="36" t="s">
        <v>45</v>
      </c>
      <c r="B25" s="57" t="s">
        <v>46</v>
      </c>
      <c r="C25" s="58"/>
      <c r="D25" s="61"/>
      <c r="E25" s="156" t="str">
        <f>E6</f>
        <v>Industrieel onderzoek</v>
      </c>
      <c r="F25" s="157"/>
      <c r="G25" s="59"/>
      <c r="H25" s="158" t="str">
        <f>H6</f>
        <v>Experimentele ontwikkeling</v>
      </c>
      <c r="I25" s="157"/>
      <c r="J25" s="59"/>
      <c r="K25" s="158" t="str">
        <f>K6</f>
        <v>Haalbaarheidsstudies</v>
      </c>
      <c r="L25" s="157"/>
      <c r="M25" s="59"/>
      <c r="N25" s="158" t="str">
        <f>N6</f>
        <v>Investeringssteun MKB</v>
      </c>
      <c r="O25" s="157"/>
      <c r="P25" s="59"/>
      <c r="Q25" s="158" t="str">
        <f>Q6</f>
        <v>Onderzoeksinfrastructuur</v>
      </c>
      <c r="R25" s="157"/>
      <c r="S25" s="59"/>
      <c r="T25" s="103"/>
      <c r="U25" s="45"/>
    </row>
    <row r="26" spans="1:21" s="113" customFormat="1" ht="21.75" customHeight="1" x14ac:dyDescent="0.3">
      <c r="A26" s="36"/>
      <c r="B26" s="35" t="s">
        <v>47</v>
      </c>
      <c r="C26" s="36"/>
      <c r="D26" s="60" t="s">
        <v>48</v>
      </c>
      <c r="E26" s="36" t="s">
        <v>49</v>
      </c>
      <c r="F26" s="60" t="s">
        <v>50</v>
      </c>
      <c r="G26" s="60"/>
      <c r="H26" s="36" t="s">
        <v>49</v>
      </c>
      <c r="I26" s="60" t="s">
        <v>50</v>
      </c>
      <c r="J26" s="60"/>
      <c r="K26" s="36" t="s">
        <v>49</v>
      </c>
      <c r="L26" s="60" t="s">
        <v>50</v>
      </c>
      <c r="M26" s="60"/>
      <c r="N26" s="36" t="s">
        <v>49</v>
      </c>
      <c r="O26" s="60" t="s">
        <v>50</v>
      </c>
      <c r="P26" s="60"/>
      <c r="Q26" s="36" t="s">
        <v>49</v>
      </c>
      <c r="R26" s="60" t="s">
        <v>50</v>
      </c>
      <c r="S26" s="60"/>
      <c r="T26" s="104"/>
      <c r="U26" s="36"/>
    </row>
    <row r="27" spans="1:21" s="113"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62"/>
      <c r="T27" s="106"/>
      <c r="U27" s="45"/>
    </row>
    <row r="28" spans="1:21" s="113" customFormat="1" ht="15.65" customHeight="1" x14ac:dyDescent="0.3">
      <c r="A28" s="36"/>
      <c r="B28" s="31"/>
      <c r="C28" s="36"/>
      <c r="D28" s="32"/>
      <c r="E28" s="32"/>
      <c r="F28" s="33">
        <f t="shared" ref="F28:F34" si="5">$D28*E28</f>
        <v>0</v>
      </c>
      <c r="G28" s="39"/>
      <c r="H28" s="32"/>
      <c r="I28" s="33">
        <f t="shared" ref="I28:I34" si="6">$D28*H28</f>
        <v>0</v>
      </c>
      <c r="J28" s="39"/>
      <c r="K28" s="32"/>
      <c r="L28" s="33">
        <f t="shared" ref="L28:L34" si="7">$D28*K28</f>
        <v>0</v>
      </c>
      <c r="M28" s="39"/>
      <c r="N28" s="32"/>
      <c r="O28" s="33">
        <f t="shared" ref="O28:O34" si="8">$D28*N28</f>
        <v>0</v>
      </c>
      <c r="P28" s="39"/>
      <c r="Q28" s="32"/>
      <c r="R28" s="33">
        <f t="shared" ref="R28:R34" si="9">$D28*Q28</f>
        <v>0</v>
      </c>
      <c r="S28" s="62"/>
      <c r="T28" s="106"/>
      <c r="U28" s="45"/>
    </row>
    <row r="29" spans="1:21" s="113" customFormat="1" ht="15.65" customHeight="1" x14ac:dyDescent="0.3">
      <c r="A29" s="36"/>
      <c r="B29" s="31"/>
      <c r="C29" s="36"/>
      <c r="D29" s="32"/>
      <c r="E29" s="32"/>
      <c r="F29" s="33">
        <f t="shared" si="5"/>
        <v>0</v>
      </c>
      <c r="G29" s="39"/>
      <c r="H29" s="32"/>
      <c r="I29" s="33">
        <f t="shared" si="6"/>
        <v>0</v>
      </c>
      <c r="J29" s="39"/>
      <c r="K29" s="32"/>
      <c r="L29" s="33">
        <f t="shared" si="7"/>
        <v>0</v>
      </c>
      <c r="M29" s="39"/>
      <c r="N29" s="32"/>
      <c r="O29" s="33">
        <f t="shared" si="8"/>
        <v>0</v>
      </c>
      <c r="P29" s="39"/>
      <c r="Q29" s="32"/>
      <c r="R29" s="33">
        <f t="shared" si="9"/>
        <v>0</v>
      </c>
      <c r="S29" s="62"/>
      <c r="T29" s="106"/>
      <c r="U29" s="45"/>
    </row>
    <row r="30" spans="1:21" s="113" customFormat="1" ht="15.65" customHeight="1" x14ac:dyDescent="0.3">
      <c r="A30" s="36"/>
      <c r="B30" s="31"/>
      <c r="C30" s="36"/>
      <c r="D30" s="32"/>
      <c r="E30" s="32"/>
      <c r="F30" s="33">
        <f t="shared" si="5"/>
        <v>0</v>
      </c>
      <c r="G30" s="39"/>
      <c r="H30" s="32"/>
      <c r="I30" s="33">
        <f t="shared" si="6"/>
        <v>0</v>
      </c>
      <c r="J30" s="39"/>
      <c r="K30" s="32"/>
      <c r="L30" s="33">
        <f t="shared" si="7"/>
        <v>0</v>
      </c>
      <c r="M30" s="39"/>
      <c r="N30" s="32"/>
      <c r="O30" s="33">
        <f t="shared" si="8"/>
        <v>0</v>
      </c>
      <c r="P30" s="39"/>
      <c r="Q30" s="32"/>
      <c r="R30" s="33">
        <f t="shared" si="9"/>
        <v>0</v>
      </c>
      <c r="S30" s="62"/>
      <c r="T30" s="106"/>
      <c r="U30" s="45"/>
    </row>
    <row r="31" spans="1:21" s="113" customFormat="1" ht="15.65" customHeight="1" x14ac:dyDescent="0.3">
      <c r="A31" s="36"/>
      <c r="B31" s="31"/>
      <c r="C31" s="36"/>
      <c r="D31" s="32"/>
      <c r="E31" s="32"/>
      <c r="F31" s="33">
        <f t="shared" si="5"/>
        <v>0</v>
      </c>
      <c r="G31" s="39"/>
      <c r="H31" s="32"/>
      <c r="I31" s="33">
        <f t="shared" si="6"/>
        <v>0</v>
      </c>
      <c r="J31" s="39"/>
      <c r="K31" s="32"/>
      <c r="L31" s="33">
        <f t="shared" si="7"/>
        <v>0</v>
      </c>
      <c r="M31" s="39"/>
      <c r="N31" s="32"/>
      <c r="O31" s="33">
        <f t="shared" si="8"/>
        <v>0</v>
      </c>
      <c r="P31" s="39"/>
      <c r="Q31" s="32"/>
      <c r="R31" s="33">
        <f t="shared" si="9"/>
        <v>0</v>
      </c>
      <c r="S31" s="62"/>
      <c r="T31" s="106"/>
      <c r="U31" s="45"/>
    </row>
    <row r="32" spans="1:21" s="113" customFormat="1" ht="15.65" customHeight="1" x14ac:dyDescent="0.3">
      <c r="A32" s="36"/>
      <c r="B32" s="31"/>
      <c r="C32" s="36"/>
      <c r="D32" s="32"/>
      <c r="E32" s="32"/>
      <c r="F32" s="33">
        <f t="shared" si="5"/>
        <v>0</v>
      </c>
      <c r="G32" s="39"/>
      <c r="H32" s="32"/>
      <c r="I32" s="33">
        <f t="shared" si="6"/>
        <v>0</v>
      </c>
      <c r="J32" s="39"/>
      <c r="K32" s="32"/>
      <c r="L32" s="33">
        <f t="shared" si="7"/>
        <v>0</v>
      </c>
      <c r="M32" s="39"/>
      <c r="N32" s="32"/>
      <c r="O32" s="33">
        <f t="shared" si="8"/>
        <v>0</v>
      </c>
      <c r="P32" s="39"/>
      <c r="Q32" s="32"/>
      <c r="R32" s="33">
        <f t="shared" si="9"/>
        <v>0</v>
      </c>
      <c r="S32" s="62"/>
      <c r="T32" s="106"/>
      <c r="U32" s="45"/>
    </row>
    <row r="33" spans="1:21" s="113" customFormat="1" ht="15.65" customHeight="1" x14ac:dyDescent="0.3">
      <c r="A33" s="45"/>
      <c r="B33" s="31"/>
      <c r="C33" s="45"/>
      <c r="D33" s="32"/>
      <c r="E33" s="32"/>
      <c r="F33" s="33">
        <f t="shared" si="5"/>
        <v>0</v>
      </c>
      <c r="G33" s="39"/>
      <c r="H33" s="32"/>
      <c r="I33" s="33">
        <f t="shared" si="6"/>
        <v>0</v>
      </c>
      <c r="J33" s="39"/>
      <c r="K33" s="32"/>
      <c r="L33" s="33">
        <f t="shared" si="7"/>
        <v>0</v>
      </c>
      <c r="M33" s="39"/>
      <c r="N33" s="32"/>
      <c r="O33" s="33">
        <f t="shared" si="8"/>
        <v>0</v>
      </c>
      <c r="P33" s="39"/>
      <c r="Q33" s="32"/>
      <c r="R33" s="33">
        <f t="shared" si="9"/>
        <v>0</v>
      </c>
      <c r="S33" s="62"/>
      <c r="T33" s="106"/>
      <c r="U33" s="45"/>
    </row>
    <row r="34" spans="1:21" s="114" customFormat="1" ht="15.65" customHeight="1" x14ac:dyDescent="0.3">
      <c r="A34" s="45"/>
      <c r="B34" s="31"/>
      <c r="C34" s="45"/>
      <c r="D34" s="32"/>
      <c r="E34" s="32"/>
      <c r="F34" s="43">
        <f t="shared" si="5"/>
        <v>0</v>
      </c>
      <c r="G34" s="39"/>
      <c r="H34" s="32"/>
      <c r="I34" s="43">
        <f t="shared" si="6"/>
        <v>0</v>
      </c>
      <c r="J34" s="39"/>
      <c r="K34" s="32"/>
      <c r="L34" s="43">
        <f t="shared" si="7"/>
        <v>0</v>
      </c>
      <c r="M34" s="39"/>
      <c r="N34" s="32"/>
      <c r="O34" s="43">
        <f t="shared" si="8"/>
        <v>0</v>
      </c>
      <c r="P34" s="39"/>
      <c r="Q34" s="32"/>
      <c r="R34" s="43">
        <f t="shared" si="9"/>
        <v>0</v>
      </c>
      <c r="S34" s="62"/>
      <c r="T34" s="106" t="s">
        <v>51</v>
      </c>
      <c r="U34" s="45"/>
    </row>
    <row r="35" spans="1:21" s="113"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5"/>
      <c r="T35" s="56">
        <f>+F35+I35+L35+O35+R35</f>
        <v>0</v>
      </c>
      <c r="U35" s="36"/>
    </row>
    <row r="36" spans="1:21" s="113"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102"/>
      <c r="U36" s="45"/>
    </row>
    <row r="37" spans="1:21" s="114" customFormat="1" ht="21" customHeight="1" x14ac:dyDescent="0.3">
      <c r="A37" s="36" t="s">
        <v>52</v>
      </c>
      <c r="B37" s="68" t="s">
        <v>53</v>
      </c>
      <c r="C37" s="69"/>
      <c r="D37" s="59"/>
      <c r="E37" s="156" t="str">
        <f>E6</f>
        <v>Industrieel onderzoek</v>
      </c>
      <c r="F37" s="157"/>
      <c r="G37" s="59"/>
      <c r="H37" s="158" t="str">
        <f>H6</f>
        <v>Experimentele ontwikkeling</v>
      </c>
      <c r="I37" s="157"/>
      <c r="J37" s="59"/>
      <c r="K37" s="158" t="str">
        <f>K6</f>
        <v>Haalbaarheidsstudies</v>
      </c>
      <c r="L37" s="157"/>
      <c r="M37" s="59"/>
      <c r="N37" s="158" t="str">
        <f>N6</f>
        <v>Investeringssteun MKB</v>
      </c>
      <c r="O37" s="157"/>
      <c r="P37" s="59"/>
      <c r="Q37" s="158" t="str">
        <f>Q6</f>
        <v>Onderzoeksinfrastructuur</v>
      </c>
      <c r="R37" s="157"/>
      <c r="S37" s="59"/>
      <c r="T37" s="103"/>
      <c r="U37" s="45"/>
    </row>
    <row r="38" spans="1:21" s="113" customFormat="1" ht="24.75" customHeight="1" x14ac:dyDescent="0.3">
      <c r="A38" s="36"/>
      <c r="B38" s="35" t="s">
        <v>54</v>
      </c>
      <c r="C38" s="36"/>
      <c r="D38" s="60"/>
      <c r="E38" s="36"/>
      <c r="F38" s="60" t="s">
        <v>7</v>
      </c>
      <c r="G38" s="60"/>
      <c r="H38" s="36"/>
      <c r="I38" s="60" t="s">
        <v>7</v>
      </c>
      <c r="J38" s="60"/>
      <c r="K38" s="36"/>
      <c r="L38" s="60" t="s">
        <v>7</v>
      </c>
      <c r="M38" s="60"/>
      <c r="N38" s="36"/>
      <c r="O38" s="60" t="s">
        <v>7</v>
      </c>
      <c r="P38" s="60"/>
      <c r="Q38" s="36"/>
      <c r="R38" s="60" t="s">
        <v>7</v>
      </c>
      <c r="S38" s="60"/>
      <c r="T38" s="104"/>
      <c r="U38" s="36"/>
    </row>
    <row r="39" spans="1:21" s="113" customFormat="1" ht="15.65" customHeight="1" x14ac:dyDescent="0.3">
      <c r="A39" s="45"/>
      <c r="B39" s="31"/>
      <c r="C39" s="45"/>
      <c r="D39" s="46"/>
      <c r="E39" s="45"/>
      <c r="F39" s="32"/>
      <c r="G39" s="39"/>
      <c r="H39" s="39"/>
      <c r="I39" s="32"/>
      <c r="J39" s="39"/>
      <c r="K39" s="39"/>
      <c r="L39" s="32"/>
      <c r="M39" s="39"/>
      <c r="N39" s="39"/>
      <c r="O39" s="32"/>
      <c r="P39" s="39"/>
      <c r="Q39" s="39"/>
      <c r="R39" s="32"/>
      <c r="S39" s="39"/>
      <c r="T39" s="107"/>
      <c r="U39" s="45"/>
    </row>
    <row r="40" spans="1:21" s="113" customFormat="1" ht="15.65" customHeight="1" x14ac:dyDescent="0.3">
      <c r="A40" s="45"/>
      <c r="B40" s="31"/>
      <c r="C40" s="45"/>
      <c r="D40" s="46"/>
      <c r="E40" s="45"/>
      <c r="F40" s="32"/>
      <c r="G40" s="39"/>
      <c r="H40" s="39"/>
      <c r="I40" s="32"/>
      <c r="J40" s="39"/>
      <c r="K40" s="39"/>
      <c r="L40" s="32"/>
      <c r="M40" s="39"/>
      <c r="N40" s="39"/>
      <c r="O40" s="32"/>
      <c r="P40" s="39"/>
      <c r="Q40" s="39"/>
      <c r="R40" s="32"/>
      <c r="S40" s="39"/>
      <c r="T40" s="107"/>
      <c r="U40" s="45"/>
    </row>
    <row r="41" spans="1:21" s="113" customFormat="1" ht="15.65" customHeight="1" x14ac:dyDescent="0.3">
      <c r="A41" s="45"/>
      <c r="B41" s="31"/>
      <c r="C41" s="45"/>
      <c r="D41" s="46"/>
      <c r="E41" s="45"/>
      <c r="F41" s="32"/>
      <c r="G41" s="39"/>
      <c r="H41" s="39"/>
      <c r="I41" s="32"/>
      <c r="J41" s="39"/>
      <c r="K41" s="39"/>
      <c r="L41" s="32"/>
      <c r="M41" s="39"/>
      <c r="N41" s="39"/>
      <c r="O41" s="32"/>
      <c r="P41" s="39"/>
      <c r="Q41" s="39"/>
      <c r="R41" s="32"/>
      <c r="S41" s="39"/>
      <c r="T41" s="107"/>
      <c r="U41" s="45"/>
    </row>
    <row r="42" spans="1:21" s="113" customFormat="1" ht="15.65" customHeight="1" x14ac:dyDescent="0.3">
      <c r="A42" s="45"/>
      <c r="B42" s="31"/>
      <c r="C42" s="45"/>
      <c r="D42" s="46"/>
      <c r="E42" s="45"/>
      <c r="F42" s="32"/>
      <c r="G42" s="39"/>
      <c r="H42" s="39"/>
      <c r="I42" s="32"/>
      <c r="J42" s="39"/>
      <c r="K42" s="39"/>
      <c r="L42" s="32"/>
      <c r="M42" s="39"/>
      <c r="N42" s="39"/>
      <c r="O42" s="32"/>
      <c r="P42" s="39"/>
      <c r="Q42" s="39"/>
      <c r="R42" s="32"/>
      <c r="S42" s="39"/>
      <c r="T42" s="107"/>
      <c r="U42" s="45"/>
    </row>
    <row r="43" spans="1:21" s="113" customFormat="1" ht="15.65" customHeight="1" x14ac:dyDescent="0.3">
      <c r="A43" s="45"/>
      <c r="B43" s="31"/>
      <c r="C43" s="45"/>
      <c r="D43" s="46"/>
      <c r="E43" s="45"/>
      <c r="F43" s="32"/>
      <c r="G43" s="39"/>
      <c r="H43" s="39"/>
      <c r="I43" s="32"/>
      <c r="J43" s="39"/>
      <c r="K43" s="39"/>
      <c r="L43" s="32"/>
      <c r="M43" s="39"/>
      <c r="N43" s="39"/>
      <c r="O43" s="32"/>
      <c r="P43" s="39"/>
      <c r="Q43" s="39"/>
      <c r="R43" s="32"/>
      <c r="S43" s="39"/>
      <c r="T43" s="107"/>
      <c r="U43" s="45"/>
    </row>
    <row r="44" spans="1:21" s="113" customFormat="1" ht="15.65" customHeight="1" x14ac:dyDescent="0.3">
      <c r="A44" s="45"/>
      <c r="B44" s="31"/>
      <c r="C44" s="45"/>
      <c r="D44" s="46"/>
      <c r="E44" s="45"/>
      <c r="F44" s="32"/>
      <c r="G44" s="39"/>
      <c r="H44" s="39"/>
      <c r="I44" s="32"/>
      <c r="J44" s="39"/>
      <c r="K44" s="39"/>
      <c r="L44" s="32"/>
      <c r="M44" s="39"/>
      <c r="N44" s="39"/>
      <c r="O44" s="32"/>
      <c r="P44" s="39"/>
      <c r="Q44" s="39"/>
      <c r="R44" s="32"/>
      <c r="S44" s="39"/>
      <c r="T44" s="107"/>
      <c r="U44" s="45"/>
    </row>
    <row r="45" spans="1:21" s="113" customFormat="1" ht="15.65" customHeight="1" x14ac:dyDescent="0.3">
      <c r="A45" s="45"/>
      <c r="B45" s="31"/>
      <c r="C45" s="45"/>
      <c r="D45" s="46"/>
      <c r="E45" s="45"/>
      <c r="F45" s="32"/>
      <c r="G45" s="39"/>
      <c r="H45" s="39"/>
      <c r="I45" s="32"/>
      <c r="J45" s="39"/>
      <c r="K45" s="39"/>
      <c r="L45" s="32"/>
      <c r="M45" s="39"/>
      <c r="N45" s="39"/>
      <c r="O45" s="32"/>
      <c r="P45" s="39"/>
      <c r="Q45" s="39"/>
      <c r="R45" s="32"/>
      <c r="S45" s="39"/>
      <c r="T45" s="107"/>
      <c r="U45" s="45"/>
    </row>
    <row r="46" spans="1:21" s="113" customFormat="1" ht="15.65" customHeight="1" x14ac:dyDescent="0.3">
      <c r="A46" s="45"/>
      <c r="B46" s="31"/>
      <c r="C46" s="45"/>
      <c r="D46" s="46"/>
      <c r="E46" s="45"/>
      <c r="F46" s="32"/>
      <c r="G46" s="39"/>
      <c r="H46" s="39"/>
      <c r="I46" s="32"/>
      <c r="J46" s="39"/>
      <c r="K46" s="39"/>
      <c r="L46" s="32"/>
      <c r="M46" s="39"/>
      <c r="N46" s="39"/>
      <c r="O46" s="32"/>
      <c r="P46" s="39"/>
      <c r="Q46" s="39"/>
      <c r="R46" s="32"/>
      <c r="S46" s="39"/>
      <c r="T46" s="107"/>
      <c r="U46" s="45"/>
    </row>
    <row r="47" spans="1:21" s="114" customFormat="1" ht="15.65" customHeight="1" x14ac:dyDescent="0.3">
      <c r="A47" s="45"/>
      <c r="B47" s="31"/>
      <c r="C47" s="45"/>
      <c r="D47" s="46"/>
      <c r="E47" s="45"/>
      <c r="F47" s="70"/>
      <c r="G47" s="39"/>
      <c r="H47" s="71"/>
      <c r="I47" s="70"/>
      <c r="J47" s="39"/>
      <c r="K47" s="71"/>
      <c r="L47" s="70"/>
      <c r="M47" s="39"/>
      <c r="N47" s="71"/>
      <c r="O47" s="70"/>
      <c r="P47" s="39"/>
      <c r="Q47" s="71"/>
      <c r="R47" s="70"/>
      <c r="S47" s="39"/>
      <c r="T47" s="107" t="s">
        <v>55</v>
      </c>
      <c r="U47" s="45"/>
    </row>
    <row r="48" spans="1:21" s="114"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56">
        <f>+F48+I48+L48+O48+R48</f>
        <v>0</v>
      </c>
      <c r="U48" s="36"/>
    </row>
    <row r="49" spans="1:21" s="114"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102"/>
      <c r="U49" s="36"/>
    </row>
    <row r="50" spans="1:21" s="114" customFormat="1" ht="15.65" customHeight="1" thickBot="1" x14ac:dyDescent="0.4">
      <c r="A50" s="36"/>
      <c r="B50" s="72" t="s">
        <v>62</v>
      </c>
      <c r="C50" s="25">
        <f>Deelnemer_5</f>
        <v>0</v>
      </c>
      <c r="D50" s="60"/>
      <c r="E50" s="36"/>
      <c r="F50" s="60"/>
      <c r="G50" s="60"/>
      <c r="H50" s="36"/>
      <c r="I50" s="60"/>
      <c r="J50" s="60"/>
      <c r="K50" s="36"/>
      <c r="L50" s="60"/>
      <c r="M50" s="60"/>
      <c r="N50" s="36"/>
      <c r="O50" s="60"/>
      <c r="P50" s="60"/>
      <c r="Q50" s="36"/>
      <c r="R50" s="60"/>
      <c r="S50" s="60"/>
      <c r="T50" s="102"/>
      <c r="U50" s="36"/>
    </row>
    <row r="51" spans="1:21" s="114"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102"/>
      <c r="U51" s="36"/>
    </row>
    <row r="52" spans="1:21" s="113" customFormat="1" ht="15.65" customHeight="1" x14ac:dyDescent="0.35">
      <c r="A52" s="36"/>
      <c r="B52" s="73"/>
      <c r="C52" s="36"/>
      <c r="D52" s="60"/>
      <c r="E52" s="36"/>
      <c r="F52" s="60"/>
      <c r="G52" s="60"/>
      <c r="H52" s="36"/>
      <c r="I52" s="60"/>
      <c r="J52" s="60"/>
      <c r="K52" s="36"/>
      <c r="L52" s="60"/>
      <c r="M52" s="60"/>
      <c r="N52" s="36"/>
      <c r="O52" s="60"/>
      <c r="P52" s="60"/>
      <c r="Q52" s="36"/>
      <c r="R52" s="60"/>
      <c r="S52" s="60"/>
      <c r="T52" s="102"/>
      <c r="U52" s="36"/>
    </row>
    <row r="53" spans="1:21" s="113"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102"/>
      <c r="U53" s="45"/>
    </row>
    <row r="54" spans="1:21" s="114" customFormat="1" ht="21" customHeight="1" x14ac:dyDescent="0.3">
      <c r="A54" s="36" t="s">
        <v>56</v>
      </c>
      <c r="B54" s="57" t="s">
        <v>57</v>
      </c>
      <c r="C54" s="58"/>
      <c r="D54" s="61"/>
      <c r="E54" s="156" t="str">
        <f>E6</f>
        <v>Industrieel onderzoek</v>
      </c>
      <c r="F54" s="157"/>
      <c r="G54" s="59"/>
      <c r="H54" s="158" t="str">
        <f>H6</f>
        <v>Experimentele ontwikkeling</v>
      </c>
      <c r="I54" s="157"/>
      <c r="J54" s="59"/>
      <c r="K54" s="158" t="str">
        <f>K6</f>
        <v>Haalbaarheidsstudies</v>
      </c>
      <c r="L54" s="157"/>
      <c r="M54" s="59"/>
      <c r="N54" s="158" t="str">
        <f>N6</f>
        <v>Investeringssteun MKB</v>
      </c>
      <c r="O54" s="157"/>
      <c r="P54" s="59"/>
      <c r="Q54" s="158" t="str">
        <f>Q6</f>
        <v>Onderzoeksinfrastructuur</v>
      </c>
      <c r="R54" s="157"/>
      <c r="S54" s="59"/>
      <c r="T54" s="103"/>
      <c r="U54" s="45"/>
    </row>
    <row r="55" spans="1:21" s="113" customFormat="1" ht="23.25" customHeight="1" x14ac:dyDescent="0.3">
      <c r="A55" s="36"/>
      <c r="B55" s="35" t="s">
        <v>58</v>
      </c>
      <c r="C55" s="36"/>
      <c r="D55" s="60"/>
      <c r="E55" s="36"/>
      <c r="F55" s="60" t="s">
        <v>7</v>
      </c>
      <c r="G55" s="60"/>
      <c r="H55" s="36"/>
      <c r="I55" s="60" t="s">
        <v>7</v>
      </c>
      <c r="J55" s="60"/>
      <c r="K55" s="36"/>
      <c r="L55" s="60" t="s">
        <v>7</v>
      </c>
      <c r="M55" s="60"/>
      <c r="N55" s="36"/>
      <c r="O55" s="60" t="s">
        <v>7</v>
      </c>
      <c r="P55" s="60"/>
      <c r="Q55" s="36"/>
      <c r="R55" s="60" t="s">
        <v>7</v>
      </c>
      <c r="S55" s="60"/>
      <c r="T55" s="104"/>
      <c r="U55" s="36"/>
    </row>
    <row r="56" spans="1:21" s="113" customFormat="1" ht="15.65" customHeight="1" x14ac:dyDescent="0.3">
      <c r="A56" s="36"/>
      <c r="B56" s="31"/>
      <c r="C56" s="45"/>
      <c r="D56" s="60"/>
      <c r="E56" s="45"/>
      <c r="F56" s="32"/>
      <c r="G56" s="39"/>
      <c r="H56" s="39"/>
      <c r="I56" s="32"/>
      <c r="J56" s="39"/>
      <c r="K56" s="39"/>
      <c r="L56" s="32"/>
      <c r="M56" s="39"/>
      <c r="N56" s="39"/>
      <c r="O56" s="32"/>
      <c r="P56" s="39"/>
      <c r="Q56" s="39"/>
      <c r="R56" s="32"/>
      <c r="S56" s="39"/>
      <c r="T56" s="107"/>
      <c r="U56" s="45"/>
    </row>
    <row r="57" spans="1:21" s="113" customFormat="1" ht="15.65" customHeight="1" x14ac:dyDescent="0.3">
      <c r="A57" s="36"/>
      <c r="B57" s="31"/>
      <c r="C57" s="45"/>
      <c r="D57" s="60"/>
      <c r="E57" s="45"/>
      <c r="F57" s="32"/>
      <c r="G57" s="39"/>
      <c r="H57" s="39"/>
      <c r="I57" s="32"/>
      <c r="J57" s="39"/>
      <c r="K57" s="39"/>
      <c r="L57" s="32"/>
      <c r="M57" s="39"/>
      <c r="N57" s="39"/>
      <c r="O57" s="32"/>
      <c r="P57" s="39"/>
      <c r="Q57" s="39"/>
      <c r="R57" s="32"/>
      <c r="S57" s="39"/>
      <c r="T57" s="107"/>
      <c r="U57" s="45"/>
    </row>
    <row r="58" spans="1:21" s="113" customFormat="1" ht="15.65" customHeight="1" x14ac:dyDescent="0.3">
      <c r="A58" s="36"/>
      <c r="B58" s="31"/>
      <c r="C58" s="45"/>
      <c r="D58" s="60"/>
      <c r="E58" s="45"/>
      <c r="F58" s="32"/>
      <c r="G58" s="39"/>
      <c r="H58" s="39"/>
      <c r="I58" s="32"/>
      <c r="J58" s="39"/>
      <c r="K58" s="39"/>
      <c r="L58" s="32"/>
      <c r="M58" s="39"/>
      <c r="N58" s="39"/>
      <c r="O58" s="32"/>
      <c r="P58" s="39"/>
      <c r="Q58" s="39"/>
      <c r="R58" s="32"/>
      <c r="S58" s="39"/>
      <c r="T58" s="107"/>
      <c r="U58" s="45"/>
    </row>
    <row r="59" spans="1:21" s="113" customFormat="1" ht="15.65" customHeight="1" x14ac:dyDescent="0.3">
      <c r="A59" s="36"/>
      <c r="B59" s="31"/>
      <c r="C59" s="45"/>
      <c r="D59" s="60"/>
      <c r="E59" s="45"/>
      <c r="F59" s="32"/>
      <c r="G59" s="39"/>
      <c r="H59" s="39"/>
      <c r="I59" s="32"/>
      <c r="J59" s="39"/>
      <c r="K59" s="39"/>
      <c r="L59" s="32"/>
      <c r="M59" s="39"/>
      <c r="N59" s="39"/>
      <c r="O59" s="32"/>
      <c r="P59" s="39"/>
      <c r="Q59" s="39"/>
      <c r="R59" s="32"/>
      <c r="S59" s="39"/>
      <c r="T59" s="107"/>
      <c r="U59" s="45"/>
    </row>
    <row r="60" spans="1:21" s="113" customFormat="1" ht="15.65" customHeight="1" x14ac:dyDescent="0.3">
      <c r="A60" s="36"/>
      <c r="B60" s="31"/>
      <c r="C60" s="45"/>
      <c r="D60" s="60"/>
      <c r="E60" s="45"/>
      <c r="F60" s="32"/>
      <c r="G60" s="39"/>
      <c r="H60" s="39"/>
      <c r="I60" s="32"/>
      <c r="J60" s="39"/>
      <c r="K60" s="39"/>
      <c r="L60" s="32"/>
      <c r="M60" s="39"/>
      <c r="N60" s="39"/>
      <c r="O60" s="32"/>
      <c r="P60" s="39"/>
      <c r="Q60" s="39"/>
      <c r="R60" s="32"/>
      <c r="S60" s="39"/>
      <c r="T60" s="107"/>
      <c r="U60" s="45"/>
    </row>
    <row r="61" spans="1:21" s="113" customFormat="1" ht="15.65" customHeight="1" x14ac:dyDescent="0.3">
      <c r="A61" s="36"/>
      <c r="B61" s="31"/>
      <c r="C61" s="45"/>
      <c r="D61" s="60"/>
      <c r="E61" s="45"/>
      <c r="F61" s="32"/>
      <c r="G61" s="39"/>
      <c r="H61" s="39"/>
      <c r="I61" s="32"/>
      <c r="J61" s="39"/>
      <c r="K61" s="39"/>
      <c r="L61" s="32"/>
      <c r="M61" s="39"/>
      <c r="N61" s="39"/>
      <c r="O61" s="32"/>
      <c r="P61" s="39"/>
      <c r="Q61" s="39"/>
      <c r="R61" s="32"/>
      <c r="S61" s="39"/>
      <c r="T61" s="107"/>
      <c r="U61" s="45"/>
    </row>
    <row r="62" spans="1:21" s="113" customFormat="1" ht="15.65" customHeight="1" x14ac:dyDescent="0.3">
      <c r="A62" s="36"/>
      <c r="B62" s="31"/>
      <c r="C62" s="45"/>
      <c r="D62" s="60"/>
      <c r="E62" s="45"/>
      <c r="F62" s="32"/>
      <c r="G62" s="39"/>
      <c r="H62" s="39"/>
      <c r="I62" s="32"/>
      <c r="J62" s="39"/>
      <c r="K62" s="39"/>
      <c r="L62" s="32"/>
      <c r="M62" s="39"/>
      <c r="N62" s="39"/>
      <c r="O62" s="32"/>
      <c r="P62" s="39"/>
      <c r="Q62" s="39"/>
      <c r="R62" s="32"/>
      <c r="S62" s="39"/>
      <c r="T62" s="107"/>
      <c r="U62" s="45"/>
    </row>
    <row r="63" spans="1:21" s="114" customFormat="1" ht="15.65" customHeight="1" x14ac:dyDescent="0.3">
      <c r="A63" s="36"/>
      <c r="B63" s="31"/>
      <c r="C63" s="45"/>
      <c r="D63" s="60"/>
      <c r="E63" s="45"/>
      <c r="F63" s="32"/>
      <c r="G63" s="39"/>
      <c r="H63" s="39"/>
      <c r="I63" s="32"/>
      <c r="J63" s="39"/>
      <c r="K63" s="39"/>
      <c r="L63" s="32"/>
      <c r="M63" s="39"/>
      <c r="N63" s="39"/>
      <c r="O63" s="32"/>
      <c r="P63" s="39"/>
      <c r="Q63" s="39"/>
      <c r="R63" s="32"/>
      <c r="S63" s="39"/>
      <c r="T63" s="107"/>
      <c r="U63" s="45"/>
    </row>
    <row r="64" spans="1:21" s="114" customFormat="1" ht="15.65" customHeight="1" x14ac:dyDescent="0.3">
      <c r="A64" s="36"/>
      <c r="B64" s="31"/>
      <c r="C64" s="36"/>
      <c r="D64" s="60"/>
      <c r="E64" s="45"/>
      <c r="F64" s="32"/>
      <c r="G64" s="39"/>
      <c r="H64" s="74"/>
      <c r="I64" s="32"/>
      <c r="J64" s="39"/>
      <c r="K64" s="74"/>
      <c r="L64" s="32"/>
      <c r="M64" s="39"/>
      <c r="N64" s="74"/>
      <c r="O64" s="32"/>
      <c r="P64" s="39"/>
      <c r="Q64" s="74"/>
      <c r="R64" s="32"/>
      <c r="S64" s="39"/>
      <c r="T64" s="107"/>
      <c r="U64" s="36"/>
    </row>
    <row r="65" spans="1:23" s="114" customFormat="1" ht="13" x14ac:dyDescent="0.3">
      <c r="A65" s="36"/>
      <c r="B65" s="31"/>
      <c r="C65" s="36"/>
      <c r="D65" s="60"/>
      <c r="E65" s="45"/>
      <c r="F65" s="32"/>
      <c r="G65" s="39"/>
      <c r="H65" s="39"/>
      <c r="I65" s="32"/>
      <c r="J65" s="39"/>
      <c r="K65" s="39"/>
      <c r="L65" s="32"/>
      <c r="M65" s="39"/>
      <c r="N65" s="39"/>
      <c r="O65" s="32"/>
      <c r="P65" s="39"/>
      <c r="Q65" s="39"/>
      <c r="R65" s="32"/>
      <c r="S65" s="48"/>
      <c r="T65" s="107"/>
      <c r="U65" s="36"/>
    </row>
    <row r="66" spans="1:23" s="114" customFormat="1" ht="13" x14ac:dyDescent="0.3">
      <c r="A66" s="36"/>
      <c r="B66" s="31"/>
      <c r="C66" s="36"/>
      <c r="D66" s="60"/>
      <c r="E66" s="45"/>
      <c r="F66" s="32"/>
      <c r="G66" s="39"/>
      <c r="H66" s="39"/>
      <c r="I66" s="32"/>
      <c r="J66" s="39"/>
      <c r="K66" s="39"/>
      <c r="L66" s="32"/>
      <c r="M66" s="39"/>
      <c r="N66" s="39"/>
      <c r="O66" s="32"/>
      <c r="P66" s="39"/>
      <c r="Q66" s="39"/>
      <c r="R66" s="32"/>
      <c r="S66" s="48"/>
      <c r="T66" s="107"/>
      <c r="U66" s="36"/>
    </row>
    <row r="67" spans="1:23" s="114" customFormat="1" ht="13" x14ac:dyDescent="0.3">
      <c r="A67" s="36"/>
      <c r="B67" s="31"/>
      <c r="C67" s="36"/>
      <c r="D67" s="60"/>
      <c r="E67" s="45"/>
      <c r="F67" s="32"/>
      <c r="G67" s="39"/>
      <c r="H67" s="39"/>
      <c r="I67" s="32"/>
      <c r="J67" s="39"/>
      <c r="K67" s="39"/>
      <c r="L67" s="32"/>
      <c r="M67" s="39"/>
      <c r="N67" s="39"/>
      <c r="O67" s="32"/>
      <c r="P67" s="39"/>
      <c r="Q67" s="39"/>
      <c r="R67" s="32"/>
      <c r="S67" s="48"/>
      <c r="T67" s="107"/>
      <c r="U67" s="36"/>
    </row>
    <row r="68" spans="1:23" s="114" customFormat="1" ht="13" x14ac:dyDescent="0.3">
      <c r="A68" s="36"/>
      <c r="B68" s="31"/>
      <c r="C68" s="36"/>
      <c r="D68" s="60"/>
      <c r="E68" s="45"/>
      <c r="F68" s="32"/>
      <c r="G68" s="39"/>
      <c r="H68" s="39"/>
      <c r="I68" s="32"/>
      <c r="J68" s="39"/>
      <c r="K68" s="39"/>
      <c r="L68" s="32"/>
      <c r="M68" s="39"/>
      <c r="N68" s="39"/>
      <c r="O68" s="32"/>
      <c r="P68" s="39"/>
      <c r="Q68" s="39"/>
      <c r="R68" s="32"/>
      <c r="S68" s="48"/>
      <c r="T68" s="107"/>
      <c r="U68" s="36"/>
    </row>
    <row r="69" spans="1:23" s="114" customFormat="1" ht="13" x14ac:dyDescent="0.3">
      <c r="A69" s="36"/>
      <c r="B69" s="31"/>
      <c r="C69" s="36"/>
      <c r="D69" s="60"/>
      <c r="E69" s="45"/>
      <c r="F69" s="32"/>
      <c r="G69" s="39"/>
      <c r="H69" s="39"/>
      <c r="I69" s="32"/>
      <c r="J69" s="39"/>
      <c r="K69" s="39"/>
      <c r="L69" s="32"/>
      <c r="M69" s="39"/>
      <c r="N69" s="39"/>
      <c r="O69" s="32"/>
      <c r="P69" s="39"/>
      <c r="Q69" s="39"/>
      <c r="R69" s="32"/>
      <c r="S69" s="48"/>
      <c r="T69" s="107"/>
      <c r="U69" s="36"/>
    </row>
    <row r="70" spans="1:23" s="114" customFormat="1" ht="13" x14ac:dyDescent="0.3">
      <c r="A70" s="36"/>
      <c r="B70" s="31"/>
      <c r="C70" s="36"/>
      <c r="D70" s="60"/>
      <c r="E70" s="45"/>
      <c r="F70" s="70"/>
      <c r="G70" s="39"/>
      <c r="H70" s="74"/>
      <c r="I70" s="70"/>
      <c r="J70" s="39"/>
      <c r="K70" s="74"/>
      <c r="L70" s="70"/>
      <c r="M70" s="39"/>
      <c r="N70" s="74"/>
      <c r="O70" s="70"/>
      <c r="P70" s="39"/>
      <c r="Q70" s="74"/>
      <c r="R70" s="70"/>
      <c r="S70" s="48"/>
      <c r="T70" s="107" t="s">
        <v>59</v>
      </c>
      <c r="U70" s="36"/>
    </row>
    <row r="71" spans="1:23" s="114"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56">
        <f>+F71+I71+L71+O71+R71</f>
        <v>0</v>
      </c>
      <c r="U71" s="36"/>
    </row>
    <row r="72" spans="1:23" s="115" customFormat="1" ht="18.5" thickBot="1" x14ac:dyDescent="0.45">
      <c r="A72" s="36"/>
      <c r="B72" s="36"/>
      <c r="C72" s="36"/>
      <c r="D72" s="60"/>
      <c r="E72" s="36"/>
      <c r="F72" s="60"/>
      <c r="G72" s="60"/>
      <c r="H72" s="60"/>
      <c r="I72" s="60"/>
      <c r="J72" s="60"/>
      <c r="K72" s="60"/>
      <c r="L72" s="60"/>
      <c r="M72" s="60"/>
      <c r="N72" s="60"/>
      <c r="O72" s="60"/>
      <c r="P72" s="60"/>
      <c r="Q72" s="60"/>
      <c r="R72" s="60"/>
      <c r="S72" s="60"/>
      <c r="T72" s="102"/>
      <c r="U72" s="36"/>
    </row>
    <row r="73" spans="1:23" s="114" customFormat="1" ht="21.75" customHeight="1" thickBot="1" x14ac:dyDescent="0.45">
      <c r="A73" s="36" t="s">
        <v>60</v>
      </c>
      <c r="B73" s="75" t="s">
        <v>61</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108">
        <f>+F73+I73+L73+O73+R73</f>
        <v>0</v>
      </c>
      <c r="U73" s="109"/>
    </row>
    <row r="74" spans="1:23" s="113"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110"/>
      <c r="U74" s="111"/>
    </row>
    <row r="75" spans="1:23" s="113" customFormat="1" ht="21" customHeight="1" x14ac:dyDescent="0.3">
      <c r="A75" s="81" t="s">
        <v>73</v>
      </c>
      <c r="B75" s="83" t="s">
        <v>74</v>
      </c>
      <c r="C75" s="84"/>
      <c r="D75" s="85"/>
      <c r="E75" s="86"/>
      <c r="F75" s="87"/>
      <c r="G75" s="87"/>
      <c r="H75" s="88"/>
      <c r="I75" s="87"/>
      <c r="J75" s="87"/>
      <c r="K75" s="88"/>
      <c r="L75" s="87"/>
      <c r="M75" s="87"/>
      <c r="N75" s="88"/>
      <c r="O75" s="87"/>
      <c r="P75" s="87"/>
      <c r="Q75" s="88"/>
      <c r="R75" s="87"/>
      <c r="S75" s="87"/>
      <c r="T75" s="185"/>
      <c r="U75" s="181"/>
      <c r="V75" s="39"/>
      <c r="W75" s="182"/>
    </row>
    <row r="76" spans="1:23" s="113" customFormat="1" ht="15.65" customHeight="1" x14ac:dyDescent="0.3">
      <c r="A76" s="45"/>
      <c r="B76" s="44"/>
      <c r="C76" s="89"/>
      <c r="D76" s="90"/>
      <c r="E76" s="45"/>
      <c r="F76" s="46"/>
      <c r="G76" s="46"/>
      <c r="I76" s="46"/>
      <c r="J76" s="46"/>
      <c r="K76" s="45"/>
      <c r="L76" s="46"/>
      <c r="M76" s="46"/>
      <c r="N76" s="45"/>
      <c r="O76" s="46"/>
      <c r="P76" s="46"/>
      <c r="Q76" s="45"/>
      <c r="R76" s="46"/>
      <c r="S76" s="46"/>
      <c r="T76" s="186"/>
      <c r="U76" s="46"/>
      <c r="V76" s="91"/>
      <c r="W76" s="102"/>
    </row>
    <row r="77" spans="1:23" s="113" customFormat="1" ht="15.65" customHeight="1" x14ac:dyDescent="0.3">
      <c r="A77" s="92"/>
      <c r="B77" s="93"/>
      <c r="C77" s="177"/>
      <c r="D77" s="90"/>
      <c r="E77" s="45"/>
      <c r="F77" s="46"/>
      <c r="G77" s="46"/>
      <c r="H77" s="45"/>
      <c r="I77" s="46"/>
      <c r="J77" s="46"/>
      <c r="K77" s="45"/>
      <c r="L77" s="46"/>
      <c r="M77" s="46"/>
      <c r="N77" s="45"/>
      <c r="O77" s="46"/>
      <c r="P77" s="46"/>
      <c r="Q77" s="45"/>
      <c r="R77" s="46"/>
      <c r="S77" s="46"/>
      <c r="T77" s="186"/>
      <c r="U77" s="46"/>
      <c r="V77" s="46"/>
      <c r="W77" s="183"/>
    </row>
    <row r="78" spans="1:23" s="113" customFormat="1" ht="15.65" customHeight="1" x14ac:dyDescent="0.3">
      <c r="A78" s="94"/>
      <c r="B78" s="343" t="s">
        <v>61</v>
      </c>
      <c r="C78" s="344"/>
      <c r="D78" s="90"/>
      <c r="E78" s="45"/>
      <c r="F78" s="330">
        <f>+T73</f>
        <v>0</v>
      </c>
      <c r="G78" s="178"/>
      <c r="H78" s="45"/>
      <c r="I78" s="46"/>
      <c r="J78" s="46"/>
      <c r="K78" s="45"/>
      <c r="L78" s="46"/>
      <c r="M78" s="46"/>
      <c r="N78" s="45"/>
      <c r="O78" s="46"/>
      <c r="P78" s="46"/>
      <c r="Q78" s="45"/>
      <c r="R78" s="46"/>
      <c r="S78" s="46"/>
      <c r="T78" s="186"/>
      <c r="U78" s="46"/>
      <c r="V78" s="91"/>
      <c r="W78" s="102"/>
    </row>
    <row r="79" spans="1:23" s="113" customFormat="1" ht="15.65" customHeight="1" x14ac:dyDescent="0.3">
      <c r="A79" s="94"/>
      <c r="B79" s="343" t="s">
        <v>75</v>
      </c>
      <c r="C79" s="344"/>
      <c r="D79" s="90"/>
      <c r="E79" s="45"/>
      <c r="F79" s="330">
        <f>+'Totaal begroting'!V11</f>
        <v>0</v>
      </c>
      <c r="G79" s="179"/>
      <c r="H79" s="45"/>
      <c r="I79" s="46"/>
      <c r="J79" s="46"/>
      <c r="K79" s="45"/>
      <c r="L79" s="46"/>
      <c r="M79" s="46"/>
      <c r="N79" s="45"/>
      <c r="O79" s="46"/>
      <c r="P79" s="46"/>
      <c r="Q79" s="45"/>
      <c r="R79" s="46"/>
      <c r="S79" s="46"/>
      <c r="T79" s="186"/>
      <c r="U79" s="46"/>
      <c r="V79" s="91"/>
      <c r="W79" s="102"/>
    </row>
    <row r="80" spans="1:23" s="113" customFormat="1" ht="15.65" customHeight="1" x14ac:dyDescent="0.3">
      <c r="A80" s="94"/>
      <c r="B80" s="337" t="s">
        <v>76</v>
      </c>
      <c r="C80" s="338"/>
      <c r="D80" s="90"/>
      <c r="E80" s="45"/>
      <c r="F80" s="184"/>
      <c r="G80" s="179"/>
      <c r="H80" s="45"/>
      <c r="I80" s="46"/>
      <c r="J80" s="46"/>
      <c r="K80" s="45"/>
      <c r="L80" s="46"/>
      <c r="M80" s="46"/>
      <c r="N80" s="45"/>
      <c r="O80" s="46"/>
      <c r="P80" s="46"/>
      <c r="Q80" s="45"/>
      <c r="R80" s="46"/>
      <c r="S80" s="46"/>
      <c r="T80" s="186"/>
      <c r="U80" s="46"/>
      <c r="V80" s="91"/>
      <c r="W80" s="102"/>
    </row>
    <row r="81" spans="1:23" s="113" customFormat="1" ht="15.65" customHeight="1" x14ac:dyDescent="0.3">
      <c r="A81" s="94"/>
      <c r="B81" s="339" t="s">
        <v>77</v>
      </c>
      <c r="C81" s="340"/>
      <c r="D81" s="90"/>
      <c r="E81" s="45"/>
      <c r="F81" s="330">
        <f>+F78-F79-F80</f>
        <v>0</v>
      </c>
      <c r="G81" s="46"/>
      <c r="H81" s="45"/>
      <c r="I81" s="46"/>
      <c r="J81" s="46"/>
      <c r="K81" s="45"/>
      <c r="L81" s="46"/>
      <c r="M81" s="46"/>
      <c r="N81" s="45"/>
      <c r="O81" s="46"/>
      <c r="P81" s="46"/>
      <c r="Q81" s="45"/>
      <c r="R81" s="46"/>
      <c r="S81" s="46"/>
      <c r="T81" s="186"/>
      <c r="U81" s="46"/>
      <c r="V81" s="91"/>
      <c r="W81" s="102"/>
    </row>
    <row r="82" spans="1:23" s="113" customFormat="1" ht="15.65" customHeight="1" x14ac:dyDescent="0.3">
      <c r="A82" s="94"/>
      <c r="B82" s="44"/>
      <c r="C82" s="89"/>
      <c r="D82" s="90"/>
      <c r="E82" s="45"/>
      <c r="F82" s="46"/>
      <c r="G82" s="46"/>
      <c r="H82" s="81" t="s">
        <v>78</v>
      </c>
      <c r="I82" s="46"/>
      <c r="J82" s="46"/>
      <c r="K82" s="45"/>
      <c r="L82" s="46"/>
      <c r="M82" s="46"/>
      <c r="N82" s="45"/>
      <c r="O82" s="46"/>
      <c r="P82" s="46"/>
      <c r="Q82" s="45"/>
      <c r="R82" s="46"/>
      <c r="S82" s="46"/>
      <c r="T82" s="186"/>
      <c r="U82" s="46"/>
      <c r="V82" s="91"/>
      <c r="W82" s="102"/>
    </row>
    <row r="83" spans="1:23" s="113" customFormat="1" ht="15.65" customHeight="1" x14ac:dyDescent="0.3">
      <c r="A83" s="94"/>
      <c r="B83" s="187"/>
      <c r="C83" s="184"/>
      <c r="D83" s="90"/>
      <c r="E83" s="45"/>
      <c r="F83" s="184">
        <v>0</v>
      </c>
      <c r="G83" s="46"/>
      <c r="H83" s="45"/>
      <c r="I83" s="46"/>
      <c r="J83" s="46"/>
      <c r="K83" s="45"/>
      <c r="L83" s="46"/>
      <c r="M83" s="46"/>
      <c r="N83" s="45"/>
      <c r="O83" s="46"/>
      <c r="P83" s="46"/>
      <c r="Q83" s="45"/>
      <c r="R83" s="46"/>
      <c r="S83" s="46"/>
      <c r="T83" s="186"/>
      <c r="U83" s="46"/>
      <c r="V83" s="91"/>
      <c r="W83" s="102"/>
    </row>
    <row r="84" spans="1:23" s="113" customFormat="1" ht="15.65" customHeight="1" x14ac:dyDescent="0.3">
      <c r="A84" s="94"/>
      <c r="B84" s="187"/>
      <c r="C84" s="184"/>
      <c r="D84" s="90"/>
      <c r="E84" s="45"/>
      <c r="F84" s="184">
        <v>0</v>
      </c>
      <c r="G84" s="46"/>
      <c r="H84" s="45"/>
      <c r="I84" s="46"/>
      <c r="J84" s="46"/>
      <c r="K84" s="45"/>
      <c r="L84" s="46"/>
      <c r="M84" s="46"/>
      <c r="N84" s="45"/>
      <c r="O84" s="46"/>
      <c r="P84" s="46"/>
      <c r="Q84" s="45"/>
      <c r="R84" s="46"/>
      <c r="S84" s="46"/>
      <c r="T84" s="186"/>
      <c r="U84" s="46"/>
      <c r="V84" s="91"/>
      <c r="W84" s="102"/>
    </row>
    <row r="85" spans="1:23" s="113" customFormat="1" ht="15.65" customHeight="1" x14ac:dyDescent="0.3">
      <c r="A85" s="94"/>
      <c r="B85" s="187"/>
      <c r="C85" s="184"/>
      <c r="D85" s="90"/>
      <c r="E85" s="45"/>
      <c r="F85" s="184">
        <v>0</v>
      </c>
      <c r="G85" s="46"/>
      <c r="H85" s="45"/>
      <c r="I85" s="46"/>
      <c r="J85" s="46"/>
      <c r="K85" s="45"/>
      <c r="L85" s="46"/>
      <c r="M85" s="46"/>
      <c r="N85" s="45"/>
      <c r="O85" s="46"/>
      <c r="P85" s="46"/>
      <c r="Q85" s="45"/>
      <c r="R85" s="46"/>
      <c r="S85" s="46"/>
      <c r="T85" s="186"/>
      <c r="U85" s="46"/>
      <c r="V85" s="91"/>
      <c r="W85" s="102"/>
    </row>
    <row r="86" spans="1:23" s="113" customFormat="1" ht="15.65" customHeight="1" x14ac:dyDescent="0.3">
      <c r="A86" s="94"/>
      <c r="B86" s="187"/>
      <c r="C86" s="184"/>
      <c r="D86" s="90"/>
      <c r="E86" s="45"/>
      <c r="F86" s="184">
        <v>0</v>
      </c>
      <c r="G86" s="46"/>
      <c r="H86" s="45"/>
      <c r="I86" s="46"/>
      <c r="J86" s="46"/>
      <c r="K86" s="45"/>
      <c r="L86" s="46"/>
      <c r="M86" s="46"/>
      <c r="N86" s="45"/>
      <c r="O86" s="46"/>
      <c r="P86" s="46"/>
      <c r="Q86" s="45"/>
      <c r="R86" s="46"/>
      <c r="S86" s="46"/>
      <c r="T86" s="186"/>
      <c r="U86" s="46"/>
      <c r="V86" s="91"/>
      <c r="W86" s="102"/>
    </row>
    <row r="87" spans="1:23" s="113" customFormat="1" ht="15.65" customHeight="1" x14ac:dyDescent="0.3">
      <c r="A87" s="92"/>
      <c r="B87" s="187"/>
      <c r="C87" s="184"/>
      <c r="D87" s="90"/>
      <c r="E87" s="45"/>
      <c r="F87" s="184">
        <v>0</v>
      </c>
      <c r="G87" s="46"/>
      <c r="H87" s="45"/>
      <c r="I87" s="46"/>
      <c r="J87" s="46"/>
      <c r="K87" s="45"/>
      <c r="L87" s="46"/>
      <c r="M87" s="46"/>
      <c r="N87" s="45"/>
      <c r="O87" s="46"/>
      <c r="P87" s="46"/>
      <c r="Q87" s="45"/>
      <c r="R87" s="46"/>
      <c r="S87" s="46"/>
      <c r="T87" s="186"/>
      <c r="U87" s="46"/>
      <c r="V87" s="91"/>
      <c r="W87" s="102"/>
    </row>
    <row r="88" spans="1:23" s="113" customFormat="1" ht="15.65" customHeight="1" thickBot="1" x14ac:dyDescent="0.35">
      <c r="A88" s="94"/>
      <c r="B88" s="341" t="s">
        <v>79</v>
      </c>
      <c r="C88" s="342"/>
      <c r="D88" s="98"/>
      <c r="E88" s="97"/>
      <c r="F88" s="331">
        <f>SUM(F83:F87)</f>
        <v>0</v>
      </c>
      <c r="G88" s="188" t="str">
        <f>IF(F88&lt;F81,"Let op: onderbouw het volledige eigen aandeel in de projectkosten","")</f>
        <v/>
      </c>
      <c r="H88" s="189"/>
      <c r="I88" s="98"/>
      <c r="J88" s="98"/>
      <c r="K88" s="189"/>
      <c r="L88" s="98"/>
      <c r="M88" s="98"/>
      <c r="N88" s="189"/>
      <c r="O88" s="98"/>
      <c r="P88" s="98"/>
      <c r="Q88" s="189"/>
      <c r="R88" s="98"/>
      <c r="S88" s="98"/>
      <c r="T88" s="190"/>
      <c r="U88" s="46"/>
      <c r="V88" s="46"/>
      <c r="W88" s="183"/>
    </row>
    <row r="89" spans="1:23" s="113" customFormat="1" ht="15.65" customHeight="1" x14ac:dyDescent="0.3">
      <c r="A89" s="36"/>
      <c r="B89" s="45"/>
      <c r="C89" s="89"/>
      <c r="D89" s="90"/>
      <c r="E89" s="45"/>
      <c r="F89" s="46"/>
      <c r="G89" s="46"/>
      <c r="H89" s="45"/>
      <c r="I89" s="46"/>
      <c r="J89" s="46"/>
      <c r="K89" s="45"/>
      <c r="L89" s="46"/>
      <c r="M89" s="46"/>
      <c r="N89" s="45"/>
      <c r="O89" s="46"/>
      <c r="P89" s="46"/>
      <c r="Q89" s="45"/>
      <c r="R89" s="46"/>
      <c r="S89" s="46"/>
      <c r="T89" s="45"/>
      <c r="U89" s="46"/>
      <c r="V89" s="46"/>
      <c r="W89" s="183"/>
    </row>
    <row r="90" spans="1:23" s="113" customFormat="1" ht="15.65" customHeight="1" x14ac:dyDescent="0.3">
      <c r="A90" s="94"/>
      <c r="B90" s="94"/>
      <c r="C90" s="94"/>
      <c r="D90" s="95"/>
      <c r="E90" s="94"/>
      <c r="F90" s="95"/>
      <c r="G90" s="95"/>
      <c r="H90" s="94"/>
      <c r="I90" s="95"/>
      <c r="J90" s="95"/>
      <c r="K90" s="94"/>
      <c r="L90" s="95"/>
      <c r="M90" s="95"/>
      <c r="N90" s="94"/>
      <c r="O90" s="95"/>
      <c r="P90" s="95"/>
      <c r="Q90" s="94"/>
      <c r="R90" s="95"/>
      <c r="S90" s="96"/>
      <c r="T90" s="112"/>
      <c r="U90" s="94"/>
    </row>
    <row r="91" spans="1:23" s="113" customFormat="1" ht="15.65" customHeight="1" x14ac:dyDescent="0.3">
      <c r="A91" s="94"/>
      <c r="B91" s="94"/>
      <c r="C91" s="94"/>
      <c r="D91" s="95"/>
      <c r="E91" s="94"/>
      <c r="F91" s="95"/>
      <c r="G91" s="95"/>
      <c r="H91" s="94"/>
      <c r="I91" s="95"/>
      <c r="J91" s="95"/>
      <c r="K91" s="94"/>
      <c r="L91" s="95"/>
      <c r="M91" s="95"/>
      <c r="N91" s="94"/>
      <c r="O91" s="95"/>
      <c r="P91" s="95"/>
      <c r="Q91" s="94"/>
      <c r="R91" s="95"/>
      <c r="S91" s="96"/>
      <c r="T91" s="112"/>
      <c r="U91" s="94"/>
    </row>
    <row r="92" spans="1:23" s="113" customFormat="1" ht="15.65" customHeight="1" x14ac:dyDescent="0.3">
      <c r="A92" s="94"/>
      <c r="B92" s="94"/>
      <c r="C92" s="94"/>
      <c r="D92" s="95"/>
      <c r="E92" s="94"/>
      <c r="F92" s="95"/>
      <c r="G92" s="95"/>
      <c r="H92" s="94"/>
      <c r="I92" s="95"/>
      <c r="J92" s="95"/>
      <c r="K92" s="94"/>
      <c r="L92" s="95"/>
      <c r="M92" s="95"/>
      <c r="N92" s="94"/>
      <c r="O92" s="95"/>
      <c r="P92" s="95"/>
      <c r="Q92" s="94"/>
      <c r="R92" s="95"/>
      <c r="S92" s="96"/>
      <c r="T92" s="112"/>
      <c r="U92" s="94"/>
    </row>
    <row r="93" spans="1:23" s="113" customFormat="1" ht="15.65" customHeight="1" x14ac:dyDescent="0.3">
      <c r="A93" s="94"/>
      <c r="B93" s="94"/>
      <c r="C93" s="94"/>
      <c r="D93" s="95"/>
      <c r="E93" s="94"/>
      <c r="F93" s="95"/>
      <c r="G93" s="95"/>
      <c r="H93" s="94"/>
      <c r="I93" s="95"/>
      <c r="J93" s="95"/>
      <c r="K93" s="94"/>
      <c r="L93" s="95"/>
      <c r="M93" s="95"/>
      <c r="N93" s="94"/>
      <c r="O93" s="95"/>
      <c r="P93" s="95"/>
      <c r="Q93" s="94"/>
      <c r="R93" s="95"/>
      <c r="S93" s="96"/>
      <c r="T93" s="112"/>
      <c r="U93" s="94"/>
    </row>
  </sheetData>
  <sheetProtection sheet="1" selectLockedCells="1"/>
  <mergeCells count="5">
    <mergeCell ref="B78:C78"/>
    <mergeCell ref="B79:C79"/>
    <mergeCell ref="B80:C80"/>
    <mergeCell ref="B81:C81"/>
    <mergeCell ref="B88:C88"/>
  </mergeCells>
  <phoneticPr fontId="0" type="noConversion"/>
  <dataValidations count="3">
    <dataValidation type="list" showInputMessage="1" showErrorMessage="1" sqref="C22" xr:uid="{00000000-0002-0000-0700-000000000000}">
      <formula1>"integrale kostensystematiek,loonkosten plus vaste-opslag-systematiek,vaste-uurtarief-systematiek"</formula1>
    </dataValidation>
    <dataValidation type="list" allowBlank="1" showInputMessage="1" showErrorMessage="1" sqref="C3" xr:uid="{E11EB29A-1393-412D-880F-15C0EE058B6A}">
      <formula1>"KB,MB,GB,KIS"</formula1>
    </dataValidation>
    <dataValidation type="list" allowBlank="1" showInputMessage="1" showErrorMessage="1" prompt="Vul hier financieringswijze in" sqref="B83:B87" xr:uid="{4DC3BD34-A56A-44A6-A647-0041B027FEF7}">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F78:F8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codeName="Blad11">
    <pageSetUpPr fitToPage="1"/>
  </sheetPr>
  <dimension ref="A1:W93"/>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4.5" style="96" customWidth="1"/>
    <col min="20" max="20" width="34.58203125" style="112" customWidth="1"/>
    <col min="21" max="21" width="4.33203125" style="94" bestFit="1" customWidth="1"/>
    <col min="22" max="22" width="7.33203125" style="116" customWidth="1"/>
    <col min="23" max="16384" width="7.33203125" style="116"/>
  </cols>
  <sheetData>
    <row r="1" spans="1:21" s="113" customFormat="1" ht="15.65" customHeight="1" thickBot="1" x14ac:dyDescent="0.4">
      <c r="A1" s="45"/>
      <c r="B1" s="1" t="s">
        <v>62</v>
      </c>
      <c r="C1" s="2"/>
      <c r="D1" s="99" t="s">
        <v>1</v>
      </c>
      <c r="E1" s="100" t="str">
        <f>Code</f>
        <v>IPCEI260604</v>
      </c>
      <c r="F1" s="46"/>
      <c r="G1" s="46"/>
      <c r="H1" s="45"/>
      <c r="I1" s="46"/>
      <c r="J1" s="46"/>
      <c r="K1" s="45"/>
      <c r="L1" s="46"/>
      <c r="M1" s="46"/>
      <c r="N1" s="45"/>
      <c r="O1" s="46"/>
      <c r="P1" s="46"/>
      <c r="Q1" s="45"/>
      <c r="R1" s="46"/>
      <c r="S1" s="46"/>
      <c r="T1" s="46"/>
      <c r="U1" s="36"/>
    </row>
    <row r="2" spans="1:21" s="114" customFormat="1" ht="15.65" customHeight="1" thickBot="1" x14ac:dyDescent="0.4">
      <c r="A2" s="36"/>
      <c r="B2" s="1" t="s">
        <v>0</v>
      </c>
      <c r="C2" s="25">
        <f>Projecttitel</f>
        <v>0</v>
      </c>
      <c r="D2" s="60"/>
      <c r="E2" s="38"/>
      <c r="F2" s="101"/>
      <c r="G2" s="101"/>
      <c r="H2" s="36"/>
      <c r="I2" s="101"/>
      <c r="J2" s="101"/>
      <c r="K2" s="36"/>
      <c r="L2" s="101"/>
      <c r="M2" s="101"/>
      <c r="N2" s="36"/>
      <c r="O2" s="101"/>
      <c r="P2" s="101"/>
      <c r="Q2" s="36"/>
      <c r="R2" s="101"/>
      <c r="S2" s="101"/>
      <c r="T2" s="101"/>
      <c r="U2" s="36"/>
    </row>
    <row r="3" spans="1:21" s="114" customFormat="1" ht="15.65" customHeight="1" thickBot="1" x14ac:dyDescent="0.4">
      <c r="A3" s="45"/>
      <c r="B3" s="1" t="s">
        <v>26</v>
      </c>
      <c r="C3" s="28"/>
      <c r="D3" s="46" t="str">
        <f>'Begroting penvoerder'!D3</f>
        <v>Groot bedrijf, middelgroot bedrijf, klein bedrijf of kennisinstelling</v>
      </c>
      <c r="E3" s="38"/>
      <c r="F3" s="101"/>
      <c r="G3" s="101"/>
      <c r="H3" s="36"/>
      <c r="I3" s="101"/>
      <c r="J3" s="101"/>
      <c r="K3" s="36"/>
      <c r="L3" s="101"/>
      <c r="M3" s="101"/>
      <c r="N3" s="36"/>
      <c r="O3" s="101"/>
      <c r="P3" s="101"/>
      <c r="Q3" s="36"/>
      <c r="R3" s="101"/>
      <c r="S3" s="101"/>
      <c r="T3" s="101"/>
      <c r="U3" s="36"/>
    </row>
    <row r="4" spans="1:21" s="113" customFormat="1" ht="15.65" customHeight="1" x14ac:dyDescent="0.3">
      <c r="A4" s="38"/>
      <c r="B4" s="38"/>
      <c r="C4" s="38"/>
      <c r="D4" s="38"/>
      <c r="E4" s="38"/>
      <c r="F4" s="101"/>
      <c r="G4" s="101"/>
      <c r="H4" s="36"/>
      <c r="I4" s="101"/>
      <c r="J4" s="101"/>
      <c r="K4" s="36"/>
      <c r="L4" s="101"/>
      <c r="M4" s="101"/>
      <c r="N4" s="36"/>
      <c r="O4" s="101"/>
      <c r="P4" s="101"/>
      <c r="Q4" s="36"/>
      <c r="R4" s="101"/>
      <c r="S4" s="101"/>
      <c r="T4" s="101"/>
    </row>
    <row r="5" spans="1:21" s="113" customFormat="1" ht="15.65" customHeight="1" thickBot="1" x14ac:dyDescent="0.3">
      <c r="A5" s="45"/>
      <c r="B5" s="45"/>
      <c r="C5" s="45"/>
      <c r="D5" s="46"/>
      <c r="E5" s="45"/>
      <c r="F5" s="46"/>
      <c r="G5" s="46"/>
      <c r="H5" s="45"/>
      <c r="I5" s="46"/>
      <c r="J5" s="46"/>
      <c r="K5" s="45"/>
      <c r="L5" s="46"/>
      <c r="M5" s="46"/>
      <c r="N5" s="45"/>
      <c r="O5" s="46"/>
      <c r="P5" s="46"/>
      <c r="Q5" s="45"/>
      <c r="R5" s="46"/>
      <c r="S5" s="46"/>
      <c r="T5" s="46"/>
      <c r="U5" s="45"/>
    </row>
    <row r="6" spans="1:21" s="114" customFormat="1" ht="23.25" customHeight="1" x14ac:dyDescent="0.3">
      <c r="A6" s="36" t="s">
        <v>28</v>
      </c>
      <c r="B6" s="57" t="s">
        <v>29</v>
      </c>
      <c r="C6" s="58"/>
      <c r="D6" s="59"/>
      <c r="E6" s="156" t="str">
        <f>'Begroting penvoerder'!E6</f>
        <v>Industrieel onderzoek</v>
      </c>
      <c r="F6" s="157"/>
      <c r="G6" s="59"/>
      <c r="H6" s="158" t="str">
        <f>'Begroting penvoerder'!H6</f>
        <v>Experimentele ontwikkeling</v>
      </c>
      <c r="I6" s="157"/>
      <c r="J6" s="59"/>
      <c r="K6" s="158" t="str">
        <f>'Begroting penvoerder'!K6</f>
        <v>Haalbaarheidsstudies</v>
      </c>
      <c r="L6" s="157"/>
      <c r="M6" s="59"/>
      <c r="N6" s="158" t="str">
        <f>'Begroting penvoerder'!N6</f>
        <v>Investeringssteun MKB</v>
      </c>
      <c r="O6" s="157"/>
      <c r="P6" s="59"/>
      <c r="Q6" s="158" t="str">
        <f>'Begroting penvoerder'!Q6</f>
        <v>Onderzoeksinfrastructuur</v>
      </c>
      <c r="R6" s="157"/>
      <c r="S6" s="59"/>
      <c r="T6" s="103"/>
      <c r="U6" s="45"/>
    </row>
    <row r="7" spans="1:21" s="113" customFormat="1" ht="21" customHeight="1" x14ac:dyDescent="0.3">
      <c r="A7" s="36"/>
      <c r="B7" s="35" t="s">
        <v>35</v>
      </c>
      <c r="C7" s="36" t="s">
        <v>36</v>
      </c>
      <c r="D7" s="60" t="s">
        <v>37</v>
      </c>
      <c r="E7" s="36" t="s">
        <v>38</v>
      </c>
      <c r="F7" s="60" t="s">
        <v>39</v>
      </c>
      <c r="G7" s="60"/>
      <c r="H7" s="36" t="s">
        <v>38</v>
      </c>
      <c r="I7" s="60" t="s">
        <v>39</v>
      </c>
      <c r="J7" s="60"/>
      <c r="K7" s="36" t="s">
        <v>38</v>
      </c>
      <c r="L7" s="60" t="s">
        <v>39</v>
      </c>
      <c r="M7" s="60"/>
      <c r="N7" s="36" t="s">
        <v>38</v>
      </c>
      <c r="O7" s="60" t="s">
        <v>39</v>
      </c>
      <c r="P7" s="60"/>
      <c r="Q7" s="36" t="s">
        <v>38</v>
      </c>
      <c r="R7" s="60" t="s">
        <v>39</v>
      </c>
      <c r="S7" s="60"/>
      <c r="T7" s="104"/>
      <c r="U7" s="36"/>
    </row>
    <row r="8" spans="1:21" s="113"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46"/>
      <c r="T8" s="104"/>
      <c r="U8" s="45"/>
    </row>
    <row r="9" spans="1:21" s="113"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46"/>
      <c r="T9" s="104"/>
      <c r="U9" s="45"/>
    </row>
    <row r="10" spans="1:21" s="113"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46"/>
      <c r="T10" s="104"/>
      <c r="U10" s="45"/>
    </row>
    <row r="11" spans="1:21" s="113"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46"/>
      <c r="T11" s="104"/>
      <c r="U11" s="45"/>
    </row>
    <row r="12" spans="1:21" s="113"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46"/>
      <c r="T12" s="104"/>
      <c r="U12" s="45"/>
    </row>
    <row r="13" spans="1:21" s="113"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46"/>
      <c r="T13" s="104"/>
      <c r="U13" s="45"/>
    </row>
    <row r="14" spans="1:21" s="113"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46"/>
      <c r="T14" s="104"/>
      <c r="U14" s="45"/>
    </row>
    <row r="15" spans="1:21" s="113"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46"/>
      <c r="T15" s="104"/>
      <c r="U15" s="45"/>
    </row>
    <row r="16" spans="1:21" s="114"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46"/>
      <c r="T16" s="104"/>
      <c r="U16" s="45"/>
    </row>
    <row r="17" spans="1:21" s="114" customFormat="1" ht="15.65" customHeight="1" x14ac:dyDescent="0.3">
      <c r="A17" s="36"/>
      <c r="B17" s="35" t="s">
        <v>40</v>
      </c>
      <c r="C17" s="36"/>
      <c r="D17" s="37"/>
      <c r="E17" s="38"/>
      <c r="F17" s="39"/>
      <c r="G17" s="37"/>
      <c r="H17" s="36"/>
      <c r="I17" s="39"/>
      <c r="J17" s="37"/>
      <c r="K17" s="36"/>
      <c r="L17" s="39"/>
      <c r="M17" s="37"/>
      <c r="N17" s="36"/>
      <c r="O17" s="39"/>
      <c r="P17" s="37"/>
      <c r="Q17" s="36"/>
      <c r="R17" s="39"/>
      <c r="S17" s="60"/>
      <c r="T17" s="104"/>
      <c r="U17" s="36"/>
    </row>
    <row r="18" spans="1:21" s="114"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60"/>
      <c r="T18" s="104"/>
      <c r="U18" s="36"/>
    </row>
    <row r="19" spans="1:21" s="113"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60"/>
      <c r="T19" s="104"/>
      <c r="U19" s="36"/>
    </row>
    <row r="20" spans="1:21" s="113"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46"/>
      <c r="T20" s="104"/>
      <c r="U20" s="45"/>
    </row>
    <row r="21" spans="1:21" s="113" customFormat="1" ht="15.65" customHeight="1" x14ac:dyDescent="0.3">
      <c r="A21" s="45"/>
      <c r="B21" s="44"/>
      <c r="C21" s="45"/>
      <c r="D21" s="46"/>
      <c r="E21" s="45"/>
      <c r="F21" s="48"/>
      <c r="G21" s="37"/>
      <c r="H21" s="37"/>
      <c r="I21" s="48"/>
      <c r="J21" s="37"/>
      <c r="K21" s="37"/>
      <c r="L21" s="48"/>
      <c r="M21" s="37"/>
      <c r="N21" s="37"/>
      <c r="O21" s="48"/>
      <c r="P21" s="37"/>
      <c r="Q21" s="37"/>
      <c r="R21" s="48"/>
      <c r="S21" s="46"/>
      <c r="T21" s="104"/>
      <c r="U21" s="45"/>
    </row>
    <row r="22" spans="1:21" s="36" customFormat="1" ht="52" x14ac:dyDescent="0.3">
      <c r="A22" s="45"/>
      <c r="B22" s="49" t="s">
        <v>41</v>
      </c>
      <c r="C22" s="50" t="s">
        <v>42</v>
      </c>
      <c r="D22" s="51" t="s">
        <v>43</v>
      </c>
      <c r="E22" s="45"/>
      <c r="F22" s="33">
        <f>IF(kostenmethode_6="loonkosten plus vaste-opslag-systematiek",SUM(F8:F16)*0.5,0)</f>
        <v>0</v>
      </c>
      <c r="G22" s="48"/>
      <c r="H22" s="48"/>
      <c r="I22" s="33">
        <f>IF(kostenmethode_6="loonkosten plus vaste-opslag-systematiek",SUM(I8:I16)*0.5,0)</f>
        <v>0</v>
      </c>
      <c r="J22" s="48"/>
      <c r="K22" s="48"/>
      <c r="L22" s="33">
        <f>IF(kostenmethode_6="loonkosten plus vaste-opslag-systematiek",SUM(L8:L16)*0.5,0)</f>
        <v>0</v>
      </c>
      <c r="M22" s="48"/>
      <c r="N22" s="48"/>
      <c r="O22" s="33">
        <f>IF(kostenmethode_6="loonkosten plus vaste-opslag-systematiek",SUM(O8:O16)*0.5,0)</f>
        <v>0</v>
      </c>
      <c r="P22" s="48"/>
      <c r="Q22" s="48"/>
      <c r="R22" s="33">
        <f>IF(kostenmethode_6="loonkosten plus vaste-opslag-systematiek",SUM(R8:R16)*0.5,0)</f>
        <v>0</v>
      </c>
      <c r="S22" s="46"/>
      <c r="T22" s="105" t="s">
        <v>44</v>
      </c>
      <c r="U22" s="45"/>
    </row>
    <row r="23" spans="1:21" s="114"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6">
        <f>+F23+I23+L23+O23+R23</f>
        <v>0</v>
      </c>
      <c r="U23" s="36"/>
    </row>
    <row r="24" spans="1:21" s="113"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102"/>
      <c r="U24" s="36"/>
    </row>
    <row r="25" spans="1:21" s="114" customFormat="1" ht="23.25" customHeight="1" x14ac:dyDescent="0.3">
      <c r="A25" s="36" t="s">
        <v>45</v>
      </c>
      <c r="B25" s="57" t="s">
        <v>46</v>
      </c>
      <c r="C25" s="58"/>
      <c r="D25" s="61"/>
      <c r="E25" s="156" t="str">
        <f>E6</f>
        <v>Industrieel onderzoek</v>
      </c>
      <c r="F25" s="157"/>
      <c r="G25" s="59"/>
      <c r="H25" s="158" t="str">
        <f>H6</f>
        <v>Experimentele ontwikkeling</v>
      </c>
      <c r="I25" s="157"/>
      <c r="J25" s="59"/>
      <c r="K25" s="158" t="str">
        <f>K6</f>
        <v>Haalbaarheidsstudies</v>
      </c>
      <c r="L25" s="157"/>
      <c r="M25" s="59"/>
      <c r="N25" s="158" t="str">
        <f>N6</f>
        <v>Investeringssteun MKB</v>
      </c>
      <c r="O25" s="157"/>
      <c r="P25" s="59"/>
      <c r="Q25" s="158" t="str">
        <f>Q6</f>
        <v>Onderzoeksinfrastructuur</v>
      </c>
      <c r="R25" s="157"/>
      <c r="S25" s="59"/>
      <c r="T25" s="103"/>
      <c r="U25" s="45"/>
    </row>
    <row r="26" spans="1:21" s="113" customFormat="1" ht="21.75" customHeight="1" x14ac:dyDescent="0.3">
      <c r="A26" s="36"/>
      <c r="B26" s="35" t="s">
        <v>47</v>
      </c>
      <c r="C26" s="36"/>
      <c r="D26" s="60" t="s">
        <v>48</v>
      </c>
      <c r="E26" s="36" t="s">
        <v>49</v>
      </c>
      <c r="F26" s="60" t="s">
        <v>50</v>
      </c>
      <c r="G26" s="60"/>
      <c r="H26" s="36" t="s">
        <v>49</v>
      </c>
      <c r="I26" s="60" t="s">
        <v>50</v>
      </c>
      <c r="J26" s="60"/>
      <c r="K26" s="36" t="s">
        <v>49</v>
      </c>
      <c r="L26" s="60" t="s">
        <v>50</v>
      </c>
      <c r="M26" s="60"/>
      <c r="N26" s="36" t="s">
        <v>49</v>
      </c>
      <c r="O26" s="60" t="s">
        <v>50</v>
      </c>
      <c r="P26" s="60"/>
      <c r="Q26" s="36" t="s">
        <v>49</v>
      </c>
      <c r="R26" s="60" t="s">
        <v>50</v>
      </c>
      <c r="S26" s="60"/>
      <c r="T26" s="104"/>
      <c r="U26" s="36"/>
    </row>
    <row r="27" spans="1:21" s="113"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62"/>
      <c r="T27" s="106"/>
      <c r="U27" s="45"/>
    </row>
    <row r="28" spans="1:21" s="113" customFormat="1" ht="15.65" customHeight="1" x14ac:dyDescent="0.3">
      <c r="A28" s="36"/>
      <c r="B28" s="31"/>
      <c r="C28" s="36"/>
      <c r="D28" s="32"/>
      <c r="E28" s="32"/>
      <c r="F28" s="33">
        <f t="shared" ref="F28:F34" si="5">$D28*E28</f>
        <v>0</v>
      </c>
      <c r="G28" s="39"/>
      <c r="H28" s="32"/>
      <c r="I28" s="33">
        <f t="shared" ref="I28:I34" si="6">$D28*H28</f>
        <v>0</v>
      </c>
      <c r="J28" s="39"/>
      <c r="K28" s="32"/>
      <c r="L28" s="33">
        <f t="shared" ref="L28:L34" si="7">$D28*K28</f>
        <v>0</v>
      </c>
      <c r="M28" s="39"/>
      <c r="N28" s="32"/>
      <c r="O28" s="33">
        <f t="shared" ref="O28:O34" si="8">$D28*N28</f>
        <v>0</v>
      </c>
      <c r="P28" s="39"/>
      <c r="Q28" s="32"/>
      <c r="R28" s="33">
        <f t="shared" ref="R28:R34" si="9">$D28*Q28</f>
        <v>0</v>
      </c>
      <c r="S28" s="62"/>
      <c r="T28" s="106"/>
      <c r="U28" s="45"/>
    </row>
    <row r="29" spans="1:21" s="113" customFormat="1" ht="15.65" customHeight="1" x14ac:dyDescent="0.3">
      <c r="A29" s="36"/>
      <c r="B29" s="31"/>
      <c r="C29" s="36"/>
      <c r="D29" s="32"/>
      <c r="E29" s="32"/>
      <c r="F29" s="33">
        <f t="shared" si="5"/>
        <v>0</v>
      </c>
      <c r="G29" s="39"/>
      <c r="H29" s="32"/>
      <c r="I29" s="33">
        <f t="shared" si="6"/>
        <v>0</v>
      </c>
      <c r="J29" s="39"/>
      <c r="K29" s="32"/>
      <c r="L29" s="33">
        <f t="shared" si="7"/>
        <v>0</v>
      </c>
      <c r="M29" s="39"/>
      <c r="N29" s="32"/>
      <c r="O29" s="33">
        <f t="shared" si="8"/>
        <v>0</v>
      </c>
      <c r="P29" s="39"/>
      <c r="Q29" s="32"/>
      <c r="R29" s="33">
        <f t="shared" si="9"/>
        <v>0</v>
      </c>
      <c r="S29" s="62"/>
      <c r="T29" s="106"/>
      <c r="U29" s="45"/>
    </row>
    <row r="30" spans="1:21" s="113" customFormat="1" ht="15.65" customHeight="1" x14ac:dyDescent="0.3">
      <c r="A30" s="36"/>
      <c r="B30" s="31"/>
      <c r="C30" s="36"/>
      <c r="D30" s="32"/>
      <c r="E30" s="32"/>
      <c r="F30" s="33">
        <f t="shared" si="5"/>
        <v>0</v>
      </c>
      <c r="G30" s="39"/>
      <c r="H30" s="32"/>
      <c r="I30" s="33">
        <f t="shared" si="6"/>
        <v>0</v>
      </c>
      <c r="J30" s="39"/>
      <c r="K30" s="32"/>
      <c r="L30" s="33">
        <f t="shared" si="7"/>
        <v>0</v>
      </c>
      <c r="M30" s="39"/>
      <c r="N30" s="32"/>
      <c r="O30" s="33">
        <f t="shared" si="8"/>
        <v>0</v>
      </c>
      <c r="P30" s="39"/>
      <c r="Q30" s="32"/>
      <c r="R30" s="33">
        <f t="shared" si="9"/>
        <v>0</v>
      </c>
      <c r="S30" s="62"/>
      <c r="T30" s="106"/>
      <c r="U30" s="45"/>
    </row>
    <row r="31" spans="1:21" s="113" customFormat="1" ht="15.65" customHeight="1" x14ac:dyDescent="0.3">
      <c r="A31" s="36"/>
      <c r="B31" s="31"/>
      <c r="C31" s="36"/>
      <c r="D31" s="32"/>
      <c r="E31" s="32"/>
      <c r="F31" s="33">
        <f t="shared" si="5"/>
        <v>0</v>
      </c>
      <c r="G31" s="39"/>
      <c r="H31" s="32"/>
      <c r="I31" s="33">
        <f t="shared" si="6"/>
        <v>0</v>
      </c>
      <c r="J31" s="39"/>
      <c r="K31" s="32"/>
      <c r="L31" s="33">
        <f t="shared" si="7"/>
        <v>0</v>
      </c>
      <c r="M31" s="39"/>
      <c r="N31" s="32"/>
      <c r="O31" s="33">
        <f t="shared" si="8"/>
        <v>0</v>
      </c>
      <c r="P31" s="39"/>
      <c r="Q31" s="32"/>
      <c r="R31" s="33">
        <f t="shared" si="9"/>
        <v>0</v>
      </c>
      <c r="S31" s="62"/>
      <c r="T31" s="106"/>
      <c r="U31" s="45"/>
    </row>
    <row r="32" spans="1:21" s="113" customFormat="1" ht="15.65" customHeight="1" x14ac:dyDescent="0.3">
      <c r="A32" s="36"/>
      <c r="B32" s="31"/>
      <c r="C32" s="36"/>
      <c r="D32" s="32"/>
      <c r="E32" s="32"/>
      <c r="F32" s="33">
        <f t="shared" si="5"/>
        <v>0</v>
      </c>
      <c r="G32" s="39"/>
      <c r="H32" s="32"/>
      <c r="I32" s="33">
        <f t="shared" si="6"/>
        <v>0</v>
      </c>
      <c r="J32" s="39"/>
      <c r="K32" s="32"/>
      <c r="L32" s="33">
        <f t="shared" si="7"/>
        <v>0</v>
      </c>
      <c r="M32" s="39"/>
      <c r="N32" s="32"/>
      <c r="O32" s="33">
        <f t="shared" si="8"/>
        <v>0</v>
      </c>
      <c r="P32" s="39"/>
      <c r="Q32" s="32"/>
      <c r="R32" s="33">
        <f t="shared" si="9"/>
        <v>0</v>
      </c>
      <c r="S32" s="62"/>
      <c r="T32" s="106"/>
      <c r="U32" s="45"/>
    </row>
    <row r="33" spans="1:21" s="113" customFormat="1" ht="15.65" customHeight="1" x14ac:dyDescent="0.3">
      <c r="A33" s="45"/>
      <c r="B33" s="31"/>
      <c r="C33" s="45"/>
      <c r="D33" s="32"/>
      <c r="E33" s="32"/>
      <c r="F33" s="33">
        <f t="shared" si="5"/>
        <v>0</v>
      </c>
      <c r="G33" s="39"/>
      <c r="H33" s="32"/>
      <c r="I33" s="33">
        <f t="shared" si="6"/>
        <v>0</v>
      </c>
      <c r="J33" s="39"/>
      <c r="K33" s="32"/>
      <c r="L33" s="33">
        <f t="shared" si="7"/>
        <v>0</v>
      </c>
      <c r="M33" s="39"/>
      <c r="N33" s="32"/>
      <c r="O33" s="33">
        <f t="shared" si="8"/>
        <v>0</v>
      </c>
      <c r="P33" s="39"/>
      <c r="Q33" s="32"/>
      <c r="R33" s="33">
        <f t="shared" si="9"/>
        <v>0</v>
      </c>
      <c r="S33" s="62"/>
      <c r="T33" s="106"/>
      <c r="U33" s="45"/>
    </row>
    <row r="34" spans="1:21" s="114" customFormat="1" ht="15.65" customHeight="1" x14ac:dyDescent="0.3">
      <c r="A34" s="45"/>
      <c r="B34" s="31"/>
      <c r="C34" s="45"/>
      <c r="D34" s="32"/>
      <c r="E34" s="32"/>
      <c r="F34" s="43">
        <f t="shared" si="5"/>
        <v>0</v>
      </c>
      <c r="G34" s="39"/>
      <c r="H34" s="32"/>
      <c r="I34" s="43">
        <f t="shared" si="6"/>
        <v>0</v>
      </c>
      <c r="J34" s="39"/>
      <c r="K34" s="32"/>
      <c r="L34" s="43">
        <f t="shared" si="7"/>
        <v>0</v>
      </c>
      <c r="M34" s="39"/>
      <c r="N34" s="32"/>
      <c r="O34" s="43">
        <f t="shared" si="8"/>
        <v>0</v>
      </c>
      <c r="P34" s="39"/>
      <c r="Q34" s="32"/>
      <c r="R34" s="43">
        <f t="shared" si="9"/>
        <v>0</v>
      </c>
      <c r="S34" s="62"/>
      <c r="T34" s="106" t="s">
        <v>51</v>
      </c>
      <c r="U34" s="45"/>
    </row>
    <row r="35" spans="1:21" s="113"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5"/>
      <c r="T35" s="56">
        <f>+F35+I35+L35+O35+R35</f>
        <v>0</v>
      </c>
      <c r="U35" s="36"/>
    </row>
    <row r="36" spans="1:21" s="113"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102"/>
      <c r="U36" s="45"/>
    </row>
    <row r="37" spans="1:21" s="114" customFormat="1" ht="21" customHeight="1" x14ac:dyDescent="0.3">
      <c r="A37" s="36" t="s">
        <v>52</v>
      </c>
      <c r="B37" s="68" t="s">
        <v>53</v>
      </c>
      <c r="C37" s="69"/>
      <c r="D37" s="59"/>
      <c r="E37" s="156" t="str">
        <f>E6</f>
        <v>Industrieel onderzoek</v>
      </c>
      <c r="F37" s="157"/>
      <c r="G37" s="59"/>
      <c r="H37" s="158" t="str">
        <f>H6</f>
        <v>Experimentele ontwikkeling</v>
      </c>
      <c r="I37" s="157"/>
      <c r="J37" s="59"/>
      <c r="K37" s="158" t="str">
        <f>K6</f>
        <v>Haalbaarheidsstudies</v>
      </c>
      <c r="L37" s="157"/>
      <c r="M37" s="59"/>
      <c r="N37" s="158" t="str">
        <f>N6</f>
        <v>Investeringssteun MKB</v>
      </c>
      <c r="O37" s="157"/>
      <c r="P37" s="59"/>
      <c r="Q37" s="158" t="str">
        <f>Q6</f>
        <v>Onderzoeksinfrastructuur</v>
      </c>
      <c r="R37" s="157"/>
      <c r="S37" s="59"/>
      <c r="T37" s="103"/>
      <c r="U37" s="45"/>
    </row>
    <row r="38" spans="1:21" s="113" customFormat="1" ht="24.75" customHeight="1" x14ac:dyDescent="0.3">
      <c r="A38" s="36"/>
      <c r="B38" s="35" t="s">
        <v>54</v>
      </c>
      <c r="C38" s="36"/>
      <c r="D38" s="60"/>
      <c r="E38" s="36"/>
      <c r="F38" s="60" t="s">
        <v>7</v>
      </c>
      <c r="G38" s="60"/>
      <c r="H38" s="36"/>
      <c r="I38" s="60" t="s">
        <v>7</v>
      </c>
      <c r="J38" s="60"/>
      <c r="K38" s="36"/>
      <c r="L38" s="60" t="s">
        <v>7</v>
      </c>
      <c r="M38" s="60"/>
      <c r="N38" s="36"/>
      <c r="O38" s="60" t="s">
        <v>7</v>
      </c>
      <c r="P38" s="60"/>
      <c r="Q38" s="36"/>
      <c r="R38" s="60" t="s">
        <v>7</v>
      </c>
      <c r="S38" s="60"/>
      <c r="T38" s="104"/>
      <c r="U38" s="36"/>
    </row>
    <row r="39" spans="1:21" s="113" customFormat="1" ht="15.65" customHeight="1" x14ac:dyDescent="0.3">
      <c r="A39" s="45"/>
      <c r="B39" s="31"/>
      <c r="C39" s="45"/>
      <c r="D39" s="46"/>
      <c r="E39" s="45"/>
      <c r="F39" s="32"/>
      <c r="G39" s="39"/>
      <c r="H39" s="39"/>
      <c r="I39" s="32"/>
      <c r="J39" s="39"/>
      <c r="K39" s="39"/>
      <c r="L39" s="32"/>
      <c r="M39" s="39"/>
      <c r="N39" s="39"/>
      <c r="O39" s="32"/>
      <c r="P39" s="39"/>
      <c r="Q39" s="39"/>
      <c r="R39" s="32"/>
      <c r="S39" s="39"/>
      <c r="T39" s="107"/>
      <c r="U39" s="45"/>
    </row>
    <row r="40" spans="1:21" s="113" customFormat="1" ht="15.65" customHeight="1" x14ac:dyDescent="0.3">
      <c r="A40" s="45"/>
      <c r="B40" s="31"/>
      <c r="C40" s="45"/>
      <c r="D40" s="46"/>
      <c r="E40" s="45"/>
      <c r="F40" s="32"/>
      <c r="G40" s="39"/>
      <c r="H40" s="39"/>
      <c r="I40" s="32"/>
      <c r="J40" s="39"/>
      <c r="K40" s="39"/>
      <c r="L40" s="32"/>
      <c r="M40" s="39"/>
      <c r="N40" s="39"/>
      <c r="O40" s="32"/>
      <c r="P40" s="39"/>
      <c r="Q40" s="39"/>
      <c r="R40" s="32"/>
      <c r="S40" s="39"/>
      <c r="T40" s="107"/>
      <c r="U40" s="45"/>
    </row>
    <row r="41" spans="1:21" s="113" customFormat="1" ht="15.65" customHeight="1" x14ac:dyDescent="0.3">
      <c r="A41" s="45"/>
      <c r="B41" s="31"/>
      <c r="C41" s="45"/>
      <c r="D41" s="46"/>
      <c r="E41" s="45"/>
      <c r="F41" s="32"/>
      <c r="G41" s="39"/>
      <c r="H41" s="39"/>
      <c r="I41" s="32"/>
      <c r="J41" s="39"/>
      <c r="K41" s="39"/>
      <c r="L41" s="32"/>
      <c r="M41" s="39"/>
      <c r="N41" s="39"/>
      <c r="O41" s="32"/>
      <c r="P41" s="39"/>
      <c r="Q41" s="39"/>
      <c r="R41" s="32"/>
      <c r="S41" s="39"/>
      <c r="T41" s="107"/>
      <c r="U41" s="45"/>
    </row>
    <row r="42" spans="1:21" s="113" customFormat="1" ht="15.65" customHeight="1" x14ac:dyDescent="0.3">
      <c r="A42" s="45"/>
      <c r="B42" s="31"/>
      <c r="C42" s="45"/>
      <c r="D42" s="46"/>
      <c r="E42" s="45"/>
      <c r="F42" s="32"/>
      <c r="G42" s="39"/>
      <c r="H42" s="39"/>
      <c r="I42" s="32"/>
      <c r="J42" s="39"/>
      <c r="K42" s="39"/>
      <c r="L42" s="32"/>
      <c r="M42" s="39"/>
      <c r="N42" s="39"/>
      <c r="O42" s="32"/>
      <c r="P42" s="39"/>
      <c r="Q42" s="39"/>
      <c r="R42" s="32"/>
      <c r="S42" s="39"/>
      <c r="T42" s="107"/>
      <c r="U42" s="45"/>
    </row>
    <row r="43" spans="1:21" s="113" customFormat="1" ht="15.65" customHeight="1" x14ac:dyDescent="0.3">
      <c r="A43" s="45"/>
      <c r="B43" s="31"/>
      <c r="C43" s="45"/>
      <c r="D43" s="46"/>
      <c r="E43" s="45"/>
      <c r="F43" s="32"/>
      <c r="G43" s="39"/>
      <c r="H43" s="39"/>
      <c r="I43" s="32"/>
      <c r="J43" s="39"/>
      <c r="K43" s="39"/>
      <c r="L43" s="32"/>
      <c r="M43" s="39"/>
      <c r="N43" s="39"/>
      <c r="O43" s="32"/>
      <c r="P43" s="39"/>
      <c r="Q43" s="39"/>
      <c r="R43" s="32"/>
      <c r="S43" s="39"/>
      <c r="T43" s="107"/>
      <c r="U43" s="45"/>
    </row>
    <row r="44" spans="1:21" s="113" customFormat="1" ht="15.65" customHeight="1" x14ac:dyDescent="0.3">
      <c r="A44" s="45"/>
      <c r="B44" s="31"/>
      <c r="C44" s="45"/>
      <c r="D44" s="46"/>
      <c r="E44" s="45"/>
      <c r="F44" s="32"/>
      <c r="G44" s="39"/>
      <c r="H44" s="39"/>
      <c r="I44" s="32"/>
      <c r="J44" s="39"/>
      <c r="K44" s="39"/>
      <c r="L44" s="32"/>
      <c r="M44" s="39"/>
      <c r="N44" s="39"/>
      <c r="O44" s="32"/>
      <c r="P44" s="39"/>
      <c r="Q44" s="39"/>
      <c r="R44" s="32"/>
      <c r="S44" s="39"/>
      <c r="T44" s="107"/>
      <c r="U44" s="45"/>
    </row>
    <row r="45" spans="1:21" s="113" customFormat="1" ht="15.65" customHeight="1" x14ac:dyDescent="0.3">
      <c r="A45" s="45"/>
      <c r="B45" s="31"/>
      <c r="C45" s="45"/>
      <c r="D45" s="46"/>
      <c r="E45" s="45"/>
      <c r="F45" s="32"/>
      <c r="G45" s="39"/>
      <c r="H45" s="39"/>
      <c r="I45" s="32"/>
      <c r="J45" s="39"/>
      <c r="K45" s="39"/>
      <c r="L45" s="32"/>
      <c r="M45" s="39"/>
      <c r="N45" s="39"/>
      <c r="O45" s="32"/>
      <c r="P45" s="39"/>
      <c r="Q45" s="39"/>
      <c r="R45" s="32"/>
      <c r="S45" s="39"/>
      <c r="T45" s="107"/>
      <c r="U45" s="45"/>
    </row>
    <row r="46" spans="1:21" s="113" customFormat="1" ht="15.65" customHeight="1" x14ac:dyDescent="0.3">
      <c r="A46" s="45"/>
      <c r="B46" s="31"/>
      <c r="C46" s="45"/>
      <c r="D46" s="46"/>
      <c r="E46" s="45"/>
      <c r="F46" s="32"/>
      <c r="G46" s="39"/>
      <c r="H46" s="39"/>
      <c r="I46" s="32"/>
      <c r="J46" s="39"/>
      <c r="K46" s="39"/>
      <c r="L46" s="32"/>
      <c r="M46" s="39"/>
      <c r="N46" s="39"/>
      <c r="O46" s="32"/>
      <c r="P46" s="39"/>
      <c r="Q46" s="39"/>
      <c r="R46" s="32"/>
      <c r="S46" s="39"/>
      <c r="T46" s="107"/>
      <c r="U46" s="45"/>
    </row>
    <row r="47" spans="1:21" s="114" customFormat="1" ht="15.65" customHeight="1" x14ac:dyDescent="0.3">
      <c r="A47" s="45"/>
      <c r="B47" s="31"/>
      <c r="C47" s="45"/>
      <c r="D47" s="46"/>
      <c r="E47" s="45"/>
      <c r="F47" s="70"/>
      <c r="G47" s="39"/>
      <c r="H47" s="71"/>
      <c r="I47" s="70"/>
      <c r="J47" s="39"/>
      <c r="K47" s="71"/>
      <c r="L47" s="70"/>
      <c r="M47" s="39"/>
      <c r="N47" s="71"/>
      <c r="O47" s="70"/>
      <c r="P47" s="39"/>
      <c r="Q47" s="71"/>
      <c r="R47" s="70"/>
      <c r="S47" s="39"/>
      <c r="T47" s="107" t="s">
        <v>55</v>
      </c>
      <c r="U47" s="45"/>
    </row>
    <row r="48" spans="1:21" s="114"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56">
        <f>+F48+I48+L48+O48+R48</f>
        <v>0</v>
      </c>
      <c r="U48" s="36"/>
    </row>
    <row r="49" spans="1:21" s="114"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102"/>
      <c r="U49" s="36"/>
    </row>
    <row r="50" spans="1:21" s="114" customFormat="1" ht="15.65" customHeight="1" thickBot="1" x14ac:dyDescent="0.4">
      <c r="A50" s="36"/>
      <c r="B50" s="72" t="s">
        <v>62</v>
      </c>
      <c r="C50" s="25">
        <f>Deelnemer_6</f>
        <v>0</v>
      </c>
      <c r="D50" s="60"/>
      <c r="E50" s="36"/>
      <c r="F50" s="60"/>
      <c r="G50" s="60"/>
      <c r="H50" s="36"/>
      <c r="I50" s="60"/>
      <c r="J50" s="60"/>
      <c r="K50" s="36"/>
      <c r="L50" s="60"/>
      <c r="M50" s="60"/>
      <c r="N50" s="36"/>
      <c r="O50" s="60"/>
      <c r="P50" s="60"/>
      <c r="Q50" s="36"/>
      <c r="R50" s="60"/>
      <c r="S50" s="60"/>
      <c r="T50" s="102"/>
      <c r="U50" s="36"/>
    </row>
    <row r="51" spans="1:21" s="114"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102"/>
      <c r="U51" s="36"/>
    </row>
    <row r="52" spans="1:21" s="113" customFormat="1" ht="15.65" customHeight="1" x14ac:dyDescent="0.35">
      <c r="A52" s="36"/>
      <c r="B52" s="73"/>
      <c r="C52" s="36"/>
      <c r="D52" s="60"/>
      <c r="E52" s="36"/>
      <c r="F52" s="60"/>
      <c r="G52" s="60"/>
      <c r="H52" s="36"/>
      <c r="I52" s="60"/>
      <c r="J52" s="60"/>
      <c r="K52" s="36"/>
      <c r="L52" s="60"/>
      <c r="M52" s="60"/>
      <c r="N52" s="36"/>
      <c r="O52" s="60"/>
      <c r="P52" s="60"/>
      <c r="Q52" s="36"/>
      <c r="R52" s="60"/>
      <c r="S52" s="60"/>
      <c r="T52" s="102"/>
      <c r="U52" s="36"/>
    </row>
    <row r="53" spans="1:21" s="113"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102"/>
      <c r="U53" s="45"/>
    </row>
    <row r="54" spans="1:21" s="114" customFormat="1" ht="21" customHeight="1" x14ac:dyDescent="0.3">
      <c r="A54" s="36" t="s">
        <v>56</v>
      </c>
      <c r="B54" s="57" t="s">
        <v>57</v>
      </c>
      <c r="C54" s="58"/>
      <c r="D54" s="61"/>
      <c r="E54" s="156" t="str">
        <f>E6</f>
        <v>Industrieel onderzoek</v>
      </c>
      <c r="F54" s="157"/>
      <c r="G54" s="59"/>
      <c r="H54" s="158" t="str">
        <f>H6</f>
        <v>Experimentele ontwikkeling</v>
      </c>
      <c r="I54" s="157"/>
      <c r="J54" s="59"/>
      <c r="K54" s="158" t="str">
        <f>K6</f>
        <v>Haalbaarheidsstudies</v>
      </c>
      <c r="L54" s="157"/>
      <c r="M54" s="59"/>
      <c r="N54" s="158" t="str">
        <f>N6</f>
        <v>Investeringssteun MKB</v>
      </c>
      <c r="O54" s="157"/>
      <c r="P54" s="59"/>
      <c r="Q54" s="158" t="str">
        <f>Q6</f>
        <v>Onderzoeksinfrastructuur</v>
      </c>
      <c r="R54" s="157"/>
      <c r="S54" s="59"/>
      <c r="T54" s="103"/>
      <c r="U54" s="45"/>
    </row>
    <row r="55" spans="1:21" s="113" customFormat="1" ht="23.25" customHeight="1" x14ac:dyDescent="0.3">
      <c r="A55" s="36"/>
      <c r="B55" s="35" t="s">
        <v>58</v>
      </c>
      <c r="C55" s="36"/>
      <c r="D55" s="60"/>
      <c r="E55" s="36"/>
      <c r="F55" s="60" t="s">
        <v>7</v>
      </c>
      <c r="G55" s="60"/>
      <c r="H55" s="36"/>
      <c r="I55" s="60" t="s">
        <v>7</v>
      </c>
      <c r="J55" s="60"/>
      <c r="K55" s="36"/>
      <c r="L55" s="60" t="s">
        <v>7</v>
      </c>
      <c r="M55" s="60"/>
      <c r="N55" s="36"/>
      <c r="O55" s="60" t="s">
        <v>7</v>
      </c>
      <c r="P55" s="60"/>
      <c r="Q55" s="36"/>
      <c r="R55" s="60" t="s">
        <v>7</v>
      </c>
      <c r="S55" s="60"/>
      <c r="T55" s="104"/>
      <c r="U55" s="36"/>
    </row>
    <row r="56" spans="1:21" s="113" customFormat="1" ht="15.65" customHeight="1" x14ac:dyDescent="0.3">
      <c r="A56" s="36"/>
      <c r="B56" s="31"/>
      <c r="C56" s="45"/>
      <c r="D56" s="60"/>
      <c r="E56" s="45"/>
      <c r="F56" s="32"/>
      <c r="G56" s="39"/>
      <c r="H56" s="39"/>
      <c r="I56" s="32"/>
      <c r="J56" s="39"/>
      <c r="K56" s="39"/>
      <c r="L56" s="32"/>
      <c r="M56" s="39"/>
      <c r="N56" s="39"/>
      <c r="O56" s="32"/>
      <c r="P56" s="39"/>
      <c r="Q56" s="39"/>
      <c r="R56" s="32"/>
      <c r="S56" s="39"/>
      <c r="T56" s="107"/>
      <c r="U56" s="45"/>
    </row>
    <row r="57" spans="1:21" s="113" customFormat="1" ht="15.65" customHeight="1" x14ac:dyDescent="0.3">
      <c r="A57" s="36"/>
      <c r="B57" s="31"/>
      <c r="C57" s="45"/>
      <c r="D57" s="60"/>
      <c r="E57" s="45"/>
      <c r="F57" s="32"/>
      <c r="G57" s="39"/>
      <c r="H57" s="39"/>
      <c r="I57" s="32"/>
      <c r="J57" s="39"/>
      <c r="K57" s="39"/>
      <c r="L57" s="32"/>
      <c r="M57" s="39"/>
      <c r="N57" s="39"/>
      <c r="O57" s="32"/>
      <c r="P57" s="39"/>
      <c r="Q57" s="39"/>
      <c r="R57" s="32"/>
      <c r="S57" s="39"/>
      <c r="T57" s="107"/>
      <c r="U57" s="45"/>
    </row>
    <row r="58" spans="1:21" s="113" customFormat="1" ht="15.65" customHeight="1" x14ac:dyDescent="0.3">
      <c r="A58" s="36"/>
      <c r="B58" s="31"/>
      <c r="C58" s="45"/>
      <c r="D58" s="60"/>
      <c r="E58" s="45"/>
      <c r="F58" s="32"/>
      <c r="G58" s="39"/>
      <c r="H58" s="39"/>
      <c r="I58" s="32"/>
      <c r="J58" s="39"/>
      <c r="K58" s="39"/>
      <c r="L58" s="32"/>
      <c r="M58" s="39"/>
      <c r="N58" s="39"/>
      <c r="O58" s="32"/>
      <c r="P58" s="39"/>
      <c r="Q58" s="39"/>
      <c r="R58" s="32"/>
      <c r="S58" s="39"/>
      <c r="T58" s="107"/>
      <c r="U58" s="45"/>
    </row>
    <row r="59" spans="1:21" s="113" customFormat="1" ht="15.65" customHeight="1" x14ac:dyDescent="0.3">
      <c r="A59" s="36"/>
      <c r="B59" s="31"/>
      <c r="C59" s="45"/>
      <c r="D59" s="60"/>
      <c r="E59" s="45"/>
      <c r="F59" s="32"/>
      <c r="G59" s="39"/>
      <c r="H59" s="39"/>
      <c r="I59" s="32"/>
      <c r="J59" s="39"/>
      <c r="K59" s="39"/>
      <c r="L59" s="32"/>
      <c r="M59" s="39"/>
      <c r="N59" s="39"/>
      <c r="O59" s="32"/>
      <c r="P59" s="39"/>
      <c r="Q59" s="39"/>
      <c r="R59" s="32"/>
      <c r="S59" s="39"/>
      <c r="T59" s="107"/>
      <c r="U59" s="45"/>
    </row>
    <row r="60" spans="1:21" s="113" customFormat="1" ht="15.65" customHeight="1" x14ac:dyDescent="0.3">
      <c r="A60" s="36"/>
      <c r="B60" s="31"/>
      <c r="C60" s="45"/>
      <c r="D60" s="60"/>
      <c r="E60" s="45"/>
      <c r="F60" s="32"/>
      <c r="G60" s="39"/>
      <c r="H60" s="39"/>
      <c r="I60" s="32"/>
      <c r="J60" s="39"/>
      <c r="K60" s="39"/>
      <c r="L60" s="32"/>
      <c r="M60" s="39"/>
      <c r="N60" s="39"/>
      <c r="O60" s="32"/>
      <c r="P60" s="39"/>
      <c r="Q60" s="39"/>
      <c r="R60" s="32"/>
      <c r="S60" s="39"/>
      <c r="T60" s="107"/>
      <c r="U60" s="45"/>
    </row>
    <row r="61" spans="1:21" s="113" customFormat="1" ht="15.65" customHeight="1" x14ac:dyDescent="0.3">
      <c r="A61" s="36"/>
      <c r="B61" s="31"/>
      <c r="C61" s="45"/>
      <c r="D61" s="60"/>
      <c r="E61" s="45"/>
      <c r="F61" s="32"/>
      <c r="G61" s="39"/>
      <c r="H61" s="39"/>
      <c r="I61" s="32"/>
      <c r="J61" s="39"/>
      <c r="K61" s="39"/>
      <c r="L61" s="32"/>
      <c r="M61" s="39"/>
      <c r="N61" s="39"/>
      <c r="O61" s="32"/>
      <c r="P61" s="39"/>
      <c r="Q61" s="39"/>
      <c r="R61" s="32"/>
      <c r="S61" s="39"/>
      <c r="T61" s="107"/>
      <c r="U61" s="45"/>
    </row>
    <row r="62" spans="1:21" s="113" customFormat="1" ht="15.65" customHeight="1" x14ac:dyDescent="0.3">
      <c r="A62" s="36"/>
      <c r="B62" s="31"/>
      <c r="C62" s="45"/>
      <c r="D62" s="60"/>
      <c r="E62" s="45"/>
      <c r="F62" s="32"/>
      <c r="G62" s="39"/>
      <c r="H62" s="39"/>
      <c r="I62" s="32"/>
      <c r="J62" s="39"/>
      <c r="K62" s="39"/>
      <c r="L62" s="32"/>
      <c r="M62" s="39"/>
      <c r="N62" s="39"/>
      <c r="O62" s="32"/>
      <c r="P62" s="39"/>
      <c r="Q62" s="39"/>
      <c r="R62" s="32"/>
      <c r="S62" s="39"/>
      <c r="T62" s="107"/>
      <c r="U62" s="45"/>
    </row>
    <row r="63" spans="1:21" s="114" customFormat="1" ht="15.65" customHeight="1" x14ac:dyDescent="0.3">
      <c r="A63" s="36"/>
      <c r="B63" s="31"/>
      <c r="C63" s="45"/>
      <c r="D63" s="60"/>
      <c r="E63" s="45"/>
      <c r="F63" s="32"/>
      <c r="G63" s="39"/>
      <c r="H63" s="39"/>
      <c r="I63" s="32"/>
      <c r="J63" s="39"/>
      <c r="K63" s="39"/>
      <c r="L63" s="32"/>
      <c r="M63" s="39"/>
      <c r="N63" s="39"/>
      <c r="O63" s="32"/>
      <c r="P63" s="39"/>
      <c r="Q63" s="39"/>
      <c r="R63" s="32"/>
      <c r="S63" s="39"/>
      <c r="T63" s="107"/>
      <c r="U63" s="45"/>
    </row>
    <row r="64" spans="1:21" s="114" customFormat="1" ht="15.65" customHeight="1" x14ac:dyDescent="0.3">
      <c r="A64" s="36"/>
      <c r="B64" s="31"/>
      <c r="C64" s="36"/>
      <c r="D64" s="60"/>
      <c r="E64" s="45"/>
      <c r="F64" s="32"/>
      <c r="G64" s="39"/>
      <c r="H64" s="74"/>
      <c r="I64" s="32"/>
      <c r="J64" s="39"/>
      <c r="K64" s="74"/>
      <c r="L64" s="32"/>
      <c r="M64" s="39"/>
      <c r="N64" s="74"/>
      <c r="O64" s="32"/>
      <c r="P64" s="39"/>
      <c r="Q64" s="74"/>
      <c r="R64" s="32"/>
      <c r="S64" s="39"/>
      <c r="T64" s="107"/>
      <c r="U64" s="36"/>
    </row>
    <row r="65" spans="1:23" s="114" customFormat="1" ht="13" x14ac:dyDescent="0.3">
      <c r="A65" s="36"/>
      <c r="B65" s="31"/>
      <c r="C65" s="36"/>
      <c r="D65" s="60"/>
      <c r="E65" s="45"/>
      <c r="F65" s="32"/>
      <c r="G65" s="39"/>
      <c r="H65" s="39"/>
      <c r="I65" s="32"/>
      <c r="J65" s="39"/>
      <c r="K65" s="39"/>
      <c r="L65" s="32"/>
      <c r="M65" s="39"/>
      <c r="N65" s="39"/>
      <c r="O65" s="32"/>
      <c r="P65" s="39"/>
      <c r="Q65" s="39"/>
      <c r="R65" s="32"/>
      <c r="S65" s="48"/>
      <c r="T65" s="107"/>
      <c r="U65" s="36"/>
    </row>
    <row r="66" spans="1:23" s="114" customFormat="1" ht="13" x14ac:dyDescent="0.3">
      <c r="A66" s="36"/>
      <c r="B66" s="31"/>
      <c r="C66" s="36"/>
      <c r="D66" s="60"/>
      <c r="E66" s="45"/>
      <c r="F66" s="32"/>
      <c r="G66" s="39"/>
      <c r="H66" s="39"/>
      <c r="I66" s="32"/>
      <c r="J66" s="39"/>
      <c r="K66" s="39"/>
      <c r="L66" s="32"/>
      <c r="M66" s="39"/>
      <c r="N66" s="39"/>
      <c r="O66" s="32"/>
      <c r="P66" s="39"/>
      <c r="Q66" s="39"/>
      <c r="R66" s="32"/>
      <c r="S66" s="48"/>
      <c r="T66" s="107"/>
      <c r="U66" s="36"/>
    </row>
    <row r="67" spans="1:23" s="114" customFormat="1" ht="13" x14ac:dyDescent="0.3">
      <c r="A67" s="36"/>
      <c r="B67" s="31"/>
      <c r="C67" s="36"/>
      <c r="D67" s="60"/>
      <c r="E67" s="45"/>
      <c r="F67" s="32"/>
      <c r="G67" s="39"/>
      <c r="H67" s="39"/>
      <c r="I67" s="32"/>
      <c r="J67" s="39"/>
      <c r="K67" s="39"/>
      <c r="L67" s="32"/>
      <c r="M67" s="39"/>
      <c r="N67" s="39"/>
      <c r="O67" s="32"/>
      <c r="P67" s="39"/>
      <c r="Q67" s="39"/>
      <c r="R67" s="32"/>
      <c r="S67" s="48"/>
      <c r="T67" s="107"/>
      <c r="U67" s="36"/>
    </row>
    <row r="68" spans="1:23" s="114" customFormat="1" ht="13" x14ac:dyDescent="0.3">
      <c r="A68" s="36"/>
      <c r="B68" s="31"/>
      <c r="C68" s="36"/>
      <c r="D68" s="60"/>
      <c r="E68" s="45"/>
      <c r="F68" s="32"/>
      <c r="G68" s="39"/>
      <c r="H68" s="39"/>
      <c r="I68" s="32"/>
      <c r="J68" s="39"/>
      <c r="K68" s="39"/>
      <c r="L68" s="32"/>
      <c r="M68" s="39"/>
      <c r="N68" s="39"/>
      <c r="O68" s="32"/>
      <c r="P68" s="39"/>
      <c r="Q68" s="39"/>
      <c r="R68" s="32"/>
      <c r="S68" s="48"/>
      <c r="T68" s="107"/>
      <c r="U68" s="36"/>
    </row>
    <row r="69" spans="1:23" s="114" customFormat="1" ht="13" x14ac:dyDescent="0.3">
      <c r="A69" s="36"/>
      <c r="B69" s="31"/>
      <c r="C69" s="36"/>
      <c r="D69" s="60"/>
      <c r="E69" s="45"/>
      <c r="F69" s="32"/>
      <c r="G69" s="39"/>
      <c r="H69" s="39"/>
      <c r="I69" s="32"/>
      <c r="J69" s="39"/>
      <c r="K69" s="39"/>
      <c r="L69" s="32"/>
      <c r="M69" s="39"/>
      <c r="N69" s="39"/>
      <c r="O69" s="32"/>
      <c r="P69" s="39"/>
      <c r="Q69" s="39"/>
      <c r="R69" s="32"/>
      <c r="S69" s="48"/>
      <c r="T69" s="107"/>
      <c r="U69" s="36"/>
    </row>
    <row r="70" spans="1:23" s="114" customFormat="1" ht="13" x14ac:dyDescent="0.3">
      <c r="A70" s="36"/>
      <c r="B70" s="31"/>
      <c r="C70" s="36"/>
      <c r="D70" s="60"/>
      <c r="E70" s="45"/>
      <c r="F70" s="70"/>
      <c r="G70" s="39"/>
      <c r="H70" s="74"/>
      <c r="I70" s="70"/>
      <c r="J70" s="39"/>
      <c r="K70" s="74"/>
      <c r="L70" s="70"/>
      <c r="M70" s="39"/>
      <c r="N70" s="74"/>
      <c r="O70" s="70"/>
      <c r="P70" s="39"/>
      <c r="Q70" s="74"/>
      <c r="R70" s="70"/>
      <c r="S70" s="48"/>
      <c r="T70" s="107" t="s">
        <v>59</v>
      </c>
      <c r="U70" s="36"/>
    </row>
    <row r="71" spans="1:23" s="114"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56">
        <f>+F71+I71+L71+O71+R71</f>
        <v>0</v>
      </c>
      <c r="U71" s="36"/>
    </row>
    <row r="72" spans="1:23" s="115" customFormat="1" ht="18.5" thickBot="1" x14ac:dyDescent="0.45">
      <c r="A72" s="36"/>
      <c r="B72" s="36"/>
      <c r="C72" s="36"/>
      <c r="D72" s="60"/>
      <c r="E72" s="36"/>
      <c r="F72" s="60"/>
      <c r="G72" s="60"/>
      <c r="H72" s="60"/>
      <c r="I72" s="60"/>
      <c r="J72" s="60"/>
      <c r="K72" s="60"/>
      <c r="L72" s="60"/>
      <c r="M72" s="60"/>
      <c r="N72" s="60"/>
      <c r="O72" s="60"/>
      <c r="P72" s="60"/>
      <c r="Q72" s="60"/>
      <c r="R72" s="60"/>
      <c r="S72" s="60"/>
      <c r="T72" s="102"/>
      <c r="U72" s="36"/>
    </row>
    <row r="73" spans="1:23" s="114" customFormat="1" ht="21.75" customHeight="1" thickBot="1" x14ac:dyDescent="0.45">
      <c r="A73" s="36" t="s">
        <v>60</v>
      </c>
      <c r="B73" s="75" t="s">
        <v>61</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108">
        <f>+F73+I73+L73+O73+R73</f>
        <v>0</v>
      </c>
      <c r="U73" s="109"/>
    </row>
    <row r="74" spans="1:23" s="113"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110"/>
      <c r="U74" s="111"/>
    </row>
    <row r="75" spans="1:23" s="113" customFormat="1" ht="21" customHeight="1" x14ac:dyDescent="0.3">
      <c r="A75" s="81" t="s">
        <v>73</v>
      </c>
      <c r="B75" s="83" t="s">
        <v>74</v>
      </c>
      <c r="C75" s="84"/>
      <c r="D75" s="85"/>
      <c r="E75" s="86"/>
      <c r="F75" s="87"/>
      <c r="G75" s="87"/>
      <c r="H75" s="88"/>
      <c r="I75" s="87"/>
      <c r="J75" s="87"/>
      <c r="K75" s="88"/>
      <c r="L75" s="87"/>
      <c r="M75" s="87"/>
      <c r="N75" s="88"/>
      <c r="O75" s="87"/>
      <c r="P75" s="87"/>
      <c r="Q75" s="88"/>
      <c r="R75" s="87"/>
      <c r="S75" s="87"/>
      <c r="T75" s="185"/>
      <c r="U75" s="181"/>
      <c r="V75" s="39"/>
      <c r="W75" s="182"/>
    </row>
    <row r="76" spans="1:23" s="113" customFormat="1" ht="15.65" customHeight="1" x14ac:dyDescent="0.3">
      <c r="A76" s="45"/>
      <c r="B76" s="44"/>
      <c r="C76" s="89"/>
      <c r="D76" s="90"/>
      <c r="E76" s="45"/>
      <c r="F76" s="46"/>
      <c r="G76" s="46"/>
      <c r="I76" s="46"/>
      <c r="J76" s="46"/>
      <c r="K76" s="45"/>
      <c r="L76" s="46"/>
      <c r="M76" s="46"/>
      <c r="N76" s="45"/>
      <c r="O76" s="46"/>
      <c r="P76" s="46"/>
      <c r="Q76" s="45"/>
      <c r="R76" s="46"/>
      <c r="S76" s="46"/>
      <c r="T76" s="186"/>
      <c r="U76" s="46"/>
      <c r="V76" s="91"/>
      <c r="W76" s="102"/>
    </row>
    <row r="77" spans="1:23" s="113" customFormat="1" ht="15.65" customHeight="1" x14ac:dyDescent="0.3">
      <c r="A77" s="92"/>
      <c r="B77" s="93"/>
      <c r="C77" s="177"/>
      <c r="D77" s="90"/>
      <c r="E77" s="45"/>
      <c r="F77" s="46"/>
      <c r="G77" s="46"/>
      <c r="H77" s="45"/>
      <c r="I77" s="46"/>
      <c r="J77" s="46"/>
      <c r="K77" s="45"/>
      <c r="L77" s="46"/>
      <c r="M77" s="46"/>
      <c r="N77" s="45"/>
      <c r="O77" s="46"/>
      <c r="P77" s="46"/>
      <c r="Q77" s="45"/>
      <c r="R77" s="46"/>
      <c r="S77" s="46"/>
      <c r="T77" s="186"/>
      <c r="U77" s="46"/>
      <c r="V77" s="46"/>
      <c r="W77" s="183"/>
    </row>
    <row r="78" spans="1:23" s="113" customFormat="1" ht="15.65" customHeight="1" x14ac:dyDescent="0.3">
      <c r="A78" s="94"/>
      <c r="B78" s="343" t="s">
        <v>61</v>
      </c>
      <c r="C78" s="344"/>
      <c r="D78" s="90"/>
      <c r="E78" s="45"/>
      <c r="F78" s="330">
        <f>+T73</f>
        <v>0</v>
      </c>
      <c r="G78" s="178"/>
      <c r="H78" s="45"/>
      <c r="I78" s="46"/>
      <c r="J78" s="46"/>
      <c r="K78" s="45"/>
      <c r="L78" s="46"/>
      <c r="M78" s="46"/>
      <c r="N78" s="45"/>
      <c r="O78" s="46"/>
      <c r="P78" s="46"/>
      <c r="Q78" s="45"/>
      <c r="R78" s="46"/>
      <c r="S78" s="46"/>
      <c r="T78" s="186"/>
      <c r="U78" s="46"/>
      <c r="V78" s="91"/>
      <c r="W78" s="102"/>
    </row>
    <row r="79" spans="1:23" s="113" customFormat="1" ht="15.65" customHeight="1" x14ac:dyDescent="0.3">
      <c r="A79" s="94"/>
      <c r="B79" s="343" t="s">
        <v>75</v>
      </c>
      <c r="C79" s="344"/>
      <c r="D79" s="90"/>
      <c r="E79" s="45"/>
      <c r="F79" s="330">
        <f>+'Totaal begroting'!V12</f>
        <v>0</v>
      </c>
      <c r="G79" s="179"/>
      <c r="H79" s="45"/>
      <c r="I79" s="46"/>
      <c r="J79" s="46"/>
      <c r="K79" s="45"/>
      <c r="L79" s="46"/>
      <c r="M79" s="46"/>
      <c r="N79" s="45"/>
      <c r="O79" s="46"/>
      <c r="P79" s="46"/>
      <c r="Q79" s="45"/>
      <c r="R79" s="46"/>
      <c r="S79" s="46"/>
      <c r="T79" s="186"/>
      <c r="U79" s="46"/>
      <c r="V79" s="91"/>
      <c r="W79" s="102"/>
    </row>
    <row r="80" spans="1:23" s="113" customFormat="1" ht="15.65" customHeight="1" x14ac:dyDescent="0.3">
      <c r="A80" s="94"/>
      <c r="B80" s="337" t="s">
        <v>76</v>
      </c>
      <c r="C80" s="338"/>
      <c r="D80" s="90"/>
      <c r="E80" s="45"/>
      <c r="F80" s="184"/>
      <c r="G80" s="179"/>
      <c r="H80" s="45"/>
      <c r="I80" s="46"/>
      <c r="J80" s="46"/>
      <c r="K80" s="45"/>
      <c r="L80" s="46"/>
      <c r="M80" s="46"/>
      <c r="N80" s="45"/>
      <c r="O80" s="46"/>
      <c r="P80" s="46"/>
      <c r="Q80" s="45"/>
      <c r="R80" s="46"/>
      <c r="S80" s="46"/>
      <c r="T80" s="186"/>
      <c r="U80" s="46"/>
      <c r="V80" s="91"/>
      <c r="W80" s="102"/>
    </row>
    <row r="81" spans="1:23" s="113" customFormat="1" ht="15.65" customHeight="1" x14ac:dyDescent="0.3">
      <c r="A81" s="94"/>
      <c r="B81" s="339" t="s">
        <v>77</v>
      </c>
      <c r="C81" s="340"/>
      <c r="D81" s="90"/>
      <c r="E81" s="45"/>
      <c r="F81" s="330">
        <f>+F78-F79-F80</f>
        <v>0</v>
      </c>
      <c r="G81" s="46"/>
      <c r="H81" s="45"/>
      <c r="I81" s="46"/>
      <c r="J81" s="46"/>
      <c r="K81" s="45"/>
      <c r="L81" s="46"/>
      <c r="M81" s="46"/>
      <c r="N81" s="45"/>
      <c r="O81" s="46"/>
      <c r="P81" s="46"/>
      <c r="Q81" s="45"/>
      <c r="R81" s="46"/>
      <c r="S81" s="46"/>
      <c r="T81" s="186"/>
      <c r="U81" s="46"/>
      <c r="V81" s="91"/>
      <c r="W81" s="102"/>
    </row>
    <row r="82" spans="1:23" s="113" customFormat="1" ht="15.65" customHeight="1" x14ac:dyDescent="0.3">
      <c r="A82" s="94"/>
      <c r="B82" s="44"/>
      <c r="C82" s="89"/>
      <c r="D82" s="90"/>
      <c r="E82" s="45"/>
      <c r="F82" s="46"/>
      <c r="G82" s="46"/>
      <c r="H82" s="81" t="s">
        <v>78</v>
      </c>
      <c r="I82" s="46"/>
      <c r="J82" s="46"/>
      <c r="K82" s="45"/>
      <c r="L82" s="46"/>
      <c r="M82" s="46"/>
      <c r="N82" s="45"/>
      <c r="O82" s="46"/>
      <c r="P82" s="46"/>
      <c r="Q82" s="45"/>
      <c r="R82" s="46"/>
      <c r="S82" s="46"/>
      <c r="T82" s="186"/>
      <c r="U82" s="46"/>
      <c r="V82" s="91"/>
      <c r="W82" s="102"/>
    </row>
    <row r="83" spans="1:23" s="113" customFormat="1" ht="15.65" customHeight="1" x14ac:dyDescent="0.3">
      <c r="A83" s="94"/>
      <c r="B83" s="187"/>
      <c r="C83" s="184"/>
      <c r="D83" s="90"/>
      <c r="E83" s="45"/>
      <c r="F83" s="184">
        <v>0</v>
      </c>
      <c r="G83" s="46"/>
      <c r="H83" s="45"/>
      <c r="I83" s="46"/>
      <c r="J83" s="46"/>
      <c r="K83" s="45"/>
      <c r="L83" s="46"/>
      <c r="M83" s="46"/>
      <c r="N83" s="45"/>
      <c r="O83" s="46"/>
      <c r="P83" s="46"/>
      <c r="Q83" s="45"/>
      <c r="R83" s="46"/>
      <c r="S83" s="46"/>
      <c r="T83" s="186"/>
      <c r="U83" s="46"/>
      <c r="V83" s="91"/>
      <c r="W83" s="102"/>
    </row>
    <row r="84" spans="1:23" s="113" customFormat="1" ht="15.65" customHeight="1" x14ac:dyDescent="0.3">
      <c r="A84" s="94"/>
      <c r="B84" s="187"/>
      <c r="C84" s="184"/>
      <c r="D84" s="90"/>
      <c r="E84" s="45"/>
      <c r="F84" s="184">
        <v>0</v>
      </c>
      <c r="G84" s="46"/>
      <c r="H84" s="45"/>
      <c r="I84" s="46"/>
      <c r="J84" s="46"/>
      <c r="K84" s="45"/>
      <c r="L84" s="46"/>
      <c r="M84" s="46"/>
      <c r="N84" s="45"/>
      <c r="O84" s="46"/>
      <c r="P84" s="46"/>
      <c r="Q84" s="45"/>
      <c r="R84" s="46"/>
      <c r="S84" s="46"/>
      <c r="T84" s="186"/>
      <c r="U84" s="46"/>
      <c r="V84" s="91"/>
      <c r="W84" s="102"/>
    </row>
    <row r="85" spans="1:23" s="113" customFormat="1" ht="15.65" customHeight="1" x14ac:dyDescent="0.3">
      <c r="A85" s="94"/>
      <c r="B85" s="187"/>
      <c r="C85" s="184"/>
      <c r="D85" s="90"/>
      <c r="E85" s="45"/>
      <c r="F85" s="184">
        <v>0</v>
      </c>
      <c r="G85" s="46"/>
      <c r="H85" s="45"/>
      <c r="I85" s="46"/>
      <c r="J85" s="46"/>
      <c r="K85" s="45"/>
      <c r="L85" s="46"/>
      <c r="M85" s="46"/>
      <c r="N85" s="45"/>
      <c r="O85" s="46"/>
      <c r="P85" s="46"/>
      <c r="Q85" s="45"/>
      <c r="R85" s="46"/>
      <c r="S85" s="46"/>
      <c r="T85" s="186"/>
      <c r="U85" s="46"/>
      <c r="V85" s="91"/>
      <c r="W85" s="102"/>
    </row>
    <row r="86" spans="1:23" s="113" customFormat="1" ht="15.65" customHeight="1" x14ac:dyDescent="0.3">
      <c r="A86" s="94"/>
      <c r="B86" s="187"/>
      <c r="C86" s="184"/>
      <c r="D86" s="90"/>
      <c r="E86" s="45"/>
      <c r="F86" s="184">
        <v>0</v>
      </c>
      <c r="G86" s="46"/>
      <c r="H86" s="45"/>
      <c r="I86" s="46"/>
      <c r="J86" s="46"/>
      <c r="K86" s="45"/>
      <c r="L86" s="46"/>
      <c r="M86" s="46"/>
      <c r="N86" s="45"/>
      <c r="O86" s="46"/>
      <c r="P86" s="46"/>
      <c r="Q86" s="45"/>
      <c r="R86" s="46"/>
      <c r="S86" s="46"/>
      <c r="T86" s="186"/>
      <c r="U86" s="46"/>
      <c r="V86" s="91"/>
      <c r="W86" s="102"/>
    </row>
    <row r="87" spans="1:23" s="113" customFormat="1" ht="15.65" customHeight="1" x14ac:dyDescent="0.3">
      <c r="A87" s="92"/>
      <c r="B87" s="187"/>
      <c r="C87" s="184"/>
      <c r="D87" s="90"/>
      <c r="E87" s="45"/>
      <c r="F87" s="184">
        <v>0</v>
      </c>
      <c r="G87" s="46"/>
      <c r="H87" s="45"/>
      <c r="I87" s="46"/>
      <c r="J87" s="46"/>
      <c r="K87" s="45"/>
      <c r="L87" s="46"/>
      <c r="M87" s="46"/>
      <c r="N87" s="45"/>
      <c r="O87" s="46"/>
      <c r="P87" s="46"/>
      <c r="Q87" s="45"/>
      <c r="R87" s="46"/>
      <c r="S87" s="46"/>
      <c r="T87" s="186"/>
      <c r="U87" s="46"/>
      <c r="V87" s="91"/>
      <c r="W87" s="102"/>
    </row>
    <row r="88" spans="1:23" s="113" customFormat="1" ht="15.65" customHeight="1" thickBot="1" x14ac:dyDescent="0.35">
      <c r="A88" s="94"/>
      <c r="B88" s="341" t="s">
        <v>79</v>
      </c>
      <c r="C88" s="342"/>
      <c r="D88" s="98"/>
      <c r="E88" s="97"/>
      <c r="F88" s="331">
        <f>SUM(F83:F87)</f>
        <v>0</v>
      </c>
      <c r="G88" s="188" t="str">
        <f>IF(F88&lt;F81,"Let op: onderbouw het volledige eigen aandeel in de projectkosten","")</f>
        <v/>
      </c>
      <c r="H88" s="189"/>
      <c r="I88" s="98"/>
      <c r="J88" s="98"/>
      <c r="K88" s="189"/>
      <c r="L88" s="98"/>
      <c r="M88" s="98"/>
      <c r="N88" s="189"/>
      <c r="O88" s="98"/>
      <c r="P88" s="98"/>
      <c r="Q88" s="189"/>
      <c r="R88" s="98"/>
      <c r="S88" s="98"/>
      <c r="T88" s="190"/>
      <c r="U88" s="46"/>
      <c r="V88" s="46"/>
      <c r="W88" s="183"/>
    </row>
    <row r="89" spans="1:23" s="113" customFormat="1" ht="15.65" customHeight="1" x14ac:dyDescent="0.3">
      <c r="A89" s="36"/>
      <c r="B89" s="45"/>
      <c r="C89" s="89"/>
      <c r="D89" s="90"/>
      <c r="E89" s="45"/>
      <c r="F89" s="46"/>
      <c r="G89" s="46"/>
      <c r="H89" s="45"/>
      <c r="I89" s="46"/>
      <c r="J89" s="46"/>
      <c r="K89" s="45"/>
      <c r="L89" s="46"/>
      <c r="M89" s="46"/>
      <c r="N89" s="45"/>
      <c r="O89" s="46"/>
      <c r="P89" s="46"/>
      <c r="Q89" s="45"/>
      <c r="R89" s="46"/>
      <c r="S89" s="46"/>
      <c r="T89" s="45"/>
      <c r="U89" s="46"/>
      <c r="V89" s="46"/>
      <c r="W89" s="183"/>
    </row>
    <row r="90" spans="1:23" s="113" customFormat="1" ht="15.65" customHeight="1" x14ac:dyDescent="0.3">
      <c r="A90" s="94"/>
      <c r="B90" s="94"/>
      <c r="C90" s="94"/>
      <c r="D90" s="95"/>
      <c r="E90" s="94"/>
      <c r="F90" s="95"/>
      <c r="G90" s="95"/>
      <c r="H90" s="94"/>
      <c r="I90" s="95"/>
      <c r="J90" s="95"/>
      <c r="K90" s="94"/>
      <c r="L90" s="95"/>
      <c r="M90" s="95"/>
      <c r="N90" s="94"/>
      <c r="O90" s="95"/>
      <c r="P90" s="95"/>
      <c r="Q90" s="94"/>
      <c r="R90" s="95"/>
      <c r="S90" s="96"/>
      <c r="T90" s="112"/>
      <c r="U90" s="94"/>
    </row>
    <row r="91" spans="1:23" s="113" customFormat="1" ht="15.65" customHeight="1" x14ac:dyDescent="0.3">
      <c r="A91" s="94"/>
      <c r="B91" s="94"/>
      <c r="C91" s="94"/>
      <c r="D91" s="95"/>
      <c r="E91" s="94"/>
      <c r="F91" s="95"/>
      <c r="G91" s="95"/>
      <c r="H91" s="94"/>
      <c r="I91" s="95"/>
      <c r="J91" s="95"/>
      <c r="K91" s="94"/>
      <c r="L91" s="95"/>
      <c r="M91" s="95"/>
      <c r="N91" s="94"/>
      <c r="O91" s="95"/>
      <c r="P91" s="95"/>
      <c r="Q91" s="94"/>
      <c r="R91" s="95"/>
      <c r="S91" s="96"/>
      <c r="T91" s="112"/>
      <c r="U91" s="94"/>
    </row>
    <row r="92" spans="1:23" s="113" customFormat="1" ht="15.65" customHeight="1" x14ac:dyDescent="0.3">
      <c r="A92" s="94"/>
      <c r="B92" s="94"/>
      <c r="C92" s="94"/>
      <c r="D92" s="95"/>
      <c r="E92" s="94"/>
      <c r="F92" s="95"/>
      <c r="G92" s="95"/>
      <c r="H92" s="94"/>
      <c r="I92" s="95"/>
      <c r="J92" s="95"/>
      <c r="K92" s="94"/>
      <c r="L92" s="95"/>
      <c r="M92" s="95"/>
      <c r="N92" s="94"/>
      <c r="O92" s="95"/>
      <c r="P92" s="95"/>
      <c r="Q92" s="94"/>
      <c r="R92" s="95"/>
      <c r="S92" s="96"/>
      <c r="T92" s="112"/>
      <c r="U92" s="94"/>
    </row>
    <row r="93" spans="1:23" s="113" customFormat="1" ht="15.65" customHeight="1" x14ac:dyDescent="0.3">
      <c r="A93" s="94"/>
      <c r="B93" s="94"/>
      <c r="C93" s="94"/>
      <c r="D93" s="95"/>
      <c r="E93" s="94"/>
      <c r="F93" s="95"/>
      <c r="G93" s="95"/>
      <c r="H93" s="94"/>
      <c r="I93" s="95"/>
      <c r="J93" s="95"/>
      <c r="K93" s="94"/>
      <c r="L93" s="95"/>
      <c r="M93" s="95"/>
      <c r="N93" s="94"/>
      <c r="O93" s="95"/>
      <c r="P93" s="95"/>
      <c r="Q93" s="94"/>
      <c r="R93" s="95"/>
      <c r="S93" s="96"/>
      <c r="T93" s="112"/>
      <c r="U93" s="94"/>
    </row>
  </sheetData>
  <sheetProtection sheet="1" selectLockedCells="1"/>
  <mergeCells count="5">
    <mergeCell ref="B78:C78"/>
    <mergeCell ref="B79:C79"/>
    <mergeCell ref="B80:C80"/>
    <mergeCell ref="B81:C81"/>
    <mergeCell ref="B88:C88"/>
  </mergeCells>
  <dataValidations count="3">
    <dataValidation type="list" showInputMessage="1" showErrorMessage="1" sqref="C22" xr:uid="{00000000-0002-0000-0800-000000000000}">
      <formula1>"integrale kostensystematiek,loonkosten plus vaste-opslag-systematiek,vaste-uurtarief-systematiek"</formula1>
    </dataValidation>
    <dataValidation type="list" allowBlank="1" showInputMessage="1" showErrorMessage="1" sqref="C3" xr:uid="{AA20705A-F801-4193-A531-7C3C5EC7CCEC}">
      <formula1>"KB,MB,GB,KIS"</formula1>
    </dataValidation>
    <dataValidation type="list" allowBlank="1" showInputMessage="1" showErrorMessage="1" prompt="Vul hier financieringswijze in" sqref="B83:B87" xr:uid="{82C266F7-25F0-4170-8B8C-E0904C5AAD4B}">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F78:F88"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ransitionEvaluation="1" codeName="Blad12">
    <pageSetUpPr fitToPage="1"/>
  </sheetPr>
  <dimension ref="A1:W93"/>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4.5" style="96" customWidth="1"/>
    <col min="20" max="20" width="34.58203125" style="112" customWidth="1"/>
    <col min="21" max="21" width="4.33203125" style="94" bestFit="1" customWidth="1"/>
    <col min="22" max="22" width="7.33203125" style="116" customWidth="1"/>
    <col min="23" max="16384" width="7.33203125" style="116"/>
  </cols>
  <sheetData>
    <row r="1" spans="1:21" s="113" customFormat="1" ht="15.65" customHeight="1" thickBot="1" x14ac:dyDescent="0.4">
      <c r="A1" s="45"/>
      <c r="B1" s="1" t="s">
        <v>62</v>
      </c>
      <c r="C1" s="2"/>
      <c r="D1" s="99" t="s">
        <v>1</v>
      </c>
      <c r="E1" s="100" t="str">
        <f>Code</f>
        <v>IPCEI260604</v>
      </c>
      <c r="F1" s="46"/>
      <c r="G1" s="46"/>
      <c r="H1" s="45"/>
      <c r="I1" s="46"/>
      <c r="J1" s="46"/>
      <c r="K1" s="45"/>
      <c r="L1" s="46"/>
      <c r="M1" s="46"/>
      <c r="N1" s="45"/>
      <c r="O1" s="46"/>
      <c r="P1" s="46"/>
      <c r="Q1" s="45"/>
      <c r="R1" s="46"/>
      <c r="S1" s="46"/>
      <c r="T1" s="46"/>
      <c r="U1" s="36"/>
    </row>
    <row r="2" spans="1:21" s="114" customFormat="1" ht="15.65" customHeight="1" thickBot="1" x14ac:dyDescent="0.4">
      <c r="A2" s="36"/>
      <c r="B2" s="1" t="s">
        <v>0</v>
      </c>
      <c r="C2" s="25">
        <f>Projecttitel</f>
        <v>0</v>
      </c>
      <c r="D2" s="60"/>
      <c r="E2" s="38"/>
      <c r="F2" s="101"/>
      <c r="G2" s="101"/>
      <c r="H2" s="36"/>
      <c r="I2" s="101"/>
      <c r="J2" s="101"/>
      <c r="K2" s="36"/>
      <c r="L2" s="101"/>
      <c r="M2" s="101"/>
      <c r="N2" s="36"/>
      <c r="O2" s="101"/>
      <c r="P2" s="101"/>
      <c r="Q2" s="36"/>
      <c r="R2" s="101"/>
      <c r="S2" s="101"/>
      <c r="T2" s="101"/>
      <c r="U2" s="36"/>
    </row>
    <row r="3" spans="1:21" s="114" customFormat="1" ht="15.65" customHeight="1" thickBot="1" x14ac:dyDescent="0.4">
      <c r="A3" s="45"/>
      <c r="B3" s="1" t="s">
        <v>26</v>
      </c>
      <c r="C3" s="28"/>
      <c r="D3" s="46" t="str">
        <f>'Begroting penvoerder'!D3</f>
        <v>Groot bedrijf, middelgroot bedrijf, klein bedrijf of kennisinstelling</v>
      </c>
      <c r="E3" s="38"/>
      <c r="F3" s="101"/>
      <c r="G3" s="101"/>
      <c r="H3" s="36"/>
      <c r="I3" s="101"/>
      <c r="J3" s="101"/>
      <c r="K3" s="36"/>
      <c r="L3" s="101"/>
      <c r="M3" s="101"/>
      <c r="N3" s="36"/>
      <c r="O3" s="101"/>
      <c r="P3" s="101"/>
      <c r="Q3" s="36"/>
      <c r="R3" s="101"/>
      <c r="S3" s="101"/>
      <c r="T3" s="101"/>
      <c r="U3" s="36"/>
    </row>
    <row r="4" spans="1:21" s="113" customFormat="1" ht="15.65" customHeight="1" x14ac:dyDescent="0.3">
      <c r="A4" s="38"/>
      <c r="B4" s="38"/>
      <c r="C4" s="38"/>
      <c r="D4" s="38"/>
      <c r="E4" s="38"/>
      <c r="F4" s="101"/>
      <c r="G4" s="101"/>
      <c r="H4" s="36"/>
      <c r="I4" s="101"/>
      <c r="J4" s="101"/>
      <c r="K4" s="36"/>
      <c r="L4" s="101"/>
      <c r="M4" s="101"/>
      <c r="N4" s="36"/>
      <c r="O4" s="101"/>
      <c r="P4" s="101"/>
      <c r="Q4" s="36"/>
      <c r="R4" s="101"/>
      <c r="S4" s="101"/>
      <c r="T4" s="101"/>
    </row>
    <row r="5" spans="1:21" s="113" customFormat="1" ht="15.65" customHeight="1" thickBot="1" x14ac:dyDescent="0.3">
      <c r="A5" s="45"/>
      <c r="B5" s="45"/>
      <c r="C5" s="45"/>
      <c r="D5" s="46"/>
      <c r="E5" s="45"/>
      <c r="F5" s="46"/>
      <c r="G5" s="46"/>
      <c r="H5" s="45"/>
      <c r="I5" s="46"/>
      <c r="J5" s="46"/>
      <c r="K5" s="45"/>
      <c r="L5" s="46"/>
      <c r="M5" s="46"/>
      <c r="N5" s="45"/>
      <c r="O5" s="46"/>
      <c r="P5" s="46"/>
      <c r="Q5" s="45"/>
      <c r="R5" s="46"/>
      <c r="S5" s="46"/>
      <c r="T5" s="46"/>
      <c r="U5" s="45"/>
    </row>
    <row r="6" spans="1:21" s="114" customFormat="1" ht="23.25" customHeight="1" x14ac:dyDescent="0.3">
      <c r="A6" s="36" t="s">
        <v>28</v>
      </c>
      <c r="B6" s="57" t="s">
        <v>29</v>
      </c>
      <c r="C6" s="58"/>
      <c r="D6" s="59"/>
      <c r="E6" s="156" t="str">
        <f>'Begroting penvoerder'!E6</f>
        <v>Industrieel onderzoek</v>
      </c>
      <c r="F6" s="157"/>
      <c r="G6" s="59"/>
      <c r="H6" s="158" t="str">
        <f>'Begroting penvoerder'!H6</f>
        <v>Experimentele ontwikkeling</v>
      </c>
      <c r="I6" s="157"/>
      <c r="J6" s="59"/>
      <c r="K6" s="158" t="str">
        <f>'Begroting penvoerder'!K6</f>
        <v>Haalbaarheidsstudies</v>
      </c>
      <c r="L6" s="157"/>
      <c r="M6" s="59"/>
      <c r="N6" s="158" t="str">
        <f>'Begroting penvoerder'!N6</f>
        <v>Investeringssteun MKB</v>
      </c>
      <c r="O6" s="157"/>
      <c r="P6" s="59"/>
      <c r="Q6" s="158" t="str">
        <f>'Begroting penvoerder'!Q6</f>
        <v>Onderzoeksinfrastructuur</v>
      </c>
      <c r="R6" s="157"/>
      <c r="S6" s="59"/>
      <c r="T6" s="103"/>
      <c r="U6" s="45"/>
    </row>
    <row r="7" spans="1:21" s="113" customFormat="1" ht="21" customHeight="1" x14ac:dyDescent="0.3">
      <c r="A7" s="36"/>
      <c r="B7" s="35" t="s">
        <v>35</v>
      </c>
      <c r="C7" s="36" t="s">
        <v>36</v>
      </c>
      <c r="D7" s="60" t="s">
        <v>37</v>
      </c>
      <c r="E7" s="36" t="s">
        <v>38</v>
      </c>
      <c r="F7" s="60" t="s">
        <v>39</v>
      </c>
      <c r="G7" s="60"/>
      <c r="H7" s="36" t="s">
        <v>38</v>
      </c>
      <c r="I7" s="60" t="s">
        <v>39</v>
      </c>
      <c r="J7" s="60"/>
      <c r="K7" s="36" t="s">
        <v>38</v>
      </c>
      <c r="L7" s="60" t="s">
        <v>39</v>
      </c>
      <c r="M7" s="60"/>
      <c r="N7" s="36" t="s">
        <v>38</v>
      </c>
      <c r="O7" s="60" t="s">
        <v>39</v>
      </c>
      <c r="P7" s="60"/>
      <c r="Q7" s="36" t="s">
        <v>38</v>
      </c>
      <c r="R7" s="60" t="s">
        <v>39</v>
      </c>
      <c r="S7" s="60"/>
      <c r="T7" s="104"/>
      <c r="U7" s="36"/>
    </row>
    <row r="8" spans="1:21" s="113"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46"/>
      <c r="T8" s="104"/>
      <c r="U8" s="45"/>
    </row>
    <row r="9" spans="1:21" s="113"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46"/>
      <c r="T9" s="104"/>
      <c r="U9" s="45"/>
    </row>
    <row r="10" spans="1:21" s="113"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46"/>
      <c r="T10" s="104"/>
      <c r="U10" s="45"/>
    </row>
    <row r="11" spans="1:21" s="113"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46"/>
      <c r="T11" s="104"/>
      <c r="U11" s="45"/>
    </row>
    <row r="12" spans="1:21" s="113"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46"/>
      <c r="T12" s="104"/>
      <c r="U12" s="45"/>
    </row>
    <row r="13" spans="1:21" s="113"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46"/>
      <c r="T13" s="104"/>
      <c r="U13" s="45"/>
    </row>
    <row r="14" spans="1:21" s="113"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46"/>
      <c r="T14" s="104"/>
      <c r="U14" s="45"/>
    </row>
    <row r="15" spans="1:21" s="113"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46"/>
      <c r="T15" s="104"/>
      <c r="U15" s="45"/>
    </row>
    <row r="16" spans="1:21" s="114"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46"/>
      <c r="T16" s="104"/>
      <c r="U16" s="45"/>
    </row>
    <row r="17" spans="1:21" s="114" customFormat="1" ht="15.65" customHeight="1" x14ac:dyDescent="0.3">
      <c r="A17" s="36"/>
      <c r="B17" s="35" t="s">
        <v>40</v>
      </c>
      <c r="C17" s="36"/>
      <c r="D17" s="37"/>
      <c r="E17" s="38"/>
      <c r="F17" s="39"/>
      <c r="G17" s="37"/>
      <c r="H17" s="36"/>
      <c r="I17" s="39"/>
      <c r="J17" s="37"/>
      <c r="K17" s="36"/>
      <c r="L17" s="39"/>
      <c r="M17" s="37"/>
      <c r="N17" s="36"/>
      <c r="O17" s="39"/>
      <c r="P17" s="37"/>
      <c r="Q17" s="36"/>
      <c r="R17" s="39"/>
      <c r="S17" s="60"/>
      <c r="T17" s="104"/>
      <c r="U17" s="36"/>
    </row>
    <row r="18" spans="1:21" s="114"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60"/>
      <c r="T18" s="104"/>
      <c r="U18" s="36"/>
    </row>
    <row r="19" spans="1:21" s="113"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60"/>
      <c r="T19" s="104"/>
      <c r="U19" s="36"/>
    </row>
    <row r="20" spans="1:21" s="113"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46"/>
      <c r="T20" s="104"/>
      <c r="U20" s="45"/>
    </row>
    <row r="21" spans="1:21" s="113" customFormat="1" ht="15.65" customHeight="1" x14ac:dyDescent="0.3">
      <c r="A21" s="45"/>
      <c r="B21" s="44"/>
      <c r="C21" s="45"/>
      <c r="D21" s="46"/>
      <c r="E21" s="45"/>
      <c r="F21" s="48"/>
      <c r="G21" s="37"/>
      <c r="H21" s="37"/>
      <c r="I21" s="48"/>
      <c r="J21" s="37"/>
      <c r="K21" s="37"/>
      <c r="L21" s="48"/>
      <c r="M21" s="37"/>
      <c r="N21" s="37"/>
      <c r="O21" s="48"/>
      <c r="P21" s="37"/>
      <c r="Q21" s="37"/>
      <c r="R21" s="48"/>
      <c r="S21" s="46"/>
      <c r="T21" s="104"/>
      <c r="U21" s="45"/>
    </row>
    <row r="22" spans="1:21" s="36" customFormat="1" ht="52" x14ac:dyDescent="0.3">
      <c r="A22" s="45"/>
      <c r="B22" s="49" t="s">
        <v>41</v>
      </c>
      <c r="C22" s="50" t="s">
        <v>42</v>
      </c>
      <c r="D22" s="51" t="s">
        <v>43</v>
      </c>
      <c r="E22" s="45"/>
      <c r="F22" s="33">
        <f>IF(kostenmethode_7="loonkosten plus vaste-opslag-systematiek",SUM(F8:F16)*0.5,0)</f>
        <v>0</v>
      </c>
      <c r="G22" s="48"/>
      <c r="H22" s="48"/>
      <c r="I22" s="33">
        <f>IF(kostenmethode_7="loonkosten plus vaste-opslag-systematiek",SUM(I8:I16)*0.5,0)</f>
        <v>0</v>
      </c>
      <c r="J22" s="48"/>
      <c r="K22" s="48"/>
      <c r="L22" s="33">
        <f>IF(kostenmethode_7="loonkosten plus vaste-opslag-systematiek",SUM(L8:L16)*0.5,0)</f>
        <v>0</v>
      </c>
      <c r="M22" s="48"/>
      <c r="N22" s="48"/>
      <c r="O22" s="33">
        <f>IF(kostenmethode_7="loonkosten plus vaste-opslag-systematiek",SUM(O8:O16)*0.5,0)</f>
        <v>0</v>
      </c>
      <c r="P22" s="48"/>
      <c r="Q22" s="48"/>
      <c r="R22" s="33">
        <f>IF(kostenmethode_7="loonkosten plus vaste-opslag-systematiek",SUM(R8:R16)*0.5,0)</f>
        <v>0</v>
      </c>
      <c r="S22" s="46"/>
      <c r="T22" s="105" t="s">
        <v>44</v>
      </c>
      <c r="U22" s="45"/>
    </row>
    <row r="23" spans="1:21" s="114"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6">
        <f>+F23+I23+L23+O23+R23</f>
        <v>0</v>
      </c>
      <c r="U23" s="36"/>
    </row>
    <row r="24" spans="1:21" s="113"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102"/>
      <c r="U24" s="36"/>
    </row>
    <row r="25" spans="1:21" s="114" customFormat="1" ht="23.25" customHeight="1" x14ac:dyDescent="0.3">
      <c r="A25" s="36" t="s">
        <v>45</v>
      </c>
      <c r="B25" s="57" t="s">
        <v>46</v>
      </c>
      <c r="C25" s="58"/>
      <c r="D25" s="61"/>
      <c r="E25" s="156" t="str">
        <f>E6</f>
        <v>Industrieel onderzoek</v>
      </c>
      <c r="F25" s="157"/>
      <c r="G25" s="59"/>
      <c r="H25" s="158" t="str">
        <f>H6</f>
        <v>Experimentele ontwikkeling</v>
      </c>
      <c r="I25" s="157"/>
      <c r="J25" s="59"/>
      <c r="K25" s="158" t="str">
        <f>K6</f>
        <v>Haalbaarheidsstudies</v>
      </c>
      <c r="L25" s="157"/>
      <c r="M25" s="59"/>
      <c r="N25" s="158" t="str">
        <f>N6</f>
        <v>Investeringssteun MKB</v>
      </c>
      <c r="O25" s="157"/>
      <c r="P25" s="59"/>
      <c r="Q25" s="158" t="str">
        <f>Q6</f>
        <v>Onderzoeksinfrastructuur</v>
      </c>
      <c r="R25" s="157"/>
      <c r="S25" s="59"/>
      <c r="T25" s="103"/>
      <c r="U25" s="45"/>
    </row>
    <row r="26" spans="1:21" s="113" customFormat="1" ht="21.75" customHeight="1" x14ac:dyDescent="0.3">
      <c r="A26" s="36"/>
      <c r="B26" s="35" t="s">
        <v>47</v>
      </c>
      <c r="C26" s="36"/>
      <c r="D26" s="60" t="s">
        <v>48</v>
      </c>
      <c r="E26" s="36" t="s">
        <v>49</v>
      </c>
      <c r="F26" s="60" t="s">
        <v>50</v>
      </c>
      <c r="G26" s="60"/>
      <c r="H26" s="36" t="s">
        <v>49</v>
      </c>
      <c r="I26" s="60" t="s">
        <v>50</v>
      </c>
      <c r="J26" s="60"/>
      <c r="K26" s="36" t="s">
        <v>49</v>
      </c>
      <c r="L26" s="60" t="s">
        <v>50</v>
      </c>
      <c r="M26" s="60"/>
      <c r="N26" s="36" t="s">
        <v>49</v>
      </c>
      <c r="O26" s="60" t="s">
        <v>50</v>
      </c>
      <c r="P26" s="60"/>
      <c r="Q26" s="36" t="s">
        <v>49</v>
      </c>
      <c r="R26" s="60" t="s">
        <v>50</v>
      </c>
      <c r="S26" s="60"/>
      <c r="T26" s="104"/>
      <c r="U26" s="36"/>
    </row>
    <row r="27" spans="1:21" s="113"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62"/>
      <c r="T27" s="106"/>
      <c r="U27" s="45"/>
    </row>
    <row r="28" spans="1:21" s="113" customFormat="1" ht="15.65" customHeight="1" x14ac:dyDescent="0.3">
      <c r="A28" s="36"/>
      <c r="B28" s="31"/>
      <c r="C28" s="36"/>
      <c r="D28" s="32"/>
      <c r="E28" s="32"/>
      <c r="F28" s="33">
        <f t="shared" ref="F28:F34" si="5">$D28*E28</f>
        <v>0</v>
      </c>
      <c r="G28" s="39"/>
      <c r="H28" s="32"/>
      <c r="I28" s="33">
        <f t="shared" ref="I28:I34" si="6">$D28*H28</f>
        <v>0</v>
      </c>
      <c r="J28" s="39"/>
      <c r="K28" s="32"/>
      <c r="L28" s="33">
        <f t="shared" ref="L28:L34" si="7">$D28*K28</f>
        <v>0</v>
      </c>
      <c r="M28" s="39"/>
      <c r="N28" s="32"/>
      <c r="O28" s="33">
        <f t="shared" ref="O28:O34" si="8">$D28*N28</f>
        <v>0</v>
      </c>
      <c r="P28" s="39"/>
      <c r="Q28" s="32"/>
      <c r="R28" s="33">
        <f t="shared" ref="R28:R34" si="9">$D28*Q28</f>
        <v>0</v>
      </c>
      <c r="S28" s="62"/>
      <c r="T28" s="106"/>
      <c r="U28" s="45"/>
    </row>
    <row r="29" spans="1:21" s="113" customFormat="1" ht="15.65" customHeight="1" x14ac:dyDescent="0.3">
      <c r="A29" s="36"/>
      <c r="B29" s="31"/>
      <c r="C29" s="36"/>
      <c r="D29" s="32"/>
      <c r="E29" s="32"/>
      <c r="F29" s="33">
        <f t="shared" si="5"/>
        <v>0</v>
      </c>
      <c r="G29" s="39"/>
      <c r="H29" s="32"/>
      <c r="I29" s="33">
        <f t="shared" si="6"/>
        <v>0</v>
      </c>
      <c r="J29" s="39"/>
      <c r="K29" s="32"/>
      <c r="L29" s="33">
        <f t="shared" si="7"/>
        <v>0</v>
      </c>
      <c r="M29" s="39"/>
      <c r="N29" s="32"/>
      <c r="O29" s="33">
        <f t="shared" si="8"/>
        <v>0</v>
      </c>
      <c r="P29" s="39"/>
      <c r="Q29" s="32"/>
      <c r="R29" s="33">
        <f t="shared" si="9"/>
        <v>0</v>
      </c>
      <c r="S29" s="62"/>
      <c r="T29" s="106"/>
      <c r="U29" s="45"/>
    </row>
    <row r="30" spans="1:21" s="113" customFormat="1" ht="15.65" customHeight="1" x14ac:dyDescent="0.3">
      <c r="A30" s="36"/>
      <c r="B30" s="31"/>
      <c r="C30" s="36"/>
      <c r="D30" s="32"/>
      <c r="E30" s="32"/>
      <c r="F30" s="33">
        <f t="shared" si="5"/>
        <v>0</v>
      </c>
      <c r="G30" s="39"/>
      <c r="H30" s="32"/>
      <c r="I30" s="33">
        <f t="shared" si="6"/>
        <v>0</v>
      </c>
      <c r="J30" s="39"/>
      <c r="K30" s="32"/>
      <c r="L30" s="33">
        <f t="shared" si="7"/>
        <v>0</v>
      </c>
      <c r="M30" s="39"/>
      <c r="N30" s="32"/>
      <c r="O30" s="33">
        <f t="shared" si="8"/>
        <v>0</v>
      </c>
      <c r="P30" s="39"/>
      <c r="Q30" s="32"/>
      <c r="R30" s="33">
        <f t="shared" si="9"/>
        <v>0</v>
      </c>
      <c r="S30" s="62"/>
      <c r="T30" s="106"/>
      <c r="U30" s="45"/>
    </row>
    <row r="31" spans="1:21" s="113" customFormat="1" ht="15.65" customHeight="1" x14ac:dyDescent="0.3">
      <c r="A31" s="36"/>
      <c r="B31" s="31"/>
      <c r="C31" s="36"/>
      <c r="D31" s="32"/>
      <c r="E31" s="32"/>
      <c r="F31" s="33">
        <f t="shared" si="5"/>
        <v>0</v>
      </c>
      <c r="G31" s="39"/>
      <c r="H31" s="32"/>
      <c r="I31" s="33">
        <f t="shared" si="6"/>
        <v>0</v>
      </c>
      <c r="J31" s="39"/>
      <c r="K31" s="32"/>
      <c r="L31" s="33">
        <f t="shared" si="7"/>
        <v>0</v>
      </c>
      <c r="M31" s="39"/>
      <c r="N31" s="32"/>
      <c r="O31" s="33">
        <f t="shared" si="8"/>
        <v>0</v>
      </c>
      <c r="P31" s="39"/>
      <c r="Q31" s="32"/>
      <c r="R31" s="33">
        <f t="shared" si="9"/>
        <v>0</v>
      </c>
      <c r="S31" s="62"/>
      <c r="T31" s="106"/>
      <c r="U31" s="45"/>
    </row>
    <row r="32" spans="1:21" s="113" customFormat="1" ht="15.65" customHeight="1" x14ac:dyDescent="0.3">
      <c r="A32" s="36"/>
      <c r="B32" s="31"/>
      <c r="C32" s="36"/>
      <c r="D32" s="32"/>
      <c r="E32" s="32"/>
      <c r="F32" s="33">
        <f t="shared" si="5"/>
        <v>0</v>
      </c>
      <c r="G32" s="39"/>
      <c r="H32" s="32"/>
      <c r="I32" s="33">
        <f t="shared" si="6"/>
        <v>0</v>
      </c>
      <c r="J32" s="39"/>
      <c r="K32" s="32"/>
      <c r="L32" s="33">
        <f t="shared" si="7"/>
        <v>0</v>
      </c>
      <c r="M32" s="39"/>
      <c r="N32" s="32"/>
      <c r="O32" s="33">
        <f t="shared" si="8"/>
        <v>0</v>
      </c>
      <c r="P32" s="39"/>
      <c r="Q32" s="32"/>
      <c r="R32" s="33">
        <f t="shared" si="9"/>
        <v>0</v>
      </c>
      <c r="S32" s="62"/>
      <c r="T32" s="106"/>
      <c r="U32" s="45"/>
    </row>
    <row r="33" spans="1:21" s="113" customFormat="1" ht="15.65" customHeight="1" x14ac:dyDescent="0.3">
      <c r="A33" s="45"/>
      <c r="B33" s="31"/>
      <c r="C33" s="45"/>
      <c r="D33" s="32"/>
      <c r="E33" s="32"/>
      <c r="F33" s="33">
        <f t="shared" si="5"/>
        <v>0</v>
      </c>
      <c r="G33" s="39"/>
      <c r="H33" s="32"/>
      <c r="I33" s="33">
        <f t="shared" si="6"/>
        <v>0</v>
      </c>
      <c r="J33" s="39"/>
      <c r="K33" s="32"/>
      <c r="L33" s="33">
        <f t="shared" si="7"/>
        <v>0</v>
      </c>
      <c r="M33" s="39"/>
      <c r="N33" s="32"/>
      <c r="O33" s="33">
        <f t="shared" si="8"/>
        <v>0</v>
      </c>
      <c r="P33" s="39"/>
      <c r="Q33" s="32"/>
      <c r="R33" s="33">
        <f t="shared" si="9"/>
        <v>0</v>
      </c>
      <c r="S33" s="62"/>
      <c r="T33" s="106"/>
      <c r="U33" s="45"/>
    </row>
    <row r="34" spans="1:21" s="114" customFormat="1" ht="15.65" customHeight="1" x14ac:dyDescent="0.3">
      <c r="A34" s="45"/>
      <c r="B34" s="31"/>
      <c r="C34" s="45"/>
      <c r="D34" s="32"/>
      <c r="E34" s="32"/>
      <c r="F34" s="43">
        <f t="shared" si="5"/>
        <v>0</v>
      </c>
      <c r="G34" s="39"/>
      <c r="H34" s="32"/>
      <c r="I34" s="43">
        <f t="shared" si="6"/>
        <v>0</v>
      </c>
      <c r="J34" s="39"/>
      <c r="K34" s="32"/>
      <c r="L34" s="43">
        <f t="shared" si="7"/>
        <v>0</v>
      </c>
      <c r="M34" s="39"/>
      <c r="N34" s="32"/>
      <c r="O34" s="43">
        <f t="shared" si="8"/>
        <v>0</v>
      </c>
      <c r="P34" s="39"/>
      <c r="Q34" s="32"/>
      <c r="R34" s="43">
        <f t="shared" si="9"/>
        <v>0</v>
      </c>
      <c r="S34" s="62"/>
      <c r="T34" s="106" t="s">
        <v>51</v>
      </c>
      <c r="U34" s="45"/>
    </row>
    <row r="35" spans="1:21" s="113"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5"/>
      <c r="T35" s="56">
        <f>+F35+I35+L35+O35+R35</f>
        <v>0</v>
      </c>
      <c r="U35" s="36"/>
    </row>
    <row r="36" spans="1:21" s="113"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102"/>
      <c r="U36" s="45"/>
    </row>
    <row r="37" spans="1:21" s="114" customFormat="1" ht="21" customHeight="1" x14ac:dyDescent="0.3">
      <c r="A37" s="36" t="s">
        <v>52</v>
      </c>
      <c r="B37" s="68" t="s">
        <v>53</v>
      </c>
      <c r="C37" s="69"/>
      <c r="D37" s="59"/>
      <c r="E37" s="156" t="str">
        <f>E6</f>
        <v>Industrieel onderzoek</v>
      </c>
      <c r="F37" s="157"/>
      <c r="G37" s="59"/>
      <c r="H37" s="158" t="str">
        <f>H6</f>
        <v>Experimentele ontwikkeling</v>
      </c>
      <c r="I37" s="157"/>
      <c r="J37" s="59"/>
      <c r="K37" s="158" t="str">
        <f>K6</f>
        <v>Haalbaarheidsstudies</v>
      </c>
      <c r="L37" s="157"/>
      <c r="M37" s="59"/>
      <c r="N37" s="158" t="str">
        <f>N6</f>
        <v>Investeringssteun MKB</v>
      </c>
      <c r="O37" s="157"/>
      <c r="P37" s="59"/>
      <c r="Q37" s="158" t="str">
        <f>Q6</f>
        <v>Onderzoeksinfrastructuur</v>
      </c>
      <c r="R37" s="157"/>
      <c r="S37" s="59"/>
      <c r="T37" s="103"/>
      <c r="U37" s="45"/>
    </row>
    <row r="38" spans="1:21" s="113" customFormat="1" ht="24.75" customHeight="1" x14ac:dyDescent="0.3">
      <c r="A38" s="36"/>
      <c r="B38" s="35" t="s">
        <v>54</v>
      </c>
      <c r="C38" s="36"/>
      <c r="D38" s="60"/>
      <c r="E38" s="36"/>
      <c r="F38" s="60" t="s">
        <v>7</v>
      </c>
      <c r="G38" s="60"/>
      <c r="H38" s="36"/>
      <c r="I38" s="60" t="s">
        <v>7</v>
      </c>
      <c r="J38" s="60"/>
      <c r="K38" s="36"/>
      <c r="L38" s="60" t="s">
        <v>7</v>
      </c>
      <c r="M38" s="60"/>
      <c r="N38" s="36"/>
      <c r="O38" s="60" t="s">
        <v>7</v>
      </c>
      <c r="P38" s="60"/>
      <c r="Q38" s="36"/>
      <c r="R38" s="60" t="s">
        <v>7</v>
      </c>
      <c r="S38" s="60"/>
      <c r="T38" s="104"/>
      <c r="U38" s="36"/>
    </row>
    <row r="39" spans="1:21" s="113" customFormat="1" ht="15.65" customHeight="1" x14ac:dyDescent="0.3">
      <c r="A39" s="45"/>
      <c r="B39" s="31"/>
      <c r="C39" s="45"/>
      <c r="D39" s="46"/>
      <c r="E39" s="45"/>
      <c r="F39" s="32"/>
      <c r="G39" s="39"/>
      <c r="H39" s="39"/>
      <c r="I39" s="32"/>
      <c r="J39" s="39"/>
      <c r="K39" s="39"/>
      <c r="L39" s="32"/>
      <c r="M39" s="39"/>
      <c r="N39" s="39"/>
      <c r="O39" s="32"/>
      <c r="P39" s="39"/>
      <c r="Q39" s="39"/>
      <c r="R39" s="32"/>
      <c r="S39" s="39"/>
      <c r="T39" s="107"/>
      <c r="U39" s="45"/>
    </row>
    <row r="40" spans="1:21" s="113" customFormat="1" ht="15.65" customHeight="1" x14ac:dyDescent="0.3">
      <c r="A40" s="45"/>
      <c r="B40" s="31"/>
      <c r="C40" s="45"/>
      <c r="D40" s="46"/>
      <c r="E40" s="45"/>
      <c r="F40" s="32"/>
      <c r="G40" s="39"/>
      <c r="H40" s="39"/>
      <c r="I40" s="32"/>
      <c r="J40" s="39"/>
      <c r="K40" s="39"/>
      <c r="L40" s="32"/>
      <c r="M40" s="39"/>
      <c r="N40" s="39"/>
      <c r="O40" s="32"/>
      <c r="P40" s="39"/>
      <c r="Q40" s="39"/>
      <c r="R40" s="32"/>
      <c r="S40" s="39"/>
      <c r="T40" s="107"/>
      <c r="U40" s="45"/>
    </row>
    <row r="41" spans="1:21" s="113" customFormat="1" ht="15.65" customHeight="1" x14ac:dyDescent="0.3">
      <c r="A41" s="45"/>
      <c r="B41" s="31"/>
      <c r="C41" s="45"/>
      <c r="D41" s="46"/>
      <c r="E41" s="45"/>
      <c r="F41" s="32"/>
      <c r="G41" s="39"/>
      <c r="H41" s="39"/>
      <c r="I41" s="32"/>
      <c r="J41" s="39"/>
      <c r="K41" s="39"/>
      <c r="L41" s="32"/>
      <c r="M41" s="39"/>
      <c r="N41" s="39"/>
      <c r="O41" s="32"/>
      <c r="P41" s="39"/>
      <c r="Q41" s="39"/>
      <c r="R41" s="32"/>
      <c r="S41" s="39"/>
      <c r="T41" s="107"/>
      <c r="U41" s="45"/>
    </row>
    <row r="42" spans="1:21" s="113" customFormat="1" ht="15.65" customHeight="1" x14ac:dyDescent="0.3">
      <c r="A42" s="45"/>
      <c r="B42" s="31"/>
      <c r="C42" s="45"/>
      <c r="D42" s="46"/>
      <c r="E42" s="45"/>
      <c r="F42" s="32"/>
      <c r="G42" s="39"/>
      <c r="H42" s="39"/>
      <c r="I42" s="32"/>
      <c r="J42" s="39"/>
      <c r="K42" s="39"/>
      <c r="L42" s="32"/>
      <c r="M42" s="39"/>
      <c r="N42" s="39"/>
      <c r="O42" s="32"/>
      <c r="P42" s="39"/>
      <c r="Q42" s="39"/>
      <c r="R42" s="32"/>
      <c r="S42" s="39"/>
      <c r="T42" s="107"/>
      <c r="U42" s="45"/>
    </row>
    <row r="43" spans="1:21" s="113" customFormat="1" ht="15.65" customHeight="1" x14ac:dyDescent="0.3">
      <c r="A43" s="45"/>
      <c r="B43" s="31"/>
      <c r="C43" s="45"/>
      <c r="D43" s="46"/>
      <c r="E43" s="45"/>
      <c r="F43" s="32"/>
      <c r="G43" s="39"/>
      <c r="H43" s="39"/>
      <c r="I43" s="32"/>
      <c r="J43" s="39"/>
      <c r="K43" s="39"/>
      <c r="L43" s="32"/>
      <c r="M43" s="39"/>
      <c r="N43" s="39"/>
      <c r="O43" s="32"/>
      <c r="P43" s="39"/>
      <c r="Q43" s="39"/>
      <c r="R43" s="32"/>
      <c r="S43" s="39"/>
      <c r="T43" s="107"/>
      <c r="U43" s="45"/>
    </row>
    <row r="44" spans="1:21" s="113" customFormat="1" ht="15.65" customHeight="1" x14ac:dyDescent="0.3">
      <c r="A44" s="45"/>
      <c r="B44" s="31"/>
      <c r="C44" s="45"/>
      <c r="D44" s="46"/>
      <c r="E44" s="45"/>
      <c r="F44" s="32"/>
      <c r="G44" s="39"/>
      <c r="H44" s="39"/>
      <c r="I44" s="32"/>
      <c r="J44" s="39"/>
      <c r="K44" s="39"/>
      <c r="L44" s="32"/>
      <c r="M44" s="39"/>
      <c r="N44" s="39"/>
      <c r="O44" s="32"/>
      <c r="P44" s="39"/>
      <c r="Q44" s="39"/>
      <c r="R44" s="32"/>
      <c r="S44" s="39"/>
      <c r="T44" s="107"/>
      <c r="U44" s="45"/>
    </row>
    <row r="45" spans="1:21" s="113" customFormat="1" ht="15.65" customHeight="1" x14ac:dyDescent="0.3">
      <c r="A45" s="45"/>
      <c r="B45" s="31"/>
      <c r="C45" s="45"/>
      <c r="D45" s="46"/>
      <c r="E45" s="45"/>
      <c r="F45" s="32"/>
      <c r="G45" s="39"/>
      <c r="H45" s="39"/>
      <c r="I45" s="32"/>
      <c r="J45" s="39"/>
      <c r="K45" s="39"/>
      <c r="L45" s="32"/>
      <c r="M45" s="39"/>
      <c r="N45" s="39"/>
      <c r="O45" s="32"/>
      <c r="P45" s="39"/>
      <c r="Q45" s="39"/>
      <c r="R45" s="32"/>
      <c r="S45" s="39"/>
      <c r="T45" s="107"/>
      <c r="U45" s="45"/>
    </row>
    <row r="46" spans="1:21" s="113" customFormat="1" ht="15.65" customHeight="1" x14ac:dyDescent="0.3">
      <c r="A46" s="45"/>
      <c r="B46" s="31"/>
      <c r="C46" s="45"/>
      <c r="D46" s="46"/>
      <c r="E46" s="45"/>
      <c r="F46" s="32"/>
      <c r="G46" s="39"/>
      <c r="H46" s="39"/>
      <c r="I46" s="32"/>
      <c r="J46" s="39"/>
      <c r="K46" s="39"/>
      <c r="L46" s="32"/>
      <c r="M46" s="39"/>
      <c r="N46" s="39"/>
      <c r="O46" s="32"/>
      <c r="P46" s="39"/>
      <c r="Q46" s="39"/>
      <c r="R46" s="32"/>
      <c r="S46" s="39"/>
      <c r="T46" s="107"/>
      <c r="U46" s="45"/>
    </row>
    <row r="47" spans="1:21" s="114" customFormat="1" ht="15.65" customHeight="1" x14ac:dyDescent="0.3">
      <c r="A47" s="45"/>
      <c r="B47" s="31"/>
      <c r="C47" s="45"/>
      <c r="D47" s="46"/>
      <c r="E47" s="45"/>
      <c r="F47" s="70"/>
      <c r="G47" s="39"/>
      <c r="H47" s="71"/>
      <c r="I47" s="70"/>
      <c r="J47" s="39"/>
      <c r="K47" s="71"/>
      <c r="L47" s="70"/>
      <c r="M47" s="39"/>
      <c r="N47" s="71"/>
      <c r="O47" s="70"/>
      <c r="P47" s="39"/>
      <c r="Q47" s="71"/>
      <c r="R47" s="70"/>
      <c r="S47" s="39"/>
      <c r="T47" s="107" t="s">
        <v>55</v>
      </c>
      <c r="U47" s="45"/>
    </row>
    <row r="48" spans="1:21" s="114"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56">
        <f>+F48+I48+L48+O48+R48</f>
        <v>0</v>
      </c>
      <c r="U48" s="36"/>
    </row>
    <row r="49" spans="1:21" s="114"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102"/>
      <c r="U49" s="36"/>
    </row>
    <row r="50" spans="1:21" s="114" customFormat="1" ht="15.65" customHeight="1" thickBot="1" x14ac:dyDescent="0.4">
      <c r="A50" s="36"/>
      <c r="B50" s="72" t="s">
        <v>62</v>
      </c>
      <c r="C50" s="25">
        <f>Deelnemer_7</f>
        <v>0</v>
      </c>
      <c r="D50" s="60"/>
      <c r="E50" s="36"/>
      <c r="F50" s="60"/>
      <c r="G50" s="60"/>
      <c r="H50" s="36"/>
      <c r="I50" s="60"/>
      <c r="J50" s="60"/>
      <c r="K50" s="36"/>
      <c r="L50" s="60"/>
      <c r="M50" s="60"/>
      <c r="N50" s="36"/>
      <c r="O50" s="60"/>
      <c r="P50" s="60"/>
      <c r="Q50" s="36"/>
      <c r="R50" s="60"/>
      <c r="S50" s="60"/>
      <c r="T50" s="102"/>
      <c r="U50" s="36"/>
    </row>
    <row r="51" spans="1:21" s="114"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102"/>
      <c r="U51" s="36"/>
    </row>
    <row r="52" spans="1:21" s="113" customFormat="1" ht="15.65" customHeight="1" x14ac:dyDescent="0.35">
      <c r="A52" s="36"/>
      <c r="B52" s="73"/>
      <c r="C52" s="36"/>
      <c r="D52" s="60"/>
      <c r="E52" s="36"/>
      <c r="F52" s="60"/>
      <c r="G52" s="60"/>
      <c r="H52" s="36"/>
      <c r="I52" s="60"/>
      <c r="J52" s="60"/>
      <c r="K52" s="36"/>
      <c r="L52" s="60"/>
      <c r="M52" s="60"/>
      <c r="N52" s="36"/>
      <c r="O52" s="60"/>
      <c r="P52" s="60"/>
      <c r="Q52" s="36"/>
      <c r="R52" s="60"/>
      <c r="S52" s="60"/>
      <c r="T52" s="102"/>
      <c r="U52" s="36"/>
    </row>
    <row r="53" spans="1:21" s="113"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102"/>
      <c r="U53" s="45"/>
    </row>
    <row r="54" spans="1:21" s="114" customFormat="1" ht="21" customHeight="1" x14ac:dyDescent="0.3">
      <c r="A54" s="36" t="s">
        <v>56</v>
      </c>
      <c r="B54" s="57" t="s">
        <v>57</v>
      </c>
      <c r="C54" s="58"/>
      <c r="D54" s="61"/>
      <c r="E54" s="156" t="str">
        <f>E6</f>
        <v>Industrieel onderzoek</v>
      </c>
      <c r="F54" s="157"/>
      <c r="G54" s="59"/>
      <c r="H54" s="158" t="str">
        <f>H6</f>
        <v>Experimentele ontwikkeling</v>
      </c>
      <c r="I54" s="157"/>
      <c r="J54" s="59"/>
      <c r="K54" s="158" t="str">
        <f>K6</f>
        <v>Haalbaarheidsstudies</v>
      </c>
      <c r="L54" s="157"/>
      <c r="M54" s="59"/>
      <c r="N54" s="158" t="str">
        <f>N6</f>
        <v>Investeringssteun MKB</v>
      </c>
      <c r="O54" s="157"/>
      <c r="P54" s="59"/>
      <c r="Q54" s="158" t="str">
        <f>Q6</f>
        <v>Onderzoeksinfrastructuur</v>
      </c>
      <c r="R54" s="157"/>
      <c r="S54" s="59"/>
      <c r="T54" s="103"/>
      <c r="U54" s="45"/>
    </row>
    <row r="55" spans="1:21" s="113" customFormat="1" ht="23.25" customHeight="1" x14ac:dyDescent="0.3">
      <c r="A55" s="36"/>
      <c r="B55" s="35" t="s">
        <v>58</v>
      </c>
      <c r="C55" s="36"/>
      <c r="D55" s="60"/>
      <c r="E55" s="36"/>
      <c r="F55" s="60" t="s">
        <v>7</v>
      </c>
      <c r="G55" s="60"/>
      <c r="H55" s="36"/>
      <c r="I55" s="60" t="s">
        <v>7</v>
      </c>
      <c r="J55" s="60"/>
      <c r="K55" s="36"/>
      <c r="L55" s="60" t="s">
        <v>7</v>
      </c>
      <c r="M55" s="60"/>
      <c r="N55" s="36"/>
      <c r="O55" s="60" t="s">
        <v>7</v>
      </c>
      <c r="P55" s="60"/>
      <c r="Q55" s="36"/>
      <c r="R55" s="60" t="s">
        <v>7</v>
      </c>
      <c r="S55" s="60"/>
      <c r="T55" s="104"/>
      <c r="U55" s="36"/>
    </row>
    <row r="56" spans="1:21" s="113" customFormat="1" ht="15.65" customHeight="1" x14ac:dyDescent="0.3">
      <c r="A56" s="36"/>
      <c r="B56" s="31"/>
      <c r="C56" s="45"/>
      <c r="D56" s="60"/>
      <c r="E56" s="45"/>
      <c r="F56" s="32"/>
      <c r="G56" s="39"/>
      <c r="H56" s="39"/>
      <c r="I56" s="32"/>
      <c r="J56" s="39"/>
      <c r="K56" s="39"/>
      <c r="L56" s="32"/>
      <c r="M56" s="39"/>
      <c r="N56" s="39"/>
      <c r="O56" s="32"/>
      <c r="P56" s="39"/>
      <c r="Q56" s="39"/>
      <c r="R56" s="32"/>
      <c r="S56" s="39"/>
      <c r="T56" s="107"/>
      <c r="U56" s="45"/>
    </row>
    <row r="57" spans="1:21" s="113" customFormat="1" ht="15.65" customHeight="1" x14ac:dyDescent="0.3">
      <c r="A57" s="36"/>
      <c r="B57" s="31"/>
      <c r="C57" s="45"/>
      <c r="D57" s="60"/>
      <c r="E57" s="45"/>
      <c r="F57" s="32"/>
      <c r="G57" s="39"/>
      <c r="H57" s="39"/>
      <c r="I57" s="32"/>
      <c r="J57" s="39"/>
      <c r="K57" s="39"/>
      <c r="L57" s="32"/>
      <c r="M57" s="39"/>
      <c r="N57" s="39"/>
      <c r="O57" s="32"/>
      <c r="P57" s="39"/>
      <c r="Q57" s="39"/>
      <c r="R57" s="32"/>
      <c r="S57" s="39"/>
      <c r="T57" s="107"/>
      <c r="U57" s="45"/>
    </row>
    <row r="58" spans="1:21" s="113" customFormat="1" ht="15.65" customHeight="1" x14ac:dyDescent="0.3">
      <c r="A58" s="36"/>
      <c r="B58" s="31"/>
      <c r="C58" s="45"/>
      <c r="D58" s="60"/>
      <c r="E58" s="45"/>
      <c r="F58" s="32"/>
      <c r="G58" s="39"/>
      <c r="H58" s="39"/>
      <c r="I58" s="32"/>
      <c r="J58" s="39"/>
      <c r="K58" s="39"/>
      <c r="L58" s="32"/>
      <c r="M58" s="39"/>
      <c r="N58" s="39"/>
      <c r="O58" s="32"/>
      <c r="P58" s="39"/>
      <c r="Q58" s="39"/>
      <c r="R58" s="32"/>
      <c r="S58" s="39"/>
      <c r="T58" s="107"/>
      <c r="U58" s="45"/>
    </row>
    <row r="59" spans="1:21" s="113" customFormat="1" ht="15.65" customHeight="1" x14ac:dyDescent="0.3">
      <c r="A59" s="36"/>
      <c r="B59" s="31"/>
      <c r="C59" s="45"/>
      <c r="D59" s="60"/>
      <c r="E59" s="45"/>
      <c r="F59" s="32"/>
      <c r="G59" s="39"/>
      <c r="H59" s="39"/>
      <c r="I59" s="32"/>
      <c r="J59" s="39"/>
      <c r="K59" s="39"/>
      <c r="L59" s="32"/>
      <c r="M59" s="39"/>
      <c r="N59" s="39"/>
      <c r="O59" s="32"/>
      <c r="P59" s="39"/>
      <c r="Q59" s="39"/>
      <c r="R59" s="32"/>
      <c r="S59" s="39"/>
      <c r="T59" s="107"/>
      <c r="U59" s="45"/>
    </row>
    <row r="60" spans="1:21" s="113" customFormat="1" ht="15.65" customHeight="1" x14ac:dyDescent="0.3">
      <c r="A60" s="36"/>
      <c r="B60" s="31"/>
      <c r="C60" s="45"/>
      <c r="D60" s="60"/>
      <c r="E60" s="45"/>
      <c r="F60" s="32"/>
      <c r="G60" s="39"/>
      <c r="H60" s="39"/>
      <c r="I60" s="32"/>
      <c r="J60" s="39"/>
      <c r="K60" s="39"/>
      <c r="L60" s="32"/>
      <c r="M60" s="39"/>
      <c r="N60" s="39"/>
      <c r="O60" s="32"/>
      <c r="P60" s="39"/>
      <c r="Q60" s="39"/>
      <c r="R60" s="32"/>
      <c r="S60" s="39"/>
      <c r="T60" s="107"/>
      <c r="U60" s="45"/>
    </row>
    <row r="61" spans="1:21" s="113" customFormat="1" ht="15.65" customHeight="1" x14ac:dyDescent="0.3">
      <c r="A61" s="36"/>
      <c r="B61" s="31"/>
      <c r="C61" s="45"/>
      <c r="D61" s="60"/>
      <c r="E61" s="45"/>
      <c r="F61" s="32"/>
      <c r="G61" s="39"/>
      <c r="H61" s="39"/>
      <c r="I61" s="32"/>
      <c r="J61" s="39"/>
      <c r="K61" s="39"/>
      <c r="L61" s="32"/>
      <c r="M61" s="39"/>
      <c r="N61" s="39"/>
      <c r="O61" s="32"/>
      <c r="P61" s="39"/>
      <c r="Q61" s="39"/>
      <c r="R61" s="32"/>
      <c r="S61" s="39"/>
      <c r="T61" s="107"/>
      <c r="U61" s="45"/>
    </row>
    <row r="62" spans="1:21" s="113" customFormat="1" ht="15.65" customHeight="1" x14ac:dyDescent="0.3">
      <c r="A62" s="36"/>
      <c r="B62" s="31"/>
      <c r="C62" s="45"/>
      <c r="D62" s="60"/>
      <c r="E62" s="45"/>
      <c r="F62" s="32"/>
      <c r="G62" s="39"/>
      <c r="H62" s="39"/>
      <c r="I62" s="32"/>
      <c r="J62" s="39"/>
      <c r="K62" s="39"/>
      <c r="L62" s="32"/>
      <c r="M62" s="39"/>
      <c r="N62" s="39"/>
      <c r="O62" s="32"/>
      <c r="P62" s="39"/>
      <c r="Q62" s="39"/>
      <c r="R62" s="32"/>
      <c r="S62" s="39"/>
      <c r="T62" s="107"/>
      <c r="U62" s="45"/>
    </row>
    <row r="63" spans="1:21" s="114" customFormat="1" ht="15.65" customHeight="1" x14ac:dyDescent="0.3">
      <c r="A63" s="36"/>
      <c r="B63" s="31"/>
      <c r="C63" s="45"/>
      <c r="D63" s="60"/>
      <c r="E63" s="45"/>
      <c r="F63" s="32"/>
      <c r="G63" s="39"/>
      <c r="H63" s="39"/>
      <c r="I63" s="32"/>
      <c r="J63" s="39"/>
      <c r="K63" s="39"/>
      <c r="L63" s="32"/>
      <c r="M63" s="39"/>
      <c r="N63" s="39"/>
      <c r="O63" s="32"/>
      <c r="P63" s="39"/>
      <c r="Q63" s="39"/>
      <c r="R63" s="32"/>
      <c r="S63" s="39"/>
      <c r="T63" s="107"/>
      <c r="U63" s="45"/>
    </row>
    <row r="64" spans="1:21" s="114" customFormat="1" ht="15.65" customHeight="1" x14ac:dyDescent="0.3">
      <c r="A64" s="36"/>
      <c r="B64" s="31"/>
      <c r="C64" s="36"/>
      <c r="D64" s="60"/>
      <c r="E64" s="45"/>
      <c r="F64" s="32"/>
      <c r="G64" s="39"/>
      <c r="H64" s="74"/>
      <c r="I64" s="32"/>
      <c r="J64" s="39"/>
      <c r="K64" s="74"/>
      <c r="L64" s="32"/>
      <c r="M64" s="39"/>
      <c r="N64" s="74"/>
      <c r="O64" s="32"/>
      <c r="P64" s="39"/>
      <c r="Q64" s="74"/>
      <c r="R64" s="32"/>
      <c r="S64" s="39"/>
      <c r="T64" s="107"/>
      <c r="U64" s="36"/>
    </row>
    <row r="65" spans="1:23" s="114" customFormat="1" ht="13" x14ac:dyDescent="0.3">
      <c r="A65" s="36"/>
      <c r="B65" s="31"/>
      <c r="C65" s="36"/>
      <c r="D65" s="60"/>
      <c r="E65" s="45"/>
      <c r="F65" s="32"/>
      <c r="G65" s="39"/>
      <c r="H65" s="39"/>
      <c r="I65" s="32"/>
      <c r="J65" s="39"/>
      <c r="K65" s="39"/>
      <c r="L65" s="32"/>
      <c r="M65" s="39"/>
      <c r="N65" s="39"/>
      <c r="O65" s="32"/>
      <c r="P65" s="39"/>
      <c r="Q65" s="39"/>
      <c r="R65" s="32"/>
      <c r="S65" s="48"/>
      <c r="T65" s="107"/>
      <c r="U65" s="36"/>
    </row>
    <row r="66" spans="1:23" s="114" customFormat="1" ht="13" x14ac:dyDescent="0.3">
      <c r="A66" s="36"/>
      <c r="B66" s="31"/>
      <c r="C66" s="36"/>
      <c r="D66" s="60"/>
      <c r="E66" s="45"/>
      <c r="F66" s="32"/>
      <c r="G66" s="39"/>
      <c r="H66" s="39"/>
      <c r="I66" s="32"/>
      <c r="J66" s="39"/>
      <c r="K66" s="39"/>
      <c r="L66" s="32"/>
      <c r="M66" s="39"/>
      <c r="N66" s="39"/>
      <c r="O66" s="32"/>
      <c r="P66" s="39"/>
      <c r="Q66" s="39"/>
      <c r="R66" s="32"/>
      <c r="S66" s="48"/>
      <c r="T66" s="107"/>
      <c r="U66" s="36"/>
    </row>
    <row r="67" spans="1:23" s="114" customFormat="1" ht="13" x14ac:dyDescent="0.3">
      <c r="A67" s="36"/>
      <c r="B67" s="31"/>
      <c r="C67" s="36"/>
      <c r="D67" s="60"/>
      <c r="E67" s="45"/>
      <c r="F67" s="32"/>
      <c r="G67" s="39"/>
      <c r="H67" s="39"/>
      <c r="I67" s="32"/>
      <c r="J67" s="39"/>
      <c r="K67" s="39"/>
      <c r="L67" s="32"/>
      <c r="M67" s="39"/>
      <c r="N67" s="39"/>
      <c r="O67" s="32"/>
      <c r="P67" s="39"/>
      <c r="Q67" s="39"/>
      <c r="R67" s="32"/>
      <c r="S67" s="48"/>
      <c r="T67" s="107"/>
      <c r="U67" s="36"/>
    </row>
    <row r="68" spans="1:23" s="114" customFormat="1" ht="13" x14ac:dyDescent="0.3">
      <c r="A68" s="36"/>
      <c r="B68" s="31"/>
      <c r="C68" s="36"/>
      <c r="D68" s="60"/>
      <c r="E68" s="45"/>
      <c r="F68" s="32"/>
      <c r="G68" s="39"/>
      <c r="H68" s="39"/>
      <c r="I68" s="32"/>
      <c r="J68" s="39"/>
      <c r="K68" s="39"/>
      <c r="L68" s="32"/>
      <c r="M68" s="39"/>
      <c r="N68" s="39"/>
      <c r="O68" s="32"/>
      <c r="P68" s="39"/>
      <c r="Q68" s="39"/>
      <c r="R68" s="32"/>
      <c r="S68" s="48"/>
      <c r="T68" s="107"/>
      <c r="U68" s="36"/>
    </row>
    <row r="69" spans="1:23" s="114" customFormat="1" ht="13" x14ac:dyDescent="0.3">
      <c r="A69" s="36"/>
      <c r="B69" s="31"/>
      <c r="C69" s="36"/>
      <c r="D69" s="60"/>
      <c r="E69" s="45"/>
      <c r="F69" s="32"/>
      <c r="G69" s="39"/>
      <c r="H69" s="39"/>
      <c r="I69" s="32"/>
      <c r="J69" s="39"/>
      <c r="K69" s="39"/>
      <c r="L69" s="32"/>
      <c r="M69" s="39"/>
      <c r="N69" s="39"/>
      <c r="O69" s="32"/>
      <c r="P69" s="39"/>
      <c r="Q69" s="39"/>
      <c r="R69" s="32"/>
      <c r="S69" s="48"/>
      <c r="T69" s="107"/>
      <c r="U69" s="36"/>
    </row>
    <row r="70" spans="1:23" s="114" customFormat="1" ht="13" x14ac:dyDescent="0.3">
      <c r="A70" s="36"/>
      <c r="B70" s="31"/>
      <c r="C70" s="36"/>
      <c r="D70" s="60"/>
      <c r="E70" s="45"/>
      <c r="F70" s="70"/>
      <c r="G70" s="39"/>
      <c r="H70" s="74"/>
      <c r="I70" s="70"/>
      <c r="J70" s="39"/>
      <c r="K70" s="74"/>
      <c r="L70" s="70"/>
      <c r="M70" s="39"/>
      <c r="N70" s="74"/>
      <c r="O70" s="70"/>
      <c r="P70" s="39"/>
      <c r="Q70" s="74"/>
      <c r="R70" s="70"/>
      <c r="S70" s="48"/>
      <c r="T70" s="107" t="s">
        <v>59</v>
      </c>
      <c r="U70" s="36"/>
    </row>
    <row r="71" spans="1:23" s="114"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56">
        <f>+F71+I71+L71+O71+R71</f>
        <v>0</v>
      </c>
      <c r="U71" s="36"/>
    </row>
    <row r="72" spans="1:23" s="115" customFormat="1" ht="18.5" thickBot="1" x14ac:dyDescent="0.45">
      <c r="A72" s="36"/>
      <c r="B72" s="36"/>
      <c r="C72" s="36"/>
      <c r="D72" s="60"/>
      <c r="E72" s="36"/>
      <c r="F72" s="60"/>
      <c r="G72" s="60"/>
      <c r="H72" s="60"/>
      <c r="I72" s="60"/>
      <c r="J72" s="60"/>
      <c r="K72" s="60"/>
      <c r="L72" s="60"/>
      <c r="M72" s="60"/>
      <c r="N72" s="60"/>
      <c r="O72" s="60"/>
      <c r="P72" s="60"/>
      <c r="Q72" s="60"/>
      <c r="R72" s="60"/>
      <c r="S72" s="60"/>
      <c r="T72" s="102"/>
      <c r="U72" s="36"/>
    </row>
    <row r="73" spans="1:23" s="114" customFormat="1" ht="21.75" customHeight="1" thickBot="1" x14ac:dyDescent="0.45">
      <c r="A73" s="36" t="s">
        <v>60</v>
      </c>
      <c r="B73" s="75" t="s">
        <v>61</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108">
        <f>+F73+I73+L73+O73+R73</f>
        <v>0</v>
      </c>
      <c r="U73" s="109"/>
    </row>
    <row r="74" spans="1:23" s="113"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110"/>
      <c r="U74" s="111"/>
    </row>
    <row r="75" spans="1:23" s="113" customFormat="1" ht="21" customHeight="1" x14ac:dyDescent="0.3">
      <c r="A75" s="81" t="s">
        <v>73</v>
      </c>
      <c r="B75" s="83" t="s">
        <v>74</v>
      </c>
      <c r="C75" s="84"/>
      <c r="D75" s="85"/>
      <c r="E75" s="86"/>
      <c r="F75" s="87"/>
      <c r="G75" s="87"/>
      <c r="H75" s="88"/>
      <c r="I75" s="87"/>
      <c r="J75" s="87"/>
      <c r="K75" s="88"/>
      <c r="L75" s="87"/>
      <c r="M75" s="87"/>
      <c r="N75" s="88"/>
      <c r="O75" s="87"/>
      <c r="P75" s="87"/>
      <c r="Q75" s="88"/>
      <c r="R75" s="87"/>
      <c r="S75" s="87"/>
      <c r="T75" s="185"/>
      <c r="U75" s="181"/>
      <c r="V75" s="39"/>
      <c r="W75" s="182"/>
    </row>
    <row r="76" spans="1:23" s="113" customFormat="1" ht="15.65" customHeight="1" x14ac:dyDescent="0.3">
      <c r="A76" s="45"/>
      <c r="B76" s="44"/>
      <c r="C76" s="89"/>
      <c r="D76" s="90"/>
      <c r="E76" s="45"/>
      <c r="F76" s="46"/>
      <c r="G76" s="46"/>
      <c r="I76" s="46"/>
      <c r="J76" s="46"/>
      <c r="K76" s="45"/>
      <c r="L76" s="46"/>
      <c r="M76" s="46"/>
      <c r="N76" s="45"/>
      <c r="O76" s="46"/>
      <c r="P76" s="46"/>
      <c r="Q76" s="45"/>
      <c r="R76" s="46"/>
      <c r="S76" s="46"/>
      <c r="T76" s="186"/>
      <c r="U76" s="46"/>
      <c r="V76" s="91"/>
      <c r="W76" s="102"/>
    </row>
    <row r="77" spans="1:23" s="113" customFormat="1" ht="15.65" customHeight="1" x14ac:dyDescent="0.3">
      <c r="A77" s="92"/>
      <c r="B77" s="93"/>
      <c r="C77" s="177"/>
      <c r="D77" s="90"/>
      <c r="E77" s="45"/>
      <c r="F77" s="46"/>
      <c r="G77" s="46"/>
      <c r="H77" s="45"/>
      <c r="I77" s="46"/>
      <c r="J77" s="46"/>
      <c r="K77" s="45"/>
      <c r="L77" s="46"/>
      <c r="M77" s="46"/>
      <c r="N77" s="45"/>
      <c r="O77" s="46"/>
      <c r="P77" s="46"/>
      <c r="Q77" s="45"/>
      <c r="R77" s="46"/>
      <c r="S77" s="46"/>
      <c r="T77" s="186"/>
      <c r="U77" s="46"/>
      <c r="V77" s="46"/>
      <c r="W77" s="183"/>
    </row>
    <row r="78" spans="1:23" s="113" customFormat="1" ht="15.65" customHeight="1" x14ac:dyDescent="0.3">
      <c r="A78" s="94"/>
      <c r="B78" s="343" t="s">
        <v>61</v>
      </c>
      <c r="C78" s="344"/>
      <c r="D78" s="90"/>
      <c r="E78" s="45"/>
      <c r="F78" s="330">
        <f>+T73</f>
        <v>0</v>
      </c>
      <c r="G78" s="178"/>
      <c r="H78" s="45"/>
      <c r="I78" s="46"/>
      <c r="J78" s="46"/>
      <c r="K78" s="45"/>
      <c r="L78" s="46"/>
      <c r="M78" s="46"/>
      <c r="N78" s="45"/>
      <c r="O78" s="46"/>
      <c r="P78" s="46"/>
      <c r="Q78" s="45"/>
      <c r="R78" s="46"/>
      <c r="S78" s="46"/>
      <c r="T78" s="186"/>
      <c r="U78" s="46"/>
      <c r="V78" s="91"/>
      <c r="W78" s="102"/>
    </row>
    <row r="79" spans="1:23" s="113" customFormat="1" ht="15.65" customHeight="1" x14ac:dyDescent="0.3">
      <c r="A79" s="94"/>
      <c r="B79" s="343" t="s">
        <v>75</v>
      </c>
      <c r="C79" s="344"/>
      <c r="D79" s="90"/>
      <c r="E79" s="45"/>
      <c r="F79" s="330">
        <f>+'Totaal begroting'!V13</f>
        <v>0</v>
      </c>
      <c r="G79" s="179"/>
      <c r="H79" s="45"/>
      <c r="I79" s="46"/>
      <c r="J79" s="46"/>
      <c r="K79" s="45"/>
      <c r="L79" s="46"/>
      <c r="M79" s="46"/>
      <c r="N79" s="45"/>
      <c r="O79" s="46"/>
      <c r="P79" s="46"/>
      <c r="Q79" s="45"/>
      <c r="R79" s="46"/>
      <c r="S79" s="46"/>
      <c r="T79" s="186"/>
      <c r="U79" s="46"/>
      <c r="V79" s="91"/>
      <c r="W79" s="102"/>
    </row>
    <row r="80" spans="1:23" s="113" customFormat="1" ht="15.65" customHeight="1" x14ac:dyDescent="0.3">
      <c r="A80" s="94"/>
      <c r="B80" s="337" t="s">
        <v>76</v>
      </c>
      <c r="C80" s="338"/>
      <c r="D80" s="90"/>
      <c r="E80" s="45"/>
      <c r="F80" s="184"/>
      <c r="G80" s="179"/>
      <c r="H80" s="45"/>
      <c r="I80" s="46"/>
      <c r="J80" s="46"/>
      <c r="K80" s="45"/>
      <c r="L80" s="46"/>
      <c r="M80" s="46"/>
      <c r="N80" s="45"/>
      <c r="O80" s="46"/>
      <c r="P80" s="46"/>
      <c r="Q80" s="45"/>
      <c r="R80" s="46"/>
      <c r="S80" s="46"/>
      <c r="T80" s="186"/>
      <c r="U80" s="46"/>
      <c r="V80" s="91"/>
      <c r="W80" s="102"/>
    </row>
    <row r="81" spans="1:23" s="113" customFormat="1" ht="15.65" customHeight="1" x14ac:dyDescent="0.3">
      <c r="A81" s="94"/>
      <c r="B81" s="339" t="s">
        <v>77</v>
      </c>
      <c r="C81" s="340"/>
      <c r="D81" s="90"/>
      <c r="E81" s="45"/>
      <c r="F81" s="330">
        <f>+F78-F79-F80</f>
        <v>0</v>
      </c>
      <c r="G81" s="46"/>
      <c r="H81" s="45"/>
      <c r="I81" s="46"/>
      <c r="J81" s="46"/>
      <c r="K81" s="45"/>
      <c r="L81" s="46"/>
      <c r="M81" s="46"/>
      <c r="N81" s="45"/>
      <c r="O81" s="46"/>
      <c r="P81" s="46"/>
      <c r="Q81" s="45"/>
      <c r="R81" s="46"/>
      <c r="S81" s="46"/>
      <c r="T81" s="186"/>
      <c r="U81" s="46"/>
      <c r="V81" s="91"/>
      <c r="W81" s="102"/>
    </row>
    <row r="82" spans="1:23" s="113" customFormat="1" ht="15.65" customHeight="1" x14ac:dyDescent="0.3">
      <c r="A82" s="94"/>
      <c r="B82" s="44"/>
      <c r="C82" s="89"/>
      <c r="D82" s="90"/>
      <c r="E82" s="45"/>
      <c r="F82" s="46"/>
      <c r="G82" s="46"/>
      <c r="H82" s="81" t="s">
        <v>78</v>
      </c>
      <c r="I82" s="46"/>
      <c r="J82" s="46"/>
      <c r="K82" s="45"/>
      <c r="L82" s="46"/>
      <c r="M82" s="46"/>
      <c r="N82" s="45"/>
      <c r="O82" s="46"/>
      <c r="P82" s="46"/>
      <c r="Q82" s="45"/>
      <c r="R82" s="46"/>
      <c r="S82" s="46"/>
      <c r="T82" s="186"/>
      <c r="U82" s="46"/>
      <c r="V82" s="91"/>
      <c r="W82" s="102"/>
    </row>
    <row r="83" spans="1:23" s="113" customFormat="1" ht="15.65" customHeight="1" x14ac:dyDescent="0.3">
      <c r="A83" s="94"/>
      <c r="B83" s="187"/>
      <c r="C83" s="184"/>
      <c r="D83" s="90"/>
      <c r="E83" s="45"/>
      <c r="F83" s="184">
        <v>0</v>
      </c>
      <c r="G83" s="46"/>
      <c r="H83" s="45"/>
      <c r="I83" s="46"/>
      <c r="J83" s="46"/>
      <c r="K83" s="45"/>
      <c r="L83" s="46"/>
      <c r="M83" s="46"/>
      <c r="N83" s="45"/>
      <c r="O83" s="46"/>
      <c r="P83" s="46"/>
      <c r="Q83" s="45"/>
      <c r="R83" s="46"/>
      <c r="S83" s="46"/>
      <c r="T83" s="186"/>
      <c r="U83" s="46"/>
      <c r="V83" s="91"/>
      <c r="W83" s="102"/>
    </row>
    <row r="84" spans="1:23" s="113" customFormat="1" ht="15.65" customHeight="1" x14ac:dyDescent="0.3">
      <c r="A84" s="94"/>
      <c r="B84" s="187"/>
      <c r="C84" s="184"/>
      <c r="D84" s="90"/>
      <c r="E84" s="45"/>
      <c r="F84" s="184">
        <v>0</v>
      </c>
      <c r="G84" s="46"/>
      <c r="H84" s="45"/>
      <c r="I84" s="46"/>
      <c r="J84" s="46"/>
      <c r="K84" s="45"/>
      <c r="L84" s="46"/>
      <c r="M84" s="46"/>
      <c r="N84" s="45"/>
      <c r="O84" s="46"/>
      <c r="P84" s="46"/>
      <c r="Q84" s="45"/>
      <c r="R84" s="46"/>
      <c r="S84" s="46"/>
      <c r="T84" s="186"/>
      <c r="U84" s="46"/>
      <c r="V84" s="91"/>
      <c r="W84" s="102"/>
    </row>
    <row r="85" spans="1:23" s="113" customFormat="1" ht="15.65" customHeight="1" x14ac:dyDescent="0.3">
      <c r="A85" s="94"/>
      <c r="B85" s="187"/>
      <c r="C85" s="184"/>
      <c r="D85" s="90"/>
      <c r="E85" s="45"/>
      <c r="F85" s="184">
        <v>0</v>
      </c>
      <c r="G85" s="46"/>
      <c r="H85" s="45"/>
      <c r="I85" s="46"/>
      <c r="J85" s="46"/>
      <c r="K85" s="45"/>
      <c r="L85" s="46"/>
      <c r="M85" s="46"/>
      <c r="N85" s="45"/>
      <c r="O85" s="46"/>
      <c r="P85" s="46"/>
      <c r="Q85" s="45"/>
      <c r="R85" s="46"/>
      <c r="S85" s="46"/>
      <c r="T85" s="186"/>
      <c r="U85" s="46"/>
      <c r="V85" s="91"/>
      <c r="W85" s="102"/>
    </row>
    <row r="86" spans="1:23" s="113" customFormat="1" ht="15.65" customHeight="1" x14ac:dyDescent="0.3">
      <c r="A86" s="94"/>
      <c r="B86" s="187"/>
      <c r="C86" s="184"/>
      <c r="D86" s="90"/>
      <c r="E86" s="45"/>
      <c r="F86" s="184">
        <v>0</v>
      </c>
      <c r="G86" s="46"/>
      <c r="H86" s="45"/>
      <c r="I86" s="46"/>
      <c r="J86" s="46"/>
      <c r="K86" s="45"/>
      <c r="L86" s="46"/>
      <c r="M86" s="46"/>
      <c r="N86" s="45"/>
      <c r="O86" s="46"/>
      <c r="P86" s="46"/>
      <c r="Q86" s="45"/>
      <c r="R86" s="46"/>
      <c r="S86" s="46"/>
      <c r="T86" s="186"/>
      <c r="U86" s="46"/>
      <c r="V86" s="91"/>
      <c r="W86" s="102"/>
    </row>
    <row r="87" spans="1:23" s="113" customFormat="1" ht="15.65" customHeight="1" x14ac:dyDescent="0.3">
      <c r="A87" s="92"/>
      <c r="B87" s="187"/>
      <c r="C87" s="184"/>
      <c r="D87" s="90"/>
      <c r="E87" s="45"/>
      <c r="F87" s="184">
        <v>0</v>
      </c>
      <c r="G87" s="46"/>
      <c r="H87" s="45"/>
      <c r="I87" s="46"/>
      <c r="J87" s="46"/>
      <c r="K87" s="45"/>
      <c r="L87" s="46"/>
      <c r="M87" s="46"/>
      <c r="N87" s="45"/>
      <c r="O87" s="46"/>
      <c r="P87" s="46"/>
      <c r="Q87" s="45"/>
      <c r="R87" s="46"/>
      <c r="S87" s="46"/>
      <c r="T87" s="186"/>
      <c r="U87" s="46"/>
      <c r="V87" s="91"/>
      <c r="W87" s="102"/>
    </row>
    <row r="88" spans="1:23" s="113" customFormat="1" ht="15.65" customHeight="1" thickBot="1" x14ac:dyDescent="0.35">
      <c r="A88" s="94"/>
      <c r="B88" s="341" t="s">
        <v>79</v>
      </c>
      <c r="C88" s="342"/>
      <c r="D88" s="98"/>
      <c r="E88" s="97"/>
      <c r="F88" s="331">
        <f>SUM(F83:F87)</f>
        <v>0</v>
      </c>
      <c r="G88" s="188" t="str">
        <f>IF(F88&lt;F81,"Let op: onderbouw het volledige eigen aandeel in de projectkosten","")</f>
        <v/>
      </c>
      <c r="H88" s="189"/>
      <c r="I88" s="98"/>
      <c r="J88" s="98"/>
      <c r="K88" s="189"/>
      <c r="L88" s="98"/>
      <c r="M88" s="98"/>
      <c r="N88" s="189"/>
      <c r="O88" s="98"/>
      <c r="P88" s="98"/>
      <c r="Q88" s="189"/>
      <c r="R88" s="98"/>
      <c r="S88" s="98"/>
      <c r="T88" s="190"/>
      <c r="U88" s="46"/>
      <c r="V88" s="46"/>
      <c r="W88" s="183"/>
    </row>
    <row r="89" spans="1:23" s="113" customFormat="1" ht="15.65" customHeight="1" x14ac:dyDescent="0.3">
      <c r="A89" s="36"/>
      <c r="B89" s="45"/>
      <c r="C89" s="89"/>
      <c r="D89" s="90"/>
      <c r="E89" s="45"/>
      <c r="F89" s="46"/>
      <c r="G89" s="46"/>
      <c r="H89" s="45"/>
      <c r="I89" s="46"/>
      <c r="J89" s="46"/>
      <c r="K89" s="45"/>
      <c r="L89" s="46"/>
      <c r="M89" s="46"/>
      <c r="N89" s="45"/>
      <c r="O89" s="46"/>
      <c r="P89" s="46"/>
      <c r="Q89" s="45"/>
      <c r="R89" s="46"/>
      <c r="S89" s="46"/>
      <c r="T89" s="45"/>
      <c r="U89" s="46"/>
      <c r="V89" s="46"/>
      <c r="W89" s="183"/>
    </row>
    <row r="90" spans="1:23" s="113" customFormat="1" ht="15.65" customHeight="1" x14ac:dyDescent="0.3">
      <c r="A90" s="94"/>
      <c r="B90" s="94"/>
      <c r="C90" s="94"/>
      <c r="D90" s="95"/>
      <c r="E90" s="94"/>
      <c r="F90" s="95"/>
      <c r="G90" s="95"/>
      <c r="H90" s="94"/>
      <c r="I90" s="95"/>
      <c r="J90" s="95"/>
      <c r="K90" s="94"/>
      <c r="L90" s="95"/>
      <c r="M90" s="95"/>
      <c r="N90" s="94"/>
      <c r="O90" s="95"/>
      <c r="P90" s="95"/>
      <c r="Q90" s="94"/>
      <c r="R90" s="95"/>
      <c r="S90" s="96"/>
      <c r="T90" s="112"/>
      <c r="U90" s="94"/>
    </row>
    <row r="91" spans="1:23" s="113" customFormat="1" ht="15.65" customHeight="1" x14ac:dyDescent="0.3">
      <c r="A91" s="94"/>
      <c r="B91" s="94"/>
      <c r="C91" s="94"/>
      <c r="D91" s="95"/>
      <c r="E91" s="94"/>
      <c r="F91" s="95"/>
      <c r="G91" s="95"/>
      <c r="H91" s="94"/>
      <c r="I91" s="95"/>
      <c r="J91" s="95"/>
      <c r="K91" s="94"/>
      <c r="L91" s="95"/>
      <c r="M91" s="95"/>
      <c r="N91" s="94"/>
      <c r="O91" s="95"/>
      <c r="P91" s="95"/>
      <c r="Q91" s="94"/>
      <c r="R91" s="95"/>
      <c r="S91" s="96"/>
      <c r="T91" s="112"/>
      <c r="U91" s="94"/>
    </row>
    <row r="92" spans="1:23" s="113" customFormat="1" ht="15.65" customHeight="1" x14ac:dyDescent="0.3">
      <c r="A92" s="94"/>
      <c r="B92" s="94"/>
      <c r="C92" s="94"/>
      <c r="D92" s="95"/>
      <c r="E92" s="94"/>
      <c r="F92" s="95"/>
      <c r="G92" s="95"/>
      <c r="H92" s="94"/>
      <c r="I92" s="95"/>
      <c r="J92" s="95"/>
      <c r="K92" s="94"/>
      <c r="L92" s="95"/>
      <c r="M92" s="95"/>
      <c r="N92" s="94"/>
      <c r="O92" s="95"/>
      <c r="P92" s="95"/>
      <c r="Q92" s="94"/>
      <c r="R92" s="95"/>
      <c r="S92" s="96"/>
      <c r="T92" s="112"/>
      <c r="U92" s="94"/>
    </row>
    <row r="93" spans="1:23" s="113" customFormat="1" ht="15.65" customHeight="1" x14ac:dyDescent="0.3">
      <c r="A93" s="94"/>
      <c r="B93" s="94"/>
      <c r="C93" s="94"/>
      <c r="D93" s="95"/>
      <c r="E93" s="94"/>
      <c r="F93" s="95"/>
      <c r="G93" s="95"/>
      <c r="H93" s="94"/>
      <c r="I93" s="95"/>
      <c r="J93" s="95"/>
      <c r="K93" s="94"/>
      <c r="L93" s="95"/>
      <c r="M93" s="95"/>
      <c r="N93" s="94"/>
      <c r="O93" s="95"/>
      <c r="P93" s="95"/>
      <c r="Q93" s="94"/>
      <c r="R93" s="95"/>
      <c r="S93" s="96"/>
      <c r="T93" s="112"/>
      <c r="U93" s="94"/>
    </row>
  </sheetData>
  <sheetProtection sheet="1" selectLockedCells="1"/>
  <mergeCells count="5">
    <mergeCell ref="B78:C78"/>
    <mergeCell ref="B79:C79"/>
    <mergeCell ref="B80:C80"/>
    <mergeCell ref="B81:C81"/>
    <mergeCell ref="B88:C88"/>
  </mergeCells>
  <dataValidations count="3">
    <dataValidation type="list" showInputMessage="1" showErrorMessage="1" sqref="C22" xr:uid="{00000000-0002-0000-0900-000000000000}">
      <formula1>"integrale kostensystematiek,loonkosten plus vaste-opslag-systematiek,vaste-uurtarief-systematiek"</formula1>
    </dataValidation>
    <dataValidation type="list" allowBlank="1" showInputMessage="1" showErrorMessage="1" sqref="C3" xr:uid="{1D4A0504-A3F6-4141-AD67-537A622962E5}">
      <formula1>"KB,MB,GB,KIS"</formula1>
    </dataValidation>
    <dataValidation type="list" allowBlank="1" showInputMessage="1" showErrorMessage="1" prompt="Vul hier financieringswijze in" sqref="B83:B87" xr:uid="{C98C9382-A351-41B7-B21B-D8842C225E6F}">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ransitionEvaluation="1" codeName="Blad13">
    <pageSetUpPr fitToPage="1"/>
  </sheetPr>
  <dimension ref="A1:W93"/>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4.5" style="96" customWidth="1"/>
    <col min="20" max="20" width="34.58203125" style="112" customWidth="1"/>
    <col min="21" max="21" width="4.33203125" style="94" bestFit="1" customWidth="1"/>
    <col min="22" max="22" width="7.33203125" style="116" customWidth="1"/>
    <col min="23" max="16384" width="7.33203125" style="116"/>
  </cols>
  <sheetData>
    <row r="1" spans="1:21" s="113" customFormat="1" ht="15.65" customHeight="1" thickBot="1" x14ac:dyDescent="0.4">
      <c r="A1" s="45"/>
      <c r="B1" s="1" t="s">
        <v>62</v>
      </c>
      <c r="C1" s="2"/>
      <c r="D1" s="99" t="s">
        <v>1</v>
      </c>
      <c r="E1" s="100" t="str">
        <f>Code</f>
        <v>IPCEI260604</v>
      </c>
      <c r="F1" s="46"/>
      <c r="G1" s="46"/>
      <c r="H1" s="45"/>
      <c r="I1" s="46"/>
      <c r="J1" s="46"/>
      <c r="K1" s="45"/>
      <c r="L1" s="46"/>
      <c r="M1" s="46"/>
      <c r="N1" s="45"/>
      <c r="O1" s="46"/>
      <c r="P1" s="46"/>
      <c r="Q1" s="45"/>
      <c r="R1" s="46"/>
      <c r="S1" s="46"/>
      <c r="T1" s="46"/>
      <c r="U1" s="36"/>
    </row>
    <row r="2" spans="1:21" s="114" customFormat="1" ht="15.65" customHeight="1" thickBot="1" x14ac:dyDescent="0.4">
      <c r="A2" s="36"/>
      <c r="B2" s="1" t="s">
        <v>0</v>
      </c>
      <c r="C2" s="25">
        <f>Projecttitel</f>
        <v>0</v>
      </c>
      <c r="D2" s="60"/>
      <c r="E2" s="38"/>
      <c r="F2" s="101"/>
      <c r="G2" s="101"/>
      <c r="H2" s="36"/>
      <c r="I2" s="101"/>
      <c r="J2" s="101"/>
      <c r="K2" s="36"/>
      <c r="L2" s="101"/>
      <c r="M2" s="101"/>
      <c r="N2" s="36"/>
      <c r="O2" s="101"/>
      <c r="P2" s="101"/>
      <c r="Q2" s="36"/>
      <c r="R2" s="101"/>
      <c r="S2" s="101"/>
      <c r="T2" s="101"/>
      <c r="U2" s="36"/>
    </row>
    <row r="3" spans="1:21" s="114" customFormat="1" ht="15.65" customHeight="1" thickBot="1" x14ac:dyDescent="0.4">
      <c r="A3" s="45"/>
      <c r="B3" s="1" t="s">
        <v>26</v>
      </c>
      <c r="C3" s="28"/>
      <c r="D3" s="46" t="str">
        <f>'Begroting penvoerder'!D3</f>
        <v>Groot bedrijf, middelgroot bedrijf, klein bedrijf of kennisinstelling</v>
      </c>
      <c r="E3" s="38"/>
      <c r="F3" s="101"/>
      <c r="G3" s="101"/>
      <c r="H3" s="36"/>
      <c r="I3" s="101"/>
      <c r="J3" s="101"/>
      <c r="K3" s="36"/>
      <c r="L3" s="101"/>
      <c r="M3" s="101"/>
      <c r="N3" s="36"/>
      <c r="O3" s="101"/>
      <c r="P3" s="101"/>
      <c r="Q3" s="36"/>
      <c r="R3" s="101"/>
      <c r="S3" s="101"/>
      <c r="T3" s="101"/>
      <c r="U3" s="36"/>
    </row>
    <row r="4" spans="1:21" s="113" customFormat="1" ht="15.65" customHeight="1" x14ac:dyDescent="0.3">
      <c r="A4" s="38"/>
      <c r="B4" s="38"/>
      <c r="C4" s="38"/>
      <c r="D4" s="38"/>
      <c r="E4" s="38"/>
      <c r="F4" s="101"/>
      <c r="G4" s="101"/>
      <c r="H4" s="36"/>
      <c r="I4" s="101"/>
      <c r="J4" s="101"/>
      <c r="K4" s="36"/>
      <c r="L4" s="101"/>
      <c r="M4" s="101"/>
      <c r="N4" s="36"/>
      <c r="O4" s="101"/>
      <c r="P4" s="101"/>
      <c r="Q4" s="36"/>
      <c r="R4" s="101"/>
      <c r="S4" s="101"/>
      <c r="T4" s="101"/>
    </row>
    <row r="5" spans="1:21" s="113" customFormat="1" ht="15.65" customHeight="1" thickBot="1" x14ac:dyDescent="0.3">
      <c r="A5" s="45"/>
      <c r="B5" s="45"/>
      <c r="C5" s="45"/>
      <c r="D5" s="46"/>
      <c r="E5" s="45"/>
      <c r="F5" s="46"/>
      <c r="G5" s="46"/>
      <c r="H5" s="45"/>
      <c r="I5" s="46"/>
      <c r="J5" s="46"/>
      <c r="K5" s="45"/>
      <c r="L5" s="46"/>
      <c r="M5" s="46"/>
      <c r="N5" s="45"/>
      <c r="O5" s="46"/>
      <c r="P5" s="46"/>
      <c r="Q5" s="45"/>
      <c r="R5" s="46"/>
      <c r="S5" s="46"/>
      <c r="T5" s="46"/>
      <c r="U5" s="45"/>
    </row>
    <row r="6" spans="1:21" s="114" customFormat="1" ht="23.25" customHeight="1" x14ac:dyDescent="0.3">
      <c r="A6" s="36" t="s">
        <v>28</v>
      </c>
      <c r="B6" s="57" t="s">
        <v>29</v>
      </c>
      <c r="C6" s="58"/>
      <c r="D6" s="59"/>
      <c r="E6" s="156" t="str">
        <f>'Begroting penvoerder'!E6</f>
        <v>Industrieel onderzoek</v>
      </c>
      <c r="F6" s="157"/>
      <c r="G6" s="59"/>
      <c r="H6" s="158" t="str">
        <f>'Begroting penvoerder'!H6</f>
        <v>Experimentele ontwikkeling</v>
      </c>
      <c r="I6" s="157"/>
      <c r="J6" s="59"/>
      <c r="K6" s="158" t="str">
        <f>'Begroting penvoerder'!K6</f>
        <v>Haalbaarheidsstudies</v>
      </c>
      <c r="L6" s="157"/>
      <c r="M6" s="59"/>
      <c r="N6" s="158" t="str">
        <f>'Begroting penvoerder'!N6</f>
        <v>Investeringssteun MKB</v>
      </c>
      <c r="O6" s="157"/>
      <c r="P6" s="59"/>
      <c r="Q6" s="158" t="str">
        <f>'Begroting penvoerder'!Q6</f>
        <v>Onderzoeksinfrastructuur</v>
      </c>
      <c r="R6" s="157"/>
      <c r="S6" s="59"/>
      <c r="T6" s="103"/>
      <c r="U6" s="45"/>
    </row>
    <row r="7" spans="1:21" s="113" customFormat="1" ht="21" customHeight="1" x14ac:dyDescent="0.3">
      <c r="A7" s="36"/>
      <c r="B7" s="35" t="s">
        <v>35</v>
      </c>
      <c r="C7" s="36" t="s">
        <v>36</v>
      </c>
      <c r="D7" s="60" t="s">
        <v>37</v>
      </c>
      <c r="E7" s="36" t="s">
        <v>38</v>
      </c>
      <c r="F7" s="60" t="s">
        <v>39</v>
      </c>
      <c r="G7" s="60"/>
      <c r="H7" s="36" t="s">
        <v>38</v>
      </c>
      <c r="I7" s="60" t="s">
        <v>39</v>
      </c>
      <c r="J7" s="60"/>
      <c r="K7" s="36" t="s">
        <v>38</v>
      </c>
      <c r="L7" s="60" t="s">
        <v>39</v>
      </c>
      <c r="M7" s="60"/>
      <c r="N7" s="36" t="s">
        <v>38</v>
      </c>
      <c r="O7" s="60" t="s">
        <v>39</v>
      </c>
      <c r="P7" s="60"/>
      <c r="Q7" s="36" t="s">
        <v>38</v>
      </c>
      <c r="R7" s="60" t="s">
        <v>39</v>
      </c>
      <c r="S7" s="60"/>
      <c r="T7" s="104"/>
      <c r="U7" s="36"/>
    </row>
    <row r="8" spans="1:21" s="113"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46"/>
      <c r="T8" s="104"/>
      <c r="U8" s="45"/>
    </row>
    <row r="9" spans="1:21" s="113"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46"/>
      <c r="T9" s="104"/>
      <c r="U9" s="45"/>
    </row>
    <row r="10" spans="1:21" s="113"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46"/>
      <c r="T10" s="104"/>
      <c r="U10" s="45"/>
    </row>
    <row r="11" spans="1:21" s="113"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46"/>
      <c r="T11" s="104"/>
      <c r="U11" s="45"/>
    </row>
    <row r="12" spans="1:21" s="113"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46"/>
      <c r="T12" s="104"/>
      <c r="U12" s="45"/>
    </row>
    <row r="13" spans="1:21" s="113"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46"/>
      <c r="T13" s="104"/>
      <c r="U13" s="45"/>
    </row>
    <row r="14" spans="1:21" s="113"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46"/>
      <c r="T14" s="104"/>
      <c r="U14" s="45"/>
    </row>
    <row r="15" spans="1:21" s="113"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46"/>
      <c r="T15" s="104"/>
      <c r="U15" s="45"/>
    </row>
    <row r="16" spans="1:21" s="114"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46"/>
      <c r="T16" s="104"/>
      <c r="U16" s="45"/>
    </row>
    <row r="17" spans="1:21" s="114" customFormat="1" ht="15.65" customHeight="1" x14ac:dyDescent="0.3">
      <c r="A17" s="36"/>
      <c r="B17" s="35" t="s">
        <v>40</v>
      </c>
      <c r="C17" s="36"/>
      <c r="D17" s="37"/>
      <c r="E17" s="38"/>
      <c r="F17" s="39"/>
      <c r="G17" s="37"/>
      <c r="H17" s="36"/>
      <c r="I17" s="39"/>
      <c r="J17" s="37"/>
      <c r="K17" s="36"/>
      <c r="L17" s="39"/>
      <c r="M17" s="37"/>
      <c r="N17" s="36"/>
      <c r="O17" s="39"/>
      <c r="P17" s="37"/>
      <c r="Q17" s="36"/>
      <c r="R17" s="39"/>
      <c r="S17" s="60"/>
      <c r="T17" s="104"/>
      <c r="U17" s="36"/>
    </row>
    <row r="18" spans="1:21" s="114"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60"/>
      <c r="T18" s="104"/>
      <c r="U18" s="36"/>
    </row>
    <row r="19" spans="1:21" s="113"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60"/>
      <c r="T19" s="104"/>
      <c r="U19" s="36"/>
    </row>
    <row r="20" spans="1:21" s="113"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46"/>
      <c r="T20" s="104"/>
      <c r="U20" s="45"/>
    </row>
    <row r="21" spans="1:21" s="113" customFormat="1" ht="15.65" customHeight="1" x14ac:dyDescent="0.3">
      <c r="A21" s="45"/>
      <c r="B21" s="44"/>
      <c r="C21" s="45"/>
      <c r="D21" s="46"/>
      <c r="E21" s="45"/>
      <c r="F21" s="48"/>
      <c r="G21" s="37"/>
      <c r="H21" s="37"/>
      <c r="I21" s="48"/>
      <c r="J21" s="37"/>
      <c r="K21" s="37"/>
      <c r="L21" s="48"/>
      <c r="M21" s="37"/>
      <c r="N21" s="37"/>
      <c r="O21" s="48"/>
      <c r="P21" s="37"/>
      <c r="Q21" s="37"/>
      <c r="R21" s="48"/>
      <c r="S21" s="46"/>
      <c r="T21" s="104"/>
      <c r="U21" s="45"/>
    </row>
    <row r="22" spans="1:21" s="36" customFormat="1" ht="52" x14ac:dyDescent="0.3">
      <c r="A22" s="45"/>
      <c r="B22" s="49" t="s">
        <v>41</v>
      </c>
      <c r="C22" s="50" t="s">
        <v>42</v>
      </c>
      <c r="D22" s="51" t="s">
        <v>43</v>
      </c>
      <c r="E22" s="45"/>
      <c r="F22" s="33">
        <f>IF(kostenmethode_8="loonkosten plus vaste-opslag-systematiek",SUM(F8:F16)*0.5,0)</f>
        <v>0</v>
      </c>
      <c r="G22" s="48"/>
      <c r="H22" s="48"/>
      <c r="I22" s="33">
        <f>IF(kostenmethode_8="loonkosten plus vaste-opslag-systematiek",SUM(I8:I16)*0.5,0)</f>
        <v>0</v>
      </c>
      <c r="J22" s="48"/>
      <c r="K22" s="48"/>
      <c r="L22" s="33">
        <f>IF(kostenmethode_8="loonkosten plus vaste-opslag-systematiek",SUM(L8:L16)*0.5,0)</f>
        <v>0</v>
      </c>
      <c r="M22" s="48"/>
      <c r="N22" s="48"/>
      <c r="O22" s="33">
        <f>IF(kostenmethode_8="loonkosten plus vaste-opslag-systematiek",SUM(O8:O16)*0.5,0)</f>
        <v>0</v>
      </c>
      <c r="P22" s="48"/>
      <c r="Q22" s="48"/>
      <c r="R22" s="33">
        <f>IF(kostenmethode_8="loonkosten plus vaste-opslag-systematiek",SUM(R8:R16)*0.5,0)</f>
        <v>0</v>
      </c>
      <c r="S22" s="46"/>
      <c r="T22" s="105" t="s">
        <v>44</v>
      </c>
      <c r="U22" s="45"/>
    </row>
    <row r="23" spans="1:21" s="114"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6">
        <f>+F23+I23+L23+O23+R23</f>
        <v>0</v>
      </c>
      <c r="U23" s="36"/>
    </row>
    <row r="24" spans="1:21" s="113"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102"/>
      <c r="U24" s="36"/>
    </row>
    <row r="25" spans="1:21" s="114" customFormat="1" ht="23.25" customHeight="1" x14ac:dyDescent="0.3">
      <c r="A25" s="36" t="s">
        <v>45</v>
      </c>
      <c r="B25" s="57" t="s">
        <v>46</v>
      </c>
      <c r="C25" s="58"/>
      <c r="D25" s="61"/>
      <c r="E25" s="156" t="str">
        <f>E6</f>
        <v>Industrieel onderzoek</v>
      </c>
      <c r="F25" s="157"/>
      <c r="G25" s="59"/>
      <c r="H25" s="158" t="str">
        <f>H6</f>
        <v>Experimentele ontwikkeling</v>
      </c>
      <c r="I25" s="157"/>
      <c r="J25" s="59"/>
      <c r="K25" s="158" t="str">
        <f>K6</f>
        <v>Haalbaarheidsstudies</v>
      </c>
      <c r="L25" s="157"/>
      <c r="M25" s="59"/>
      <c r="N25" s="158" t="str">
        <f>N6</f>
        <v>Investeringssteun MKB</v>
      </c>
      <c r="O25" s="157"/>
      <c r="P25" s="59"/>
      <c r="Q25" s="158" t="str">
        <f>Q6</f>
        <v>Onderzoeksinfrastructuur</v>
      </c>
      <c r="R25" s="157"/>
      <c r="S25" s="59"/>
      <c r="T25" s="103"/>
      <c r="U25" s="45"/>
    </row>
    <row r="26" spans="1:21" s="113" customFormat="1" ht="21.75" customHeight="1" x14ac:dyDescent="0.3">
      <c r="A26" s="36"/>
      <c r="B26" s="35" t="s">
        <v>47</v>
      </c>
      <c r="C26" s="36"/>
      <c r="D26" s="60" t="s">
        <v>48</v>
      </c>
      <c r="E26" s="36" t="s">
        <v>49</v>
      </c>
      <c r="F26" s="60" t="s">
        <v>50</v>
      </c>
      <c r="G26" s="60"/>
      <c r="H26" s="36" t="s">
        <v>49</v>
      </c>
      <c r="I26" s="60" t="s">
        <v>50</v>
      </c>
      <c r="J26" s="60"/>
      <c r="K26" s="36" t="s">
        <v>49</v>
      </c>
      <c r="L26" s="60" t="s">
        <v>50</v>
      </c>
      <c r="M26" s="60"/>
      <c r="N26" s="36" t="s">
        <v>49</v>
      </c>
      <c r="O26" s="60" t="s">
        <v>50</v>
      </c>
      <c r="P26" s="60"/>
      <c r="Q26" s="36" t="s">
        <v>49</v>
      </c>
      <c r="R26" s="60" t="s">
        <v>50</v>
      </c>
      <c r="S26" s="60"/>
      <c r="T26" s="104"/>
      <c r="U26" s="36"/>
    </row>
    <row r="27" spans="1:21" s="113"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62"/>
      <c r="T27" s="106"/>
      <c r="U27" s="45"/>
    </row>
    <row r="28" spans="1:21" s="113" customFormat="1" ht="15.65" customHeight="1" x14ac:dyDescent="0.3">
      <c r="A28" s="36"/>
      <c r="B28" s="31"/>
      <c r="C28" s="36"/>
      <c r="D28" s="32"/>
      <c r="E28" s="32"/>
      <c r="F28" s="33">
        <f t="shared" ref="F28:F34" si="5">$D28*E28</f>
        <v>0</v>
      </c>
      <c r="G28" s="39"/>
      <c r="H28" s="32"/>
      <c r="I28" s="33">
        <f t="shared" ref="I28:I34" si="6">$D28*H28</f>
        <v>0</v>
      </c>
      <c r="J28" s="39"/>
      <c r="K28" s="32"/>
      <c r="L28" s="33">
        <f t="shared" ref="L28:L34" si="7">$D28*K28</f>
        <v>0</v>
      </c>
      <c r="M28" s="39"/>
      <c r="N28" s="32"/>
      <c r="O28" s="33">
        <f t="shared" ref="O28:O34" si="8">$D28*N28</f>
        <v>0</v>
      </c>
      <c r="P28" s="39"/>
      <c r="Q28" s="32"/>
      <c r="R28" s="33">
        <f t="shared" ref="R28:R34" si="9">$D28*Q28</f>
        <v>0</v>
      </c>
      <c r="S28" s="62"/>
      <c r="T28" s="106"/>
      <c r="U28" s="45"/>
    </row>
    <row r="29" spans="1:21" s="113" customFormat="1" ht="15.65" customHeight="1" x14ac:dyDescent="0.3">
      <c r="A29" s="36"/>
      <c r="B29" s="31"/>
      <c r="C29" s="36"/>
      <c r="D29" s="32"/>
      <c r="E29" s="32"/>
      <c r="F29" s="33">
        <f t="shared" si="5"/>
        <v>0</v>
      </c>
      <c r="G29" s="39"/>
      <c r="H29" s="32"/>
      <c r="I29" s="33">
        <f t="shared" si="6"/>
        <v>0</v>
      </c>
      <c r="J29" s="39"/>
      <c r="K29" s="32"/>
      <c r="L29" s="33">
        <f t="shared" si="7"/>
        <v>0</v>
      </c>
      <c r="M29" s="39"/>
      <c r="N29" s="32"/>
      <c r="O29" s="33">
        <f t="shared" si="8"/>
        <v>0</v>
      </c>
      <c r="P29" s="39"/>
      <c r="Q29" s="32"/>
      <c r="R29" s="33">
        <f t="shared" si="9"/>
        <v>0</v>
      </c>
      <c r="S29" s="62"/>
      <c r="T29" s="106"/>
      <c r="U29" s="45"/>
    </row>
    <row r="30" spans="1:21" s="113" customFormat="1" ht="15.65" customHeight="1" x14ac:dyDescent="0.3">
      <c r="A30" s="36"/>
      <c r="B30" s="31"/>
      <c r="C30" s="36"/>
      <c r="D30" s="32"/>
      <c r="E30" s="32"/>
      <c r="F30" s="33">
        <f t="shared" si="5"/>
        <v>0</v>
      </c>
      <c r="G30" s="39"/>
      <c r="H30" s="32"/>
      <c r="I30" s="33">
        <f t="shared" si="6"/>
        <v>0</v>
      </c>
      <c r="J30" s="39"/>
      <c r="K30" s="32"/>
      <c r="L30" s="33">
        <f t="shared" si="7"/>
        <v>0</v>
      </c>
      <c r="M30" s="39"/>
      <c r="N30" s="32"/>
      <c r="O30" s="33">
        <f t="shared" si="8"/>
        <v>0</v>
      </c>
      <c r="P30" s="39"/>
      <c r="Q30" s="32"/>
      <c r="R30" s="33">
        <f t="shared" si="9"/>
        <v>0</v>
      </c>
      <c r="S30" s="62"/>
      <c r="T30" s="106"/>
      <c r="U30" s="45"/>
    </row>
    <row r="31" spans="1:21" s="113" customFormat="1" ht="15.65" customHeight="1" x14ac:dyDescent="0.3">
      <c r="A31" s="36"/>
      <c r="B31" s="31"/>
      <c r="C31" s="36"/>
      <c r="D31" s="32"/>
      <c r="E31" s="32"/>
      <c r="F31" s="33">
        <f t="shared" si="5"/>
        <v>0</v>
      </c>
      <c r="G31" s="39"/>
      <c r="H31" s="32"/>
      <c r="I31" s="33">
        <f t="shared" si="6"/>
        <v>0</v>
      </c>
      <c r="J31" s="39"/>
      <c r="K31" s="32"/>
      <c r="L31" s="33">
        <f t="shared" si="7"/>
        <v>0</v>
      </c>
      <c r="M31" s="39"/>
      <c r="N31" s="32"/>
      <c r="O31" s="33">
        <f t="shared" si="8"/>
        <v>0</v>
      </c>
      <c r="P31" s="39"/>
      <c r="Q31" s="32"/>
      <c r="R31" s="33">
        <f t="shared" si="9"/>
        <v>0</v>
      </c>
      <c r="S31" s="62"/>
      <c r="T31" s="106"/>
      <c r="U31" s="45"/>
    </row>
    <row r="32" spans="1:21" s="113" customFormat="1" ht="15.65" customHeight="1" x14ac:dyDescent="0.3">
      <c r="A32" s="36"/>
      <c r="B32" s="31"/>
      <c r="C32" s="36"/>
      <c r="D32" s="32"/>
      <c r="E32" s="32"/>
      <c r="F32" s="33">
        <f t="shared" si="5"/>
        <v>0</v>
      </c>
      <c r="G32" s="39"/>
      <c r="H32" s="32"/>
      <c r="I32" s="33">
        <f t="shared" si="6"/>
        <v>0</v>
      </c>
      <c r="J32" s="39"/>
      <c r="K32" s="32"/>
      <c r="L32" s="33">
        <f t="shared" si="7"/>
        <v>0</v>
      </c>
      <c r="M32" s="39"/>
      <c r="N32" s="32"/>
      <c r="O32" s="33">
        <f t="shared" si="8"/>
        <v>0</v>
      </c>
      <c r="P32" s="39"/>
      <c r="Q32" s="32"/>
      <c r="R32" s="33">
        <f t="shared" si="9"/>
        <v>0</v>
      </c>
      <c r="S32" s="62"/>
      <c r="T32" s="106"/>
      <c r="U32" s="45"/>
    </row>
    <row r="33" spans="1:21" s="113" customFormat="1" ht="15.65" customHeight="1" x14ac:dyDescent="0.3">
      <c r="A33" s="45"/>
      <c r="B33" s="31"/>
      <c r="C33" s="45"/>
      <c r="D33" s="32"/>
      <c r="E33" s="32"/>
      <c r="F33" s="33">
        <f t="shared" si="5"/>
        <v>0</v>
      </c>
      <c r="G33" s="39"/>
      <c r="H33" s="32"/>
      <c r="I33" s="33">
        <f t="shared" si="6"/>
        <v>0</v>
      </c>
      <c r="J33" s="39"/>
      <c r="K33" s="32"/>
      <c r="L33" s="33">
        <f t="shared" si="7"/>
        <v>0</v>
      </c>
      <c r="M33" s="39"/>
      <c r="N33" s="32"/>
      <c r="O33" s="33">
        <f t="shared" si="8"/>
        <v>0</v>
      </c>
      <c r="P33" s="39"/>
      <c r="Q33" s="32"/>
      <c r="R33" s="33">
        <f t="shared" si="9"/>
        <v>0</v>
      </c>
      <c r="S33" s="62"/>
      <c r="T33" s="106"/>
      <c r="U33" s="45"/>
    </row>
    <row r="34" spans="1:21" s="114" customFormat="1" ht="15.65" customHeight="1" x14ac:dyDescent="0.3">
      <c r="A34" s="45"/>
      <c r="B34" s="31"/>
      <c r="C34" s="45"/>
      <c r="D34" s="32"/>
      <c r="E34" s="32"/>
      <c r="F34" s="43">
        <f t="shared" si="5"/>
        <v>0</v>
      </c>
      <c r="G34" s="39"/>
      <c r="H34" s="32"/>
      <c r="I34" s="43">
        <f t="shared" si="6"/>
        <v>0</v>
      </c>
      <c r="J34" s="39"/>
      <c r="K34" s="32"/>
      <c r="L34" s="43">
        <f t="shared" si="7"/>
        <v>0</v>
      </c>
      <c r="M34" s="39"/>
      <c r="N34" s="32"/>
      <c r="O34" s="43">
        <f t="shared" si="8"/>
        <v>0</v>
      </c>
      <c r="P34" s="39"/>
      <c r="Q34" s="32"/>
      <c r="R34" s="43">
        <f t="shared" si="9"/>
        <v>0</v>
      </c>
      <c r="S34" s="62"/>
      <c r="T34" s="106" t="s">
        <v>51</v>
      </c>
      <c r="U34" s="45"/>
    </row>
    <row r="35" spans="1:21" s="113"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5"/>
      <c r="T35" s="56">
        <f>+F35+I35+L35+O35+R35</f>
        <v>0</v>
      </c>
      <c r="U35" s="36"/>
    </row>
    <row r="36" spans="1:21" s="113"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102"/>
      <c r="U36" s="45"/>
    </row>
    <row r="37" spans="1:21" s="114" customFormat="1" ht="21" customHeight="1" x14ac:dyDescent="0.3">
      <c r="A37" s="36" t="s">
        <v>52</v>
      </c>
      <c r="B37" s="68" t="s">
        <v>53</v>
      </c>
      <c r="C37" s="69"/>
      <c r="D37" s="59"/>
      <c r="E37" s="156" t="str">
        <f>E6</f>
        <v>Industrieel onderzoek</v>
      </c>
      <c r="F37" s="157"/>
      <c r="G37" s="59"/>
      <c r="H37" s="158" t="str">
        <f>H6</f>
        <v>Experimentele ontwikkeling</v>
      </c>
      <c r="I37" s="157"/>
      <c r="J37" s="59"/>
      <c r="K37" s="158" t="str">
        <f>K6</f>
        <v>Haalbaarheidsstudies</v>
      </c>
      <c r="L37" s="157"/>
      <c r="M37" s="59"/>
      <c r="N37" s="158" t="str">
        <f>N6</f>
        <v>Investeringssteun MKB</v>
      </c>
      <c r="O37" s="157"/>
      <c r="P37" s="59"/>
      <c r="Q37" s="158" t="str">
        <f>Q6</f>
        <v>Onderzoeksinfrastructuur</v>
      </c>
      <c r="R37" s="157"/>
      <c r="S37" s="59"/>
      <c r="T37" s="103"/>
      <c r="U37" s="45"/>
    </row>
    <row r="38" spans="1:21" s="113" customFormat="1" ht="24.75" customHeight="1" x14ac:dyDescent="0.3">
      <c r="A38" s="36"/>
      <c r="B38" s="35" t="s">
        <v>54</v>
      </c>
      <c r="C38" s="36"/>
      <c r="D38" s="60"/>
      <c r="E38" s="36"/>
      <c r="F38" s="60" t="s">
        <v>7</v>
      </c>
      <c r="G38" s="60"/>
      <c r="H38" s="36"/>
      <c r="I38" s="60" t="s">
        <v>7</v>
      </c>
      <c r="J38" s="60"/>
      <c r="K38" s="36"/>
      <c r="L38" s="60" t="s">
        <v>7</v>
      </c>
      <c r="M38" s="60"/>
      <c r="N38" s="36"/>
      <c r="O38" s="60" t="s">
        <v>7</v>
      </c>
      <c r="P38" s="60"/>
      <c r="Q38" s="36"/>
      <c r="R38" s="60" t="s">
        <v>7</v>
      </c>
      <c r="S38" s="60"/>
      <c r="T38" s="104"/>
      <c r="U38" s="36"/>
    </row>
    <row r="39" spans="1:21" s="113" customFormat="1" ht="15.65" customHeight="1" x14ac:dyDescent="0.3">
      <c r="A39" s="45"/>
      <c r="B39" s="31"/>
      <c r="C39" s="45"/>
      <c r="D39" s="46"/>
      <c r="E39" s="45"/>
      <c r="F39" s="32"/>
      <c r="G39" s="39"/>
      <c r="H39" s="39"/>
      <c r="I39" s="32"/>
      <c r="J39" s="39"/>
      <c r="K39" s="39"/>
      <c r="L39" s="32"/>
      <c r="M39" s="39"/>
      <c r="N39" s="39"/>
      <c r="O39" s="32"/>
      <c r="P39" s="39"/>
      <c r="Q39" s="39"/>
      <c r="R39" s="32"/>
      <c r="S39" s="39"/>
      <c r="T39" s="107"/>
      <c r="U39" s="45"/>
    </row>
    <row r="40" spans="1:21" s="113" customFormat="1" ht="15.65" customHeight="1" x14ac:dyDescent="0.3">
      <c r="A40" s="45"/>
      <c r="B40" s="31"/>
      <c r="C40" s="45"/>
      <c r="D40" s="46"/>
      <c r="E40" s="45"/>
      <c r="F40" s="32"/>
      <c r="G40" s="39"/>
      <c r="H40" s="39"/>
      <c r="I40" s="32"/>
      <c r="J40" s="39"/>
      <c r="K40" s="39"/>
      <c r="L40" s="32"/>
      <c r="M40" s="39"/>
      <c r="N40" s="39"/>
      <c r="O40" s="32"/>
      <c r="P40" s="39"/>
      <c r="Q40" s="39"/>
      <c r="R40" s="32"/>
      <c r="S40" s="39"/>
      <c r="T40" s="107"/>
      <c r="U40" s="45"/>
    </row>
    <row r="41" spans="1:21" s="113" customFormat="1" ht="15.65" customHeight="1" x14ac:dyDescent="0.3">
      <c r="A41" s="45"/>
      <c r="B41" s="31"/>
      <c r="C41" s="45"/>
      <c r="D41" s="46"/>
      <c r="E41" s="45"/>
      <c r="F41" s="32"/>
      <c r="G41" s="39"/>
      <c r="H41" s="39"/>
      <c r="I41" s="32"/>
      <c r="J41" s="39"/>
      <c r="K41" s="39"/>
      <c r="L41" s="32"/>
      <c r="M41" s="39"/>
      <c r="N41" s="39"/>
      <c r="O41" s="32"/>
      <c r="P41" s="39"/>
      <c r="Q41" s="39"/>
      <c r="R41" s="32"/>
      <c r="S41" s="39"/>
      <c r="T41" s="107"/>
      <c r="U41" s="45"/>
    </row>
    <row r="42" spans="1:21" s="113" customFormat="1" ht="15.65" customHeight="1" x14ac:dyDescent="0.3">
      <c r="A42" s="45"/>
      <c r="B42" s="31"/>
      <c r="C42" s="45"/>
      <c r="D42" s="46"/>
      <c r="E42" s="45"/>
      <c r="F42" s="32"/>
      <c r="G42" s="39"/>
      <c r="H42" s="39"/>
      <c r="I42" s="32"/>
      <c r="J42" s="39"/>
      <c r="K42" s="39"/>
      <c r="L42" s="32"/>
      <c r="M42" s="39"/>
      <c r="N42" s="39"/>
      <c r="O42" s="32"/>
      <c r="P42" s="39"/>
      <c r="Q42" s="39"/>
      <c r="R42" s="32"/>
      <c r="S42" s="39"/>
      <c r="T42" s="107"/>
      <c r="U42" s="45"/>
    </row>
    <row r="43" spans="1:21" s="113" customFormat="1" ht="15.65" customHeight="1" x14ac:dyDescent="0.3">
      <c r="A43" s="45"/>
      <c r="B43" s="31"/>
      <c r="C43" s="45"/>
      <c r="D43" s="46"/>
      <c r="E43" s="45"/>
      <c r="F43" s="32"/>
      <c r="G43" s="39"/>
      <c r="H43" s="39"/>
      <c r="I43" s="32"/>
      <c r="J43" s="39"/>
      <c r="K43" s="39"/>
      <c r="L43" s="32"/>
      <c r="M43" s="39"/>
      <c r="N43" s="39"/>
      <c r="O43" s="32"/>
      <c r="P43" s="39"/>
      <c r="Q43" s="39"/>
      <c r="R43" s="32"/>
      <c r="S43" s="39"/>
      <c r="T43" s="107"/>
      <c r="U43" s="45"/>
    </row>
    <row r="44" spans="1:21" s="113" customFormat="1" ht="15.65" customHeight="1" x14ac:dyDescent="0.3">
      <c r="A44" s="45"/>
      <c r="B44" s="31"/>
      <c r="C44" s="45"/>
      <c r="D44" s="46"/>
      <c r="E44" s="45"/>
      <c r="F44" s="32"/>
      <c r="G44" s="39"/>
      <c r="H44" s="39"/>
      <c r="I44" s="32"/>
      <c r="J44" s="39"/>
      <c r="K44" s="39"/>
      <c r="L44" s="32"/>
      <c r="M44" s="39"/>
      <c r="N44" s="39"/>
      <c r="O44" s="32"/>
      <c r="P44" s="39"/>
      <c r="Q44" s="39"/>
      <c r="R44" s="32"/>
      <c r="S44" s="39"/>
      <c r="T44" s="107"/>
      <c r="U44" s="45"/>
    </row>
    <row r="45" spans="1:21" s="113" customFormat="1" ht="15.65" customHeight="1" x14ac:dyDescent="0.3">
      <c r="A45" s="45"/>
      <c r="B45" s="31"/>
      <c r="C45" s="45"/>
      <c r="D45" s="46"/>
      <c r="E45" s="45"/>
      <c r="F45" s="32"/>
      <c r="G45" s="39"/>
      <c r="H45" s="39"/>
      <c r="I45" s="32"/>
      <c r="J45" s="39"/>
      <c r="K45" s="39"/>
      <c r="L45" s="32"/>
      <c r="M45" s="39"/>
      <c r="N45" s="39"/>
      <c r="O45" s="32"/>
      <c r="P45" s="39"/>
      <c r="Q45" s="39"/>
      <c r="R45" s="32"/>
      <c r="S45" s="39"/>
      <c r="T45" s="107"/>
      <c r="U45" s="45"/>
    </row>
    <row r="46" spans="1:21" s="113" customFormat="1" ht="15.65" customHeight="1" x14ac:dyDescent="0.3">
      <c r="A46" s="45"/>
      <c r="B46" s="31"/>
      <c r="C46" s="45"/>
      <c r="D46" s="46"/>
      <c r="E46" s="45"/>
      <c r="F46" s="32"/>
      <c r="G46" s="39"/>
      <c r="H46" s="39"/>
      <c r="I46" s="32"/>
      <c r="J46" s="39"/>
      <c r="K46" s="39"/>
      <c r="L46" s="32"/>
      <c r="M46" s="39"/>
      <c r="N46" s="39"/>
      <c r="O46" s="32"/>
      <c r="P46" s="39"/>
      <c r="Q46" s="39"/>
      <c r="R46" s="32"/>
      <c r="S46" s="39"/>
      <c r="T46" s="107"/>
      <c r="U46" s="45"/>
    </row>
    <row r="47" spans="1:21" s="114" customFormat="1" ht="15.65" customHeight="1" x14ac:dyDescent="0.3">
      <c r="A47" s="45"/>
      <c r="B47" s="31"/>
      <c r="C47" s="45"/>
      <c r="D47" s="46"/>
      <c r="E47" s="45"/>
      <c r="F47" s="70"/>
      <c r="G47" s="39"/>
      <c r="H47" s="71"/>
      <c r="I47" s="70"/>
      <c r="J47" s="39"/>
      <c r="K47" s="71"/>
      <c r="L47" s="70"/>
      <c r="M47" s="39"/>
      <c r="N47" s="71"/>
      <c r="O47" s="70"/>
      <c r="P47" s="39"/>
      <c r="Q47" s="71"/>
      <c r="R47" s="70"/>
      <c r="S47" s="39"/>
      <c r="T47" s="107" t="s">
        <v>55</v>
      </c>
      <c r="U47" s="45"/>
    </row>
    <row r="48" spans="1:21" s="114"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56">
        <f>+F48+I48+L48+O48+R48</f>
        <v>0</v>
      </c>
      <c r="U48" s="36"/>
    </row>
    <row r="49" spans="1:21" s="114"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102"/>
      <c r="U49" s="36"/>
    </row>
    <row r="50" spans="1:21" s="114" customFormat="1" ht="15.65" customHeight="1" thickBot="1" x14ac:dyDescent="0.4">
      <c r="A50" s="36"/>
      <c r="B50" s="72" t="s">
        <v>62</v>
      </c>
      <c r="C50" s="25">
        <f>Deelnemer_8</f>
        <v>0</v>
      </c>
      <c r="D50" s="60"/>
      <c r="E50" s="36"/>
      <c r="F50" s="60"/>
      <c r="G50" s="60"/>
      <c r="H50" s="36"/>
      <c r="I50" s="60"/>
      <c r="J50" s="60"/>
      <c r="K50" s="36"/>
      <c r="L50" s="60"/>
      <c r="M50" s="60"/>
      <c r="N50" s="36"/>
      <c r="O50" s="60"/>
      <c r="P50" s="60"/>
      <c r="Q50" s="36"/>
      <c r="R50" s="60"/>
      <c r="S50" s="60"/>
      <c r="T50" s="102"/>
      <c r="U50" s="36"/>
    </row>
    <row r="51" spans="1:21" s="114"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102"/>
      <c r="U51" s="36"/>
    </row>
    <row r="52" spans="1:21" s="113" customFormat="1" ht="15.65" customHeight="1" x14ac:dyDescent="0.35">
      <c r="A52" s="36"/>
      <c r="B52" s="73"/>
      <c r="C52" s="36"/>
      <c r="D52" s="60"/>
      <c r="E52" s="36"/>
      <c r="F52" s="60"/>
      <c r="G52" s="60"/>
      <c r="H52" s="36"/>
      <c r="I52" s="60"/>
      <c r="J52" s="60"/>
      <c r="K52" s="36"/>
      <c r="L52" s="60"/>
      <c r="M52" s="60"/>
      <c r="N52" s="36"/>
      <c r="O52" s="60"/>
      <c r="P52" s="60"/>
      <c r="Q52" s="36"/>
      <c r="R52" s="60"/>
      <c r="S52" s="60"/>
      <c r="T52" s="102"/>
      <c r="U52" s="36"/>
    </row>
    <row r="53" spans="1:21" s="113"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102"/>
      <c r="U53" s="45"/>
    </row>
    <row r="54" spans="1:21" s="114" customFormat="1" ht="21" customHeight="1" x14ac:dyDescent="0.3">
      <c r="A54" s="36" t="s">
        <v>56</v>
      </c>
      <c r="B54" s="57" t="s">
        <v>57</v>
      </c>
      <c r="C54" s="58"/>
      <c r="D54" s="61"/>
      <c r="E54" s="156" t="str">
        <f>E6</f>
        <v>Industrieel onderzoek</v>
      </c>
      <c r="F54" s="157"/>
      <c r="G54" s="59"/>
      <c r="H54" s="158" t="str">
        <f>H6</f>
        <v>Experimentele ontwikkeling</v>
      </c>
      <c r="I54" s="157"/>
      <c r="J54" s="59"/>
      <c r="K54" s="158" t="str">
        <f>K6</f>
        <v>Haalbaarheidsstudies</v>
      </c>
      <c r="L54" s="157"/>
      <c r="M54" s="59"/>
      <c r="N54" s="158" t="str">
        <f>N6</f>
        <v>Investeringssteun MKB</v>
      </c>
      <c r="O54" s="157"/>
      <c r="P54" s="59"/>
      <c r="Q54" s="158" t="str">
        <f>Q6</f>
        <v>Onderzoeksinfrastructuur</v>
      </c>
      <c r="R54" s="157"/>
      <c r="S54" s="59"/>
      <c r="T54" s="103"/>
      <c r="U54" s="45"/>
    </row>
    <row r="55" spans="1:21" s="113" customFormat="1" ht="23.25" customHeight="1" x14ac:dyDescent="0.3">
      <c r="A55" s="36"/>
      <c r="B55" s="35" t="s">
        <v>58</v>
      </c>
      <c r="C55" s="36"/>
      <c r="D55" s="60"/>
      <c r="E55" s="36"/>
      <c r="F55" s="60" t="s">
        <v>7</v>
      </c>
      <c r="G55" s="60"/>
      <c r="H55" s="36"/>
      <c r="I55" s="60" t="s">
        <v>7</v>
      </c>
      <c r="J55" s="60"/>
      <c r="K55" s="36"/>
      <c r="L55" s="60" t="s">
        <v>7</v>
      </c>
      <c r="M55" s="60"/>
      <c r="N55" s="36"/>
      <c r="O55" s="60" t="s">
        <v>7</v>
      </c>
      <c r="P55" s="60"/>
      <c r="Q55" s="36"/>
      <c r="R55" s="60" t="s">
        <v>7</v>
      </c>
      <c r="S55" s="60"/>
      <c r="T55" s="104"/>
      <c r="U55" s="36"/>
    </row>
    <row r="56" spans="1:21" s="113" customFormat="1" ht="15.65" customHeight="1" x14ac:dyDescent="0.3">
      <c r="A56" s="36"/>
      <c r="B56" s="31"/>
      <c r="C56" s="45"/>
      <c r="D56" s="60"/>
      <c r="E56" s="45"/>
      <c r="F56" s="32"/>
      <c r="G56" s="39"/>
      <c r="H56" s="39"/>
      <c r="I56" s="32"/>
      <c r="J56" s="39"/>
      <c r="K56" s="39"/>
      <c r="L56" s="32"/>
      <c r="M56" s="39"/>
      <c r="N56" s="39"/>
      <c r="O56" s="32"/>
      <c r="P56" s="39"/>
      <c r="Q56" s="39"/>
      <c r="R56" s="32"/>
      <c r="S56" s="39"/>
      <c r="T56" s="107"/>
      <c r="U56" s="45"/>
    </row>
    <row r="57" spans="1:21" s="113" customFormat="1" ht="15.65" customHeight="1" x14ac:dyDescent="0.3">
      <c r="A57" s="36"/>
      <c r="B57" s="31"/>
      <c r="C57" s="45"/>
      <c r="D57" s="60"/>
      <c r="E57" s="45"/>
      <c r="F57" s="32"/>
      <c r="G57" s="39"/>
      <c r="H57" s="39"/>
      <c r="I57" s="32"/>
      <c r="J57" s="39"/>
      <c r="K57" s="39"/>
      <c r="L57" s="32"/>
      <c r="M57" s="39"/>
      <c r="N57" s="39"/>
      <c r="O57" s="32"/>
      <c r="P57" s="39"/>
      <c r="Q57" s="39"/>
      <c r="R57" s="32"/>
      <c r="S57" s="39"/>
      <c r="T57" s="107"/>
      <c r="U57" s="45"/>
    </row>
    <row r="58" spans="1:21" s="113" customFormat="1" ht="15.65" customHeight="1" x14ac:dyDescent="0.3">
      <c r="A58" s="36"/>
      <c r="B58" s="31"/>
      <c r="C58" s="45"/>
      <c r="D58" s="60"/>
      <c r="E58" s="45"/>
      <c r="F58" s="32"/>
      <c r="G58" s="39"/>
      <c r="H58" s="39"/>
      <c r="I58" s="32"/>
      <c r="J58" s="39"/>
      <c r="K58" s="39"/>
      <c r="L58" s="32"/>
      <c r="M58" s="39"/>
      <c r="N58" s="39"/>
      <c r="O58" s="32"/>
      <c r="P58" s="39"/>
      <c r="Q58" s="39"/>
      <c r="R58" s="32"/>
      <c r="S58" s="39"/>
      <c r="T58" s="107"/>
      <c r="U58" s="45"/>
    </row>
    <row r="59" spans="1:21" s="113" customFormat="1" ht="15.65" customHeight="1" x14ac:dyDescent="0.3">
      <c r="A59" s="36"/>
      <c r="B59" s="31"/>
      <c r="C59" s="45"/>
      <c r="D59" s="60"/>
      <c r="E59" s="45"/>
      <c r="F59" s="32"/>
      <c r="G59" s="39"/>
      <c r="H59" s="39"/>
      <c r="I59" s="32"/>
      <c r="J59" s="39"/>
      <c r="K59" s="39"/>
      <c r="L59" s="32"/>
      <c r="M59" s="39"/>
      <c r="N59" s="39"/>
      <c r="O59" s="32"/>
      <c r="P59" s="39"/>
      <c r="Q59" s="39"/>
      <c r="R59" s="32"/>
      <c r="S59" s="39"/>
      <c r="T59" s="107"/>
      <c r="U59" s="45"/>
    </row>
    <row r="60" spans="1:21" s="113" customFormat="1" ht="15.65" customHeight="1" x14ac:dyDescent="0.3">
      <c r="A60" s="36"/>
      <c r="B60" s="31"/>
      <c r="C60" s="45"/>
      <c r="D60" s="60"/>
      <c r="E60" s="45"/>
      <c r="F60" s="32"/>
      <c r="G60" s="39"/>
      <c r="H60" s="39"/>
      <c r="I60" s="32"/>
      <c r="J60" s="39"/>
      <c r="K60" s="39"/>
      <c r="L60" s="32"/>
      <c r="M60" s="39"/>
      <c r="N60" s="39"/>
      <c r="O60" s="32"/>
      <c r="P60" s="39"/>
      <c r="Q60" s="39"/>
      <c r="R60" s="32"/>
      <c r="S60" s="39"/>
      <c r="T60" s="107"/>
      <c r="U60" s="45"/>
    </row>
    <row r="61" spans="1:21" s="113" customFormat="1" ht="15.65" customHeight="1" x14ac:dyDescent="0.3">
      <c r="A61" s="36"/>
      <c r="B61" s="31"/>
      <c r="C61" s="45"/>
      <c r="D61" s="60"/>
      <c r="E61" s="45"/>
      <c r="F61" s="32"/>
      <c r="G61" s="39"/>
      <c r="H61" s="39"/>
      <c r="I61" s="32"/>
      <c r="J61" s="39"/>
      <c r="K61" s="39"/>
      <c r="L61" s="32"/>
      <c r="M61" s="39"/>
      <c r="N61" s="39"/>
      <c r="O61" s="32"/>
      <c r="P61" s="39"/>
      <c r="Q61" s="39"/>
      <c r="R61" s="32"/>
      <c r="S61" s="39"/>
      <c r="T61" s="107"/>
      <c r="U61" s="45"/>
    </row>
    <row r="62" spans="1:21" s="113" customFormat="1" ht="15.65" customHeight="1" x14ac:dyDescent="0.3">
      <c r="A62" s="36"/>
      <c r="B62" s="31"/>
      <c r="C62" s="45"/>
      <c r="D62" s="60"/>
      <c r="E62" s="45"/>
      <c r="F62" s="32"/>
      <c r="G62" s="39"/>
      <c r="H62" s="39"/>
      <c r="I62" s="32"/>
      <c r="J62" s="39"/>
      <c r="K62" s="39"/>
      <c r="L62" s="32"/>
      <c r="M62" s="39"/>
      <c r="N62" s="39"/>
      <c r="O62" s="32"/>
      <c r="P62" s="39"/>
      <c r="Q62" s="39"/>
      <c r="R62" s="32"/>
      <c r="S62" s="39"/>
      <c r="T62" s="107"/>
      <c r="U62" s="45"/>
    </row>
    <row r="63" spans="1:21" s="114" customFormat="1" ht="15.65" customHeight="1" x14ac:dyDescent="0.3">
      <c r="A63" s="36"/>
      <c r="B63" s="31"/>
      <c r="C63" s="45"/>
      <c r="D63" s="60"/>
      <c r="E63" s="45"/>
      <c r="F63" s="32"/>
      <c r="G63" s="39"/>
      <c r="H63" s="39"/>
      <c r="I63" s="32"/>
      <c r="J63" s="39"/>
      <c r="K63" s="39"/>
      <c r="L63" s="32"/>
      <c r="M63" s="39"/>
      <c r="N63" s="39"/>
      <c r="O63" s="32"/>
      <c r="P63" s="39"/>
      <c r="Q63" s="39"/>
      <c r="R63" s="32"/>
      <c r="S63" s="39"/>
      <c r="T63" s="107"/>
      <c r="U63" s="45"/>
    </row>
    <row r="64" spans="1:21" s="114" customFormat="1" ht="15.65" customHeight="1" x14ac:dyDescent="0.3">
      <c r="A64" s="36"/>
      <c r="B64" s="31"/>
      <c r="C64" s="36"/>
      <c r="D64" s="60"/>
      <c r="E64" s="45"/>
      <c r="F64" s="32"/>
      <c r="G64" s="39"/>
      <c r="H64" s="74"/>
      <c r="I64" s="32"/>
      <c r="J64" s="39"/>
      <c r="K64" s="74"/>
      <c r="L64" s="32"/>
      <c r="M64" s="39"/>
      <c r="N64" s="74"/>
      <c r="O64" s="32"/>
      <c r="P64" s="39"/>
      <c r="Q64" s="74"/>
      <c r="R64" s="32"/>
      <c r="S64" s="39"/>
      <c r="T64" s="107"/>
      <c r="U64" s="36"/>
    </row>
    <row r="65" spans="1:23" s="114" customFormat="1" ht="13" x14ac:dyDescent="0.3">
      <c r="A65" s="36"/>
      <c r="B65" s="31"/>
      <c r="C65" s="36"/>
      <c r="D65" s="60"/>
      <c r="E65" s="45"/>
      <c r="F65" s="32"/>
      <c r="G65" s="39"/>
      <c r="H65" s="39"/>
      <c r="I65" s="32"/>
      <c r="J65" s="39"/>
      <c r="K65" s="39"/>
      <c r="L65" s="32"/>
      <c r="M65" s="39"/>
      <c r="N65" s="39"/>
      <c r="O65" s="32"/>
      <c r="P65" s="39"/>
      <c r="Q65" s="39"/>
      <c r="R65" s="32"/>
      <c r="S65" s="48"/>
      <c r="T65" s="107"/>
      <c r="U65" s="36"/>
    </row>
    <row r="66" spans="1:23" s="114" customFormat="1" ht="13" x14ac:dyDescent="0.3">
      <c r="A66" s="36"/>
      <c r="B66" s="31"/>
      <c r="C66" s="36"/>
      <c r="D66" s="60"/>
      <c r="E66" s="45"/>
      <c r="F66" s="32"/>
      <c r="G66" s="39"/>
      <c r="H66" s="39"/>
      <c r="I66" s="32"/>
      <c r="J66" s="39"/>
      <c r="K66" s="39"/>
      <c r="L66" s="32"/>
      <c r="M66" s="39"/>
      <c r="N66" s="39"/>
      <c r="O66" s="32"/>
      <c r="P66" s="39"/>
      <c r="Q66" s="39"/>
      <c r="R66" s="32"/>
      <c r="S66" s="48"/>
      <c r="T66" s="107"/>
      <c r="U66" s="36"/>
    </row>
    <row r="67" spans="1:23" s="114" customFormat="1" ht="13" x14ac:dyDescent="0.3">
      <c r="A67" s="36"/>
      <c r="B67" s="31"/>
      <c r="C67" s="36"/>
      <c r="D67" s="60"/>
      <c r="E67" s="45"/>
      <c r="F67" s="32"/>
      <c r="G67" s="39"/>
      <c r="H67" s="39"/>
      <c r="I67" s="32"/>
      <c r="J67" s="39"/>
      <c r="K67" s="39"/>
      <c r="L67" s="32"/>
      <c r="M67" s="39"/>
      <c r="N67" s="39"/>
      <c r="O67" s="32"/>
      <c r="P67" s="39"/>
      <c r="Q67" s="39"/>
      <c r="R67" s="32"/>
      <c r="S67" s="48"/>
      <c r="T67" s="107"/>
      <c r="U67" s="36"/>
    </row>
    <row r="68" spans="1:23" s="114" customFormat="1" ht="13" x14ac:dyDescent="0.3">
      <c r="A68" s="36"/>
      <c r="B68" s="31"/>
      <c r="C68" s="36"/>
      <c r="D68" s="60"/>
      <c r="E68" s="45"/>
      <c r="F68" s="32"/>
      <c r="G68" s="39"/>
      <c r="H68" s="39"/>
      <c r="I68" s="32"/>
      <c r="J68" s="39"/>
      <c r="K68" s="39"/>
      <c r="L68" s="32"/>
      <c r="M68" s="39"/>
      <c r="N68" s="39"/>
      <c r="O68" s="32"/>
      <c r="P68" s="39"/>
      <c r="Q68" s="39"/>
      <c r="R68" s="32"/>
      <c r="S68" s="48"/>
      <c r="T68" s="107"/>
      <c r="U68" s="36"/>
    </row>
    <row r="69" spans="1:23" s="114" customFormat="1" ht="13" x14ac:dyDescent="0.3">
      <c r="A69" s="36"/>
      <c r="B69" s="31"/>
      <c r="C69" s="36"/>
      <c r="D69" s="60"/>
      <c r="E69" s="45"/>
      <c r="F69" s="32"/>
      <c r="G69" s="39"/>
      <c r="H69" s="39"/>
      <c r="I69" s="32"/>
      <c r="J69" s="39"/>
      <c r="K69" s="39"/>
      <c r="L69" s="32"/>
      <c r="M69" s="39"/>
      <c r="N69" s="39"/>
      <c r="O69" s="32"/>
      <c r="P69" s="39"/>
      <c r="Q69" s="39"/>
      <c r="R69" s="32"/>
      <c r="S69" s="48"/>
      <c r="T69" s="107"/>
      <c r="U69" s="36"/>
    </row>
    <row r="70" spans="1:23" s="114" customFormat="1" ht="13" x14ac:dyDescent="0.3">
      <c r="A70" s="36"/>
      <c r="B70" s="31"/>
      <c r="C70" s="36"/>
      <c r="D70" s="60"/>
      <c r="E70" s="45"/>
      <c r="F70" s="70"/>
      <c r="G70" s="39"/>
      <c r="H70" s="74"/>
      <c r="I70" s="70"/>
      <c r="J70" s="39"/>
      <c r="K70" s="74"/>
      <c r="L70" s="70"/>
      <c r="M70" s="39"/>
      <c r="N70" s="74"/>
      <c r="O70" s="70"/>
      <c r="P70" s="39"/>
      <c r="Q70" s="74"/>
      <c r="R70" s="70"/>
      <c r="S70" s="48"/>
      <c r="T70" s="107" t="s">
        <v>59</v>
      </c>
      <c r="U70" s="36"/>
    </row>
    <row r="71" spans="1:23" s="114"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56">
        <f>+F71+I71+L71+O71+R71</f>
        <v>0</v>
      </c>
      <c r="U71" s="36"/>
    </row>
    <row r="72" spans="1:23" s="115" customFormat="1" ht="18.5" thickBot="1" x14ac:dyDescent="0.45">
      <c r="A72" s="36"/>
      <c r="B72" s="36"/>
      <c r="C72" s="36"/>
      <c r="D72" s="60"/>
      <c r="E72" s="36"/>
      <c r="F72" s="60"/>
      <c r="G72" s="60"/>
      <c r="H72" s="60"/>
      <c r="I72" s="60"/>
      <c r="J72" s="60"/>
      <c r="K72" s="60"/>
      <c r="L72" s="60"/>
      <c r="M72" s="60"/>
      <c r="N72" s="60"/>
      <c r="O72" s="60"/>
      <c r="P72" s="60"/>
      <c r="Q72" s="60"/>
      <c r="R72" s="60"/>
      <c r="S72" s="60"/>
      <c r="T72" s="102"/>
      <c r="U72" s="36"/>
    </row>
    <row r="73" spans="1:23" s="114" customFormat="1" ht="21.75" customHeight="1" thickBot="1" x14ac:dyDescent="0.45">
      <c r="A73" s="36" t="s">
        <v>60</v>
      </c>
      <c r="B73" s="75" t="s">
        <v>61</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108">
        <f>+F73+I73+L73+O73+R73</f>
        <v>0</v>
      </c>
      <c r="U73" s="109"/>
    </row>
    <row r="74" spans="1:23" s="113"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110"/>
      <c r="U74" s="111"/>
    </row>
    <row r="75" spans="1:23" s="113" customFormat="1" ht="21" customHeight="1" x14ac:dyDescent="0.3">
      <c r="A75" s="81" t="s">
        <v>73</v>
      </c>
      <c r="B75" s="83" t="s">
        <v>74</v>
      </c>
      <c r="C75" s="84"/>
      <c r="D75" s="85"/>
      <c r="E75" s="86"/>
      <c r="F75" s="87"/>
      <c r="G75" s="87"/>
      <c r="H75" s="88"/>
      <c r="I75" s="87"/>
      <c r="J75" s="87"/>
      <c r="K75" s="88"/>
      <c r="L75" s="87"/>
      <c r="M75" s="87"/>
      <c r="N75" s="88"/>
      <c r="O75" s="87"/>
      <c r="P75" s="87"/>
      <c r="Q75" s="88"/>
      <c r="R75" s="87"/>
      <c r="S75" s="87"/>
      <c r="T75" s="185"/>
      <c r="U75" s="181"/>
      <c r="V75" s="39"/>
      <c r="W75" s="182"/>
    </row>
    <row r="76" spans="1:23" s="113" customFormat="1" ht="15.65" customHeight="1" x14ac:dyDescent="0.3">
      <c r="A76" s="45"/>
      <c r="B76" s="44"/>
      <c r="C76" s="89"/>
      <c r="D76" s="90"/>
      <c r="E76" s="45"/>
      <c r="F76" s="46"/>
      <c r="G76" s="46"/>
      <c r="I76" s="46"/>
      <c r="J76" s="46"/>
      <c r="K76" s="45"/>
      <c r="L76" s="46"/>
      <c r="M76" s="46"/>
      <c r="N76" s="45"/>
      <c r="O76" s="46"/>
      <c r="P76" s="46"/>
      <c r="Q76" s="45"/>
      <c r="R76" s="46"/>
      <c r="S76" s="46"/>
      <c r="T76" s="186"/>
      <c r="U76" s="46"/>
      <c r="V76" s="91"/>
      <c r="W76" s="102"/>
    </row>
    <row r="77" spans="1:23" s="113" customFormat="1" ht="15.65" customHeight="1" x14ac:dyDescent="0.3">
      <c r="A77" s="92"/>
      <c r="B77" s="93"/>
      <c r="C77" s="177"/>
      <c r="D77" s="90"/>
      <c r="E77" s="45"/>
      <c r="F77" s="46"/>
      <c r="G77" s="46"/>
      <c r="H77" s="45"/>
      <c r="I77" s="46"/>
      <c r="J77" s="46"/>
      <c r="K77" s="45"/>
      <c r="L77" s="46"/>
      <c r="M77" s="46"/>
      <c r="N77" s="45"/>
      <c r="O77" s="46"/>
      <c r="P77" s="46"/>
      <c r="Q77" s="45"/>
      <c r="R77" s="46"/>
      <c r="S77" s="46"/>
      <c r="T77" s="186"/>
      <c r="U77" s="46"/>
      <c r="V77" s="46"/>
      <c r="W77" s="183"/>
    </row>
    <row r="78" spans="1:23" s="113" customFormat="1" ht="15.65" customHeight="1" x14ac:dyDescent="0.3">
      <c r="A78" s="94"/>
      <c r="B78" s="343" t="s">
        <v>61</v>
      </c>
      <c r="C78" s="344"/>
      <c r="D78" s="90"/>
      <c r="E78" s="45"/>
      <c r="F78" s="330">
        <f>+T73</f>
        <v>0</v>
      </c>
      <c r="G78" s="178"/>
      <c r="H78" s="45"/>
      <c r="I78" s="46"/>
      <c r="J78" s="46"/>
      <c r="K78" s="45"/>
      <c r="L78" s="46"/>
      <c r="M78" s="46"/>
      <c r="N78" s="45"/>
      <c r="O78" s="46"/>
      <c r="P78" s="46"/>
      <c r="Q78" s="45"/>
      <c r="R78" s="46"/>
      <c r="S78" s="46"/>
      <c r="T78" s="186"/>
      <c r="U78" s="46"/>
      <c r="V78" s="91"/>
      <c r="W78" s="102"/>
    </row>
    <row r="79" spans="1:23" s="113" customFormat="1" ht="15.65" customHeight="1" x14ac:dyDescent="0.3">
      <c r="A79" s="94"/>
      <c r="B79" s="343" t="s">
        <v>75</v>
      </c>
      <c r="C79" s="344"/>
      <c r="D79" s="90"/>
      <c r="E79" s="45"/>
      <c r="F79" s="330">
        <f>+'Totaal begroting'!V14</f>
        <v>0</v>
      </c>
      <c r="G79" s="179"/>
      <c r="H79" s="45"/>
      <c r="I79" s="46"/>
      <c r="J79" s="46"/>
      <c r="K79" s="45"/>
      <c r="L79" s="46"/>
      <c r="M79" s="46"/>
      <c r="N79" s="45"/>
      <c r="O79" s="46"/>
      <c r="P79" s="46"/>
      <c r="Q79" s="45"/>
      <c r="R79" s="46"/>
      <c r="S79" s="46"/>
      <c r="T79" s="186"/>
      <c r="U79" s="46"/>
      <c r="V79" s="91"/>
      <c r="W79" s="102"/>
    </row>
    <row r="80" spans="1:23" s="113" customFormat="1" ht="15.65" customHeight="1" x14ac:dyDescent="0.3">
      <c r="A80" s="94"/>
      <c r="B80" s="337" t="s">
        <v>76</v>
      </c>
      <c r="C80" s="338"/>
      <c r="D80" s="90"/>
      <c r="E80" s="45"/>
      <c r="F80" s="184"/>
      <c r="G80" s="179"/>
      <c r="H80" s="45"/>
      <c r="I80" s="46"/>
      <c r="J80" s="46"/>
      <c r="K80" s="45"/>
      <c r="L80" s="46"/>
      <c r="M80" s="46"/>
      <c r="N80" s="45"/>
      <c r="O80" s="46"/>
      <c r="P80" s="46"/>
      <c r="Q80" s="45"/>
      <c r="R80" s="46"/>
      <c r="S80" s="46"/>
      <c r="T80" s="186"/>
      <c r="U80" s="46"/>
      <c r="V80" s="91"/>
      <c r="W80" s="102"/>
    </row>
    <row r="81" spans="1:23" s="113" customFormat="1" ht="15.65" customHeight="1" x14ac:dyDescent="0.3">
      <c r="A81" s="94"/>
      <c r="B81" s="339" t="s">
        <v>77</v>
      </c>
      <c r="C81" s="340"/>
      <c r="D81" s="90"/>
      <c r="E81" s="45"/>
      <c r="F81" s="330">
        <f>+F78-F79-F80</f>
        <v>0</v>
      </c>
      <c r="G81" s="46"/>
      <c r="H81" s="45"/>
      <c r="I81" s="46"/>
      <c r="J81" s="46"/>
      <c r="K81" s="45"/>
      <c r="L81" s="46"/>
      <c r="M81" s="46"/>
      <c r="N81" s="45"/>
      <c r="O81" s="46"/>
      <c r="P81" s="46"/>
      <c r="Q81" s="45"/>
      <c r="R81" s="46"/>
      <c r="S81" s="46"/>
      <c r="T81" s="186"/>
      <c r="U81" s="46"/>
      <c r="V81" s="91"/>
      <c r="W81" s="102"/>
    </row>
    <row r="82" spans="1:23" s="113" customFormat="1" ht="15.65" customHeight="1" x14ac:dyDescent="0.3">
      <c r="A82" s="94"/>
      <c r="B82" s="44"/>
      <c r="C82" s="89"/>
      <c r="D82" s="90"/>
      <c r="E82" s="45"/>
      <c r="F82" s="46"/>
      <c r="G82" s="46"/>
      <c r="H82" s="81" t="s">
        <v>78</v>
      </c>
      <c r="I82" s="46"/>
      <c r="J82" s="46"/>
      <c r="K82" s="45"/>
      <c r="L82" s="46"/>
      <c r="M82" s="46"/>
      <c r="N82" s="45"/>
      <c r="O82" s="46"/>
      <c r="P82" s="46"/>
      <c r="Q82" s="45"/>
      <c r="R82" s="46"/>
      <c r="S82" s="46"/>
      <c r="T82" s="186"/>
      <c r="U82" s="46"/>
      <c r="V82" s="91"/>
      <c r="W82" s="102"/>
    </row>
    <row r="83" spans="1:23" s="113" customFormat="1" ht="15.65" customHeight="1" x14ac:dyDescent="0.3">
      <c r="A83" s="94"/>
      <c r="B83" s="187"/>
      <c r="C83" s="184"/>
      <c r="D83" s="90"/>
      <c r="E83" s="45"/>
      <c r="F83" s="184">
        <v>0</v>
      </c>
      <c r="G83" s="46"/>
      <c r="H83" s="45"/>
      <c r="I83" s="46"/>
      <c r="J83" s="46"/>
      <c r="K83" s="45"/>
      <c r="L83" s="46"/>
      <c r="M83" s="46"/>
      <c r="N83" s="45"/>
      <c r="O83" s="46"/>
      <c r="P83" s="46"/>
      <c r="Q83" s="45"/>
      <c r="R83" s="46"/>
      <c r="S83" s="46"/>
      <c r="T83" s="186"/>
      <c r="U83" s="46"/>
      <c r="V83" s="91"/>
      <c r="W83" s="102"/>
    </row>
    <row r="84" spans="1:23" s="113" customFormat="1" ht="15.65" customHeight="1" x14ac:dyDescent="0.3">
      <c r="A84" s="94"/>
      <c r="B84" s="187"/>
      <c r="C84" s="184"/>
      <c r="D84" s="90"/>
      <c r="E84" s="45"/>
      <c r="F84" s="184">
        <v>0</v>
      </c>
      <c r="G84" s="46"/>
      <c r="H84" s="45"/>
      <c r="I84" s="46"/>
      <c r="J84" s="46"/>
      <c r="K84" s="45"/>
      <c r="L84" s="46"/>
      <c r="M84" s="46"/>
      <c r="N84" s="45"/>
      <c r="O84" s="46"/>
      <c r="P84" s="46"/>
      <c r="Q84" s="45"/>
      <c r="R84" s="46"/>
      <c r="S84" s="46"/>
      <c r="T84" s="186"/>
      <c r="U84" s="46"/>
      <c r="V84" s="91"/>
      <c r="W84" s="102"/>
    </row>
    <row r="85" spans="1:23" s="113" customFormat="1" ht="15.65" customHeight="1" x14ac:dyDescent="0.3">
      <c r="A85" s="94"/>
      <c r="B85" s="187"/>
      <c r="C85" s="184"/>
      <c r="D85" s="90"/>
      <c r="E85" s="45"/>
      <c r="F85" s="184">
        <v>0</v>
      </c>
      <c r="G85" s="46"/>
      <c r="H85" s="45"/>
      <c r="I85" s="46"/>
      <c r="J85" s="46"/>
      <c r="K85" s="45"/>
      <c r="L85" s="46"/>
      <c r="M85" s="46"/>
      <c r="N85" s="45"/>
      <c r="O85" s="46"/>
      <c r="P85" s="46"/>
      <c r="Q85" s="45"/>
      <c r="R85" s="46"/>
      <c r="S85" s="46"/>
      <c r="T85" s="186"/>
      <c r="U85" s="46"/>
      <c r="V85" s="91"/>
      <c r="W85" s="102"/>
    </row>
    <row r="86" spans="1:23" s="113" customFormat="1" ht="15.65" customHeight="1" x14ac:dyDescent="0.3">
      <c r="A86" s="94"/>
      <c r="B86" s="187"/>
      <c r="C86" s="184"/>
      <c r="D86" s="90"/>
      <c r="E86" s="45"/>
      <c r="F86" s="184">
        <v>0</v>
      </c>
      <c r="G86" s="46"/>
      <c r="H86" s="45"/>
      <c r="I86" s="46"/>
      <c r="J86" s="46"/>
      <c r="K86" s="45"/>
      <c r="L86" s="46"/>
      <c r="M86" s="46"/>
      <c r="N86" s="45"/>
      <c r="O86" s="46"/>
      <c r="P86" s="46"/>
      <c r="Q86" s="45"/>
      <c r="R86" s="46"/>
      <c r="S86" s="46"/>
      <c r="T86" s="186"/>
      <c r="U86" s="46"/>
      <c r="V86" s="91"/>
      <c r="W86" s="102"/>
    </row>
    <row r="87" spans="1:23" s="113" customFormat="1" ht="15.65" customHeight="1" x14ac:dyDescent="0.3">
      <c r="A87" s="92"/>
      <c r="B87" s="187"/>
      <c r="C87" s="184"/>
      <c r="D87" s="90"/>
      <c r="E87" s="45"/>
      <c r="F87" s="184">
        <v>0</v>
      </c>
      <c r="G87" s="46"/>
      <c r="H87" s="45"/>
      <c r="I87" s="46"/>
      <c r="J87" s="46"/>
      <c r="K87" s="45"/>
      <c r="L87" s="46"/>
      <c r="M87" s="46"/>
      <c r="N87" s="45"/>
      <c r="O87" s="46"/>
      <c r="P87" s="46"/>
      <c r="Q87" s="45"/>
      <c r="R87" s="46"/>
      <c r="S87" s="46"/>
      <c r="T87" s="186"/>
      <c r="U87" s="46"/>
      <c r="V87" s="91"/>
      <c r="W87" s="102"/>
    </row>
    <row r="88" spans="1:23" s="113" customFormat="1" ht="15.65" customHeight="1" thickBot="1" x14ac:dyDescent="0.35">
      <c r="A88" s="94"/>
      <c r="B88" s="341" t="s">
        <v>79</v>
      </c>
      <c r="C88" s="342"/>
      <c r="D88" s="98"/>
      <c r="E88" s="97"/>
      <c r="F88" s="331">
        <f>SUM(F83:F87)</f>
        <v>0</v>
      </c>
      <c r="G88" s="188" t="str">
        <f>IF(F88&lt;F81,"Let op: onderbouw het volledige eigen aandeel in de projectkosten","")</f>
        <v/>
      </c>
      <c r="H88" s="189"/>
      <c r="I88" s="98"/>
      <c r="J88" s="98"/>
      <c r="K88" s="189"/>
      <c r="L88" s="98"/>
      <c r="M88" s="98"/>
      <c r="N88" s="189"/>
      <c r="O88" s="98"/>
      <c r="P88" s="98"/>
      <c r="Q88" s="189"/>
      <c r="R88" s="98"/>
      <c r="S88" s="98"/>
      <c r="T88" s="190"/>
      <c r="U88" s="46"/>
      <c r="V88" s="46"/>
      <c r="W88" s="183"/>
    </row>
    <row r="89" spans="1:23" s="113" customFormat="1" ht="15.65" customHeight="1" x14ac:dyDescent="0.3">
      <c r="A89" s="36"/>
      <c r="B89" s="45"/>
      <c r="C89" s="89"/>
      <c r="D89" s="90"/>
      <c r="E89" s="45"/>
      <c r="F89" s="46"/>
      <c r="G89" s="46"/>
      <c r="H89" s="45"/>
      <c r="I89" s="46"/>
      <c r="J89" s="46"/>
      <c r="K89" s="45"/>
      <c r="L89" s="46"/>
      <c r="M89" s="46"/>
      <c r="N89" s="45"/>
      <c r="O89" s="46"/>
      <c r="P89" s="46"/>
      <c r="Q89" s="45"/>
      <c r="R89" s="46"/>
      <c r="S89" s="46"/>
      <c r="T89" s="45"/>
      <c r="U89" s="46"/>
      <c r="V89" s="46"/>
      <c r="W89" s="183"/>
    </row>
    <row r="90" spans="1:23" s="113" customFormat="1" ht="15.65" customHeight="1" x14ac:dyDescent="0.3">
      <c r="A90" s="94"/>
      <c r="B90" s="94"/>
      <c r="C90" s="94"/>
      <c r="D90" s="95"/>
      <c r="E90" s="94"/>
      <c r="F90" s="95"/>
      <c r="G90" s="95"/>
      <c r="H90" s="94"/>
      <c r="I90" s="95"/>
      <c r="J90" s="95"/>
      <c r="K90" s="94"/>
      <c r="L90" s="95"/>
      <c r="M90" s="95"/>
      <c r="N90" s="94"/>
      <c r="O90" s="95"/>
      <c r="P90" s="95"/>
      <c r="Q90" s="94"/>
      <c r="R90" s="95"/>
      <c r="S90" s="96"/>
      <c r="T90" s="112"/>
      <c r="U90" s="94"/>
    </row>
    <row r="91" spans="1:23" s="113" customFormat="1" ht="15.65" customHeight="1" x14ac:dyDescent="0.3">
      <c r="A91" s="94"/>
      <c r="B91" s="94"/>
      <c r="C91" s="94"/>
      <c r="D91" s="95"/>
      <c r="E91" s="94"/>
      <c r="F91" s="95"/>
      <c r="G91" s="95"/>
      <c r="H91" s="94"/>
      <c r="I91" s="95"/>
      <c r="J91" s="95"/>
      <c r="K91" s="94"/>
      <c r="L91" s="95"/>
      <c r="M91" s="95"/>
      <c r="N91" s="94"/>
      <c r="O91" s="95"/>
      <c r="P91" s="95"/>
      <c r="Q91" s="94"/>
      <c r="R91" s="95"/>
      <c r="S91" s="96"/>
      <c r="T91" s="112"/>
      <c r="U91" s="94"/>
    </row>
    <row r="92" spans="1:23" s="113" customFormat="1" ht="15.65" customHeight="1" x14ac:dyDescent="0.3">
      <c r="A92" s="94"/>
      <c r="B92" s="94"/>
      <c r="C92" s="94"/>
      <c r="D92" s="95"/>
      <c r="E92" s="94"/>
      <c r="F92" s="95"/>
      <c r="G92" s="95"/>
      <c r="H92" s="94"/>
      <c r="I92" s="95"/>
      <c r="J92" s="95"/>
      <c r="K92" s="94"/>
      <c r="L92" s="95"/>
      <c r="M92" s="95"/>
      <c r="N92" s="94"/>
      <c r="O92" s="95"/>
      <c r="P92" s="95"/>
      <c r="Q92" s="94"/>
      <c r="R92" s="95"/>
      <c r="S92" s="96"/>
      <c r="T92" s="112"/>
      <c r="U92" s="94"/>
    </row>
    <row r="93" spans="1:23" s="113" customFormat="1" ht="15.65" customHeight="1" x14ac:dyDescent="0.3">
      <c r="A93" s="94"/>
      <c r="B93" s="94"/>
      <c r="C93" s="94"/>
      <c r="D93" s="95"/>
      <c r="E93" s="94"/>
      <c r="F93" s="95"/>
      <c r="G93" s="95"/>
      <c r="H93" s="94"/>
      <c r="I93" s="95"/>
      <c r="J93" s="95"/>
      <c r="K93" s="94"/>
      <c r="L93" s="95"/>
      <c r="M93" s="95"/>
      <c r="N93" s="94"/>
      <c r="O93" s="95"/>
      <c r="P93" s="95"/>
      <c r="Q93" s="94"/>
      <c r="R93" s="95"/>
      <c r="S93" s="96"/>
      <c r="T93" s="112"/>
      <c r="U93" s="94"/>
    </row>
  </sheetData>
  <sheetProtection sheet="1" selectLockedCells="1"/>
  <mergeCells count="5">
    <mergeCell ref="B78:C78"/>
    <mergeCell ref="B79:C79"/>
    <mergeCell ref="B80:C80"/>
    <mergeCell ref="B81:C81"/>
    <mergeCell ref="B88:C88"/>
  </mergeCells>
  <dataValidations count="3">
    <dataValidation type="list" showInputMessage="1" showErrorMessage="1" sqref="C22" xr:uid="{00000000-0002-0000-0A00-000000000000}">
      <formula1>"integrale kostensystematiek,loonkosten plus vaste-opslag-systematiek,vaste-uurtarief-systematiek"</formula1>
    </dataValidation>
    <dataValidation type="list" allowBlank="1" showInputMessage="1" showErrorMessage="1" sqref="C3" xr:uid="{737B645B-14C0-4567-A9D7-35C26CDEFFF6}">
      <formula1>"KB,MB,GB,KIS"</formula1>
    </dataValidation>
    <dataValidation type="list" allowBlank="1" showInputMessage="1" showErrorMessage="1" prompt="Vul hier financieringswijze in" sqref="B83:B87" xr:uid="{66D65F90-9270-467E-B3F2-573AB7C3E149}">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F78:F81 F88"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codeName="Blad14">
    <pageSetUpPr fitToPage="1"/>
  </sheetPr>
  <dimension ref="A1:W93"/>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4.5" style="96" customWidth="1"/>
    <col min="20" max="20" width="34.58203125" style="112" customWidth="1"/>
    <col min="21" max="21" width="4.33203125" style="94" bestFit="1" customWidth="1"/>
    <col min="22" max="22" width="7.33203125" style="116" customWidth="1"/>
    <col min="23" max="16384" width="7.33203125" style="116"/>
  </cols>
  <sheetData>
    <row r="1" spans="1:21" s="113" customFormat="1" ht="15.65" customHeight="1" thickBot="1" x14ac:dyDescent="0.4">
      <c r="A1" s="45"/>
      <c r="B1" s="1" t="s">
        <v>62</v>
      </c>
      <c r="C1" s="2"/>
      <c r="D1" s="99" t="s">
        <v>1</v>
      </c>
      <c r="E1" s="100" t="str">
        <f>Code</f>
        <v>IPCEI260604</v>
      </c>
      <c r="F1" s="46"/>
      <c r="G1" s="46"/>
      <c r="H1" s="45"/>
      <c r="I1" s="46"/>
      <c r="J1" s="46"/>
      <c r="K1" s="45"/>
      <c r="L1" s="46"/>
      <c r="M1" s="46"/>
      <c r="N1" s="45"/>
      <c r="O1" s="46"/>
      <c r="P1" s="46"/>
      <c r="Q1" s="45"/>
      <c r="R1" s="46"/>
      <c r="S1" s="46"/>
      <c r="T1" s="46"/>
      <c r="U1" s="36"/>
    </row>
    <row r="2" spans="1:21" s="114" customFormat="1" ht="15.65" customHeight="1" thickBot="1" x14ac:dyDescent="0.4">
      <c r="A2" s="36"/>
      <c r="B2" s="1" t="s">
        <v>0</v>
      </c>
      <c r="C2" s="25">
        <f>Projecttitel</f>
        <v>0</v>
      </c>
      <c r="D2" s="60"/>
      <c r="E2" s="38"/>
      <c r="F2" s="101"/>
      <c r="G2" s="101"/>
      <c r="H2" s="36"/>
      <c r="I2" s="101"/>
      <c r="J2" s="101"/>
      <c r="K2" s="36"/>
      <c r="L2" s="101"/>
      <c r="M2" s="101"/>
      <c r="N2" s="36"/>
      <c r="O2" s="101"/>
      <c r="P2" s="101"/>
      <c r="Q2" s="36"/>
      <c r="R2" s="101"/>
      <c r="S2" s="101"/>
      <c r="T2" s="101"/>
      <c r="U2" s="36"/>
    </row>
    <row r="3" spans="1:21" s="114" customFormat="1" ht="15.65" customHeight="1" thickBot="1" x14ac:dyDescent="0.4">
      <c r="A3" s="45"/>
      <c r="B3" s="1" t="s">
        <v>26</v>
      </c>
      <c r="C3" s="28"/>
      <c r="D3" s="46" t="str">
        <f>'Begroting penvoerder'!D3</f>
        <v>Groot bedrijf, middelgroot bedrijf, klein bedrijf of kennisinstelling</v>
      </c>
      <c r="E3" s="38"/>
      <c r="F3" s="101"/>
      <c r="G3" s="101"/>
      <c r="H3" s="36"/>
      <c r="I3" s="101"/>
      <c r="J3" s="101"/>
      <c r="K3" s="36"/>
      <c r="L3" s="101"/>
      <c r="M3" s="101"/>
      <c r="N3" s="36"/>
      <c r="O3" s="101"/>
      <c r="P3" s="101"/>
      <c r="Q3" s="36"/>
      <c r="R3" s="101"/>
      <c r="S3" s="101"/>
      <c r="T3" s="101"/>
      <c r="U3" s="36"/>
    </row>
    <row r="4" spans="1:21" s="113" customFormat="1" ht="15.65" customHeight="1" x14ac:dyDescent="0.3">
      <c r="A4" s="38"/>
      <c r="B4" s="38"/>
      <c r="C4" s="38"/>
      <c r="D4" s="38"/>
      <c r="E4" s="38"/>
      <c r="F4" s="101"/>
      <c r="G4" s="101"/>
      <c r="H4" s="36"/>
      <c r="I4" s="101"/>
      <c r="J4" s="101"/>
      <c r="K4" s="36"/>
      <c r="L4" s="101"/>
      <c r="M4" s="101"/>
      <c r="N4" s="36"/>
      <c r="O4" s="101"/>
      <c r="P4" s="101"/>
      <c r="Q4" s="36"/>
      <c r="R4" s="101"/>
      <c r="S4" s="101"/>
      <c r="T4" s="101"/>
    </row>
    <row r="5" spans="1:21" s="113" customFormat="1" ht="15.65" customHeight="1" thickBot="1" x14ac:dyDescent="0.3">
      <c r="A5" s="45"/>
      <c r="B5" s="45"/>
      <c r="C5" s="45"/>
      <c r="D5" s="46"/>
      <c r="E5" s="45"/>
      <c r="F5" s="46"/>
      <c r="G5" s="46"/>
      <c r="H5" s="45"/>
      <c r="I5" s="46"/>
      <c r="J5" s="46"/>
      <c r="K5" s="45"/>
      <c r="L5" s="46"/>
      <c r="M5" s="46"/>
      <c r="N5" s="45"/>
      <c r="O5" s="46"/>
      <c r="P5" s="46"/>
      <c r="Q5" s="45"/>
      <c r="R5" s="46"/>
      <c r="S5" s="46"/>
      <c r="T5" s="46"/>
      <c r="U5" s="45"/>
    </row>
    <row r="6" spans="1:21" s="114" customFormat="1" ht="23.25" customHeight="1" x14ac:dyDescent="0.3">
      <c r="A6" s="36" t="s">
        <v>28</v>
      </c>
      <c r="B6" s="57" t="s">
        <v>29</v>
      </c>
      <c r="C6" s="58"/>
      <c r="D6" s="59"/>
      <c r="E6" s="156" t="str">
        <f>'Begroting penvoerder'!E6</f>
        <v>Industrieel onderzoek</v>
      </c>
      <c r="F6" s="157"/>
      <c r="G6" s="59"/>
      <c r="H6" s="158" t="str">
        <f>'Begroting penvoerder'!H6</f>
        <v>Experimentele ontwikkeling</v>
      </c>
      <c r="I6" s="157"/>
      <c r="J6" s="59"/>
      <c r="K6" s="158" t="str">
        <f>'Begroting penvoerder'!K6</f>
        <v>Haalbaarheidsstudies</v>
      </c>
      <c r="L6" s="157"/>
      <c r="M6" s="59"/>
      <c r="N6" s="158" t="str">
        <f>'Begroting penvoerder'!N6</f>
        <v>Investeringssteun MKB</v>
      </c>
      <c r="O6" s="157"/>
      <c r="P6" s="59"/>
      <c r="Q6" s="158" t="str">
        <f>'Begroting penvoerder'!Q6</f>
        <v>Onderzoeksinfrastructuur</v>
      </c>
      <c r="R6" s="157"/>
      <c r="S6" s="59"/>
      <c r="T6" s="103"/>
      <c r="U6" s="45"/>
    </row>
    <row r="7" spans="1:21" s="113" customFormat="1" ht="21" customHeight="1" x14ac:dyDescent="0.3">
      <c r="A7" s="36"/>
      <c r="B7" s="35" t="s">
        <v>35</v>
      </c>
      <c r="C7" s="36" t="s">
        <v>36</v>
      </c>
      <c r="D7" s="60" t="s">
        <v>37</v>
      </c>
      <c r="E7" s="36" t="s">
        <v>38</v>
      </c>
      <c r="F7" s="60" t="s">
        <v>39</v>
      </c>
      <c r="G7" s="60"/>
      <c r="H7" s="36" t="s">
        <v>38</v>
      </c>
      <c r="I7" s="60" t="s">
        <v>39</v>
      </c>
      <c r="J7" s="60"/>
      <c r="K7" s="36" t="s">
        <v>38</v>
      </c>
      <c r="L7" s="60" t="s">
        <v>39</v>
      </c>
      <c r="M7" s="60"/>
      <c r="N7" s="36" t="s">
        <v>38</v>
      </c>
      <c r="O7" s="60" t="s">
        <v>39</v>
      </c>
      <c r="P7" s="60"/>
      <c r="Q7" s="36" t="s">
        <v>38</v>
      </c>
      <c r="R7" s="60" t="s">
        <v>39</v>
      </c>
      <c r="S7" s="60"/>
      <c r="T7" s="104"/>
      <c r="U7" s="36"/>
    </row>
    <row r="8" spans="1:21" s="113"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46"/>
      <c r="T8" s="104"/>
      <c r="U8" s="45"/>
    </row>
    <row r="9" spans="1:21" s="113"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46"/>
      <c r="T9" s="104"/>
      <c r="U9" s="45"/>
    </row>
    <row r="10" spans="1:21" s="113"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46"/>
      <c r="T10" s="104"/>
      <c r="U10" s="45"/>
    </row>
    <row r="11" spans="1:21" s="113"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46"/>
      <c r="T11" s="104"/>
      <c r="U11" s="45"/>
    </row>
    <row r="12" spans="1:21" s="113"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46"/>
      <c r="T12" s="104"/>
      <c r="U12" s="45"/>
    </row>
    <row r="13" spans="1:21" s="113"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46"/>
      <c r="T13" s="104"/>
      <c r="U13" s="45"/>
    </row>
    <row r="14" spans="1:21" s="113"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46"/>
      <c r="T14" s="104"/>
      <c r="U14" s="45"/>
    </row>
    <row r="15" spans="1:21" s="113"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46"/>
      <c r="T15" s="104"/>
      <c r="U15" s="45"/>
    </row>
    <row r="16" spans="1:21" s="114"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46"/>
      <c r="T16" s="104"/>
      <c r="U16" s="45"/>
    </row>
    <row r="17" spans="1:21" s="114" customFormat="1" ht="15.65" customHeight="1" x14ac:dyDescent="0.3">
      <c r="A17" s="36"/>
      <c r="B17" s="35" t="s">
        <v>40</v>
      </c>
      <c r="C17" s="36"/>
      <c r="D17" s="37"/>
      <c r="E17" s="38"/>
      <c r="F17" s="39"/>
      <c r="G17" s="37"/>
      <c r="H17" s="36"/>
      <c r="I17" s="39"/>
      <c r="J17" s="37"/>
      <c r="K17" s="36"/>
      <c r="L17" s="39"/>
      <c r="M17" s="37"/>
      <c r="N17" s="36"/>
      <c r="O17" s="39"/>
      <c r="P17" s="37"/>
      <c r="Q17" s="36"/>
      <c r="R17" s="39"/>
      <c r="S17" s="60"/>
      <c r="T17" s="104"/>
      <c r="U17" s="36"/>
    </row>
    <row r="18" spans="1:21" s="114"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60"/>
      <c r="T18" s="104"/>
      <c r="U18" s="36"/>
    </row>
    <row r="19" spans="1:21" s="113"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60"/>
      <c r="T19" s="104"/>
      <c r="U19" s="36"/>
    </row>
    <row r="20" spans="1:21" s="113"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46"/>
      <c r="T20" s="104"/>
      <c r="U20" s="45"/>
    </row>
    <row r="21" spans="1:21" s="113" customFormat="1" ht="15.65" customHeight="1" x14ac:dyDescent="0.3">
      <c r="A21" s="45"/>
      <c r="B21" s="44"/>
      <c r="C21" s="45"/>
      <c r="D21" s="46"/>
      <c r="E21" s="45"/>
      <c r="F21" s="48"/>
      <c r="G21" s="37"/>
      <c r="H21" s="37"/>
      <c r="I21" s="48"/>
      <c r="J21" s="37"/>
      <c r="K21" s="37"/>
      <c r="L21" s="48"/>
      <c r="M21" s="37"/>
      <c r="N21" s="37"/>
      <c r="O21" s="48"/>
      <c r="P21" s="37"/>
      <c r="Q21" s="37"/>
      <c r="R21" s="48"/>
      <c r="S21" s="46"/>
      <c r="T21" s="104"/>
      <c r="U21" s="45"/>
    </row>
    <row r="22" spans="1:21" s="36" customFormat="1" ht="52" x14ac:dyDescent="0.3">
      <c r="A22" s="45"/>
      <c r="B22" s="49" t="s">
        <v>41</v>
      </c>
      <c r="C22" s="50" t="s">
        <v>42</v>
      </c>
      <c r="D22" s="51" t="s">
        <v>43</v>
      </c>
      <c r="E22" s="45"/>
      <c r="F22" s="33">
        <f>IF(kostenmethode_9="loonkosten plus vaste-opslag-systematiek",SUM(F8:F16)*0.5,0)</f>
        <v>0</v>
      </c>
      <c r="G22" s="48"/>
      <c r="H22" s="48"/>
      <c r="I22" s="33">
        <f>IF(kostenmethode_9="loonkosten plus vaste-opslag-systematiek",SUM(I8:I16)*0.5,0)</f>
        <v>0</v>
      </c>
      <c r="J22" s="48"/>
      <c r="K22" s="48"/>
      <c r="L22" s="33">
        <f>IF(kostenmethode_9="loonkosten plus vaste-opslag-systematiek",SUM(L8:L16)*0.5,0)</f>
        <v>0</v>
      </c>
      <c r="M22" s="48"/>
      <c r="N22" s="48"/>
      <c r="O22" s="33">
        <f>IF(kostenmethode_9="loonkosten plus vaste-opslag-systematiek",SUM(O8:O16)*0.5,0)</f>
        <v>0</v>
      </c>
      <c r="P22" s="48"/>
      <c r="Q22" s="48"/>
      <c r="R22" s="33">
        <f>IF(kostenmethode_9="loonkosten plus vaste-opslag-systematiek",SUM(R8:R16)*0.5,0)</f>
        <v>0</v>
      </c>
      <c r="S22" s="46"/>
      <c r="T22" s="105" t="s">
        <v>44</v>
      </c>
      <c r="U22" s="45"/>
    </row>
    <row r="23" spans="1:21" s="114"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6">
        <f>+F23+I23+L23+O23+R23</f>
        <v>0</v>
      </c>
      <c r="U23" s="36"/>
    </row>
    <row r="24" spans="1:21" s="113"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102"/>
      <c r="U24" s="36"/>
    </row>
    <row r="25" spans="1:21" s="114" customFormat="1" ht="23.25" customHeight="1" x14ac:dyDescent="0.3">
      <c r="A25" s="36" t="s">
        <v>45</v>
      </c>
      <c r="B25" s="57" t="s">
        <v>46</v>
      </c>
      <c r="C25" s="58"/>
      <c r="D25" s="61"/>
      <c r="E25" s="156" t="str">
        <f>E6</f>
        <v>Industrieel onderzoek</v>
      </c>
      <c r="F25" s="157"/>
      <c r="G25" s="59"/>
      <c r="H25" s="158" t="str">
        <f>H6</f>
        <v>Experimentele ontwikkeling</v>
      </c>
      <c r="I25" s="157"/>
      <c r="J25" s="59"/>
      <c r="K25" s="158" t="str">
        <f>K6</f>
        <v>Haalbaarheidsstudies</v>
      </c>
      <c r="L25" s="157"/>
      <c r="M25" s="59"/>
      <c r="N25" s="158" t="str">
        <f>N6</f>
        <v>Investeringssteun MKB</v>
      </c>
      <c r="O25" s="157"/>
      <c r="P25" s="59"/>
      <c r="Q25" s="158" t="str">
        <f>Q6</f>
        <v>Onderzoeksinfrastructuur</v>
      </c>
      <c r="R25" s="157"/>
      <c r="S25" s="59"/>
      <c r="T25" s="103"/>
      <c r="U25" s="45"/>
    </row>
    <row r="26" spans="1:21" s="113" customFormat="1" ht="21.75" customHeight="1" x14ac:dyDescent="0.3">
      <c r="A26" s="36"/>
      <c r="B26" s="35" t="s">
        <v>47</v>
      </c>
      <c r="C26" s="36"/>
      <c r="D26" s="60" t="s">
        <v>48</v>
      </c>
      <c r="E26" s="36" t="s">
        <v>49</v>
      </c>
      <c r="F26" s="60" t="s">
        <v>50</v>
      </c>
      <c r="G26" s="60"/>
      <c r="H26" s="36" t="s">
        <v>49</v>
      </c>
      <c r="I26" s="60" t="s">
        <v>50</v>
      </c>
      <c r="J26" s="60"/>
      <c r="K26" s="36" t="s">
        <v>49</v>
      </c>
      <c r="L26" s="60" t="s">
        <v>50</v>
      </c>
      <c r="M26" s="60"/>
      <c r="N26" s="36" t="s">
        <v>49</v>
      </c>
      <c r="O26" s="60" t="s">
        <v>50</v>
      </c>
      <c r="P26" s="60"/>
      <c r="Q26" s="36" t="s">
        <v>49</v>
      </c>
      <c r="R26" s="60" t="s">
        <v>50</v>
      </c>
      <c r="S26" s="60"/>
      <c r="T26" s="104"/>
      <c r="U26" s="36"/>
    </row>
    <row r="27" spans="1:21" s="113"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62"/>
      <c r="T27" s="106"/>
      <c r="U27" s="45"/>
    </row>
    <row r="28" spans="1:21" s="113" customFormat="1" ht="15.65" customHeight="1" x14ac:dyDescent="0.3">
      <c r="A28" s="36"/>
      <c r="B28" s="31"/>
      <c r="C28" s="36"/>
      <c r="D28" s="32"/>
      <c r="E28" s="32"/>
      <c r="F28" s="33">
        <f t="shared" ref="F28:F34" si="5">$D28*E28</f>
        <v>0</v>
      </c>
      <c r="G28" s="39"/>
      <c r="H28" s="32"/>
      <c r="I28" s="33">
        <f t="shared" ref="I28:I34" si="6">$D28*H28</f>
        <v>0</v>
      </c>
      <c r="J28" s="39"/>
      <c r="K28" s="32"/>
      <c r="L28" s="33">
        <f t="shared" ref="L28:L34" si="7">$D28*K28</f>
        <v>0</v>
      </c>
      <c r="M28" s="39"/>
      <c r="N28" s="32"/>
      <c r="O28" s="33">
        <f t="shared" ref="O28:O34" si="8">$D28*N28</f>
        <v>0</v>
      </c>
      <c r="P28" s="39"/>
      <c r="Q28" s="32"/>
      <c r="R28" s="33">
        <f t="shared" ref="R28:R34" si="9">$D28*Q28</f>
        <v>0</v>
      </c>
      <c r="S28" s="62"/>
      <c r="T28" s="106"/>
      <c r="U28" s="45"/>
    </row>
    <row r="29" spans="1:21" s="113" customFormat="1" ht="15.65" customHeight="1" x14ac:dyDescent="0.3">
      <c r="A29" s="36"/>
      <c r="B29" s="31"/>
      <c r="C29" s="36"/>
      <c r="D29" s="32"/>
      <c r="E29" s="32"/>
      <c r="F29" s="33">
        <f t="shared" si="5"/>
        <v>0</v>
      </c>
      <c r="G29" s="39"/>
      <c r="H29" s="32"/>
      <c r="I29" s="33">
        <f t="shared" si="6"/>
        <v>0</v>
      </c>
      <c r="J29" s="39"/>
      <c r="K29" s="32"/>
      <c r="L29" s="33">
        <f t="shared" si="7"/>
        <v>0</v>
      </c>
      <c r="M29" s="39"/>
      <c r="N29" s="32"/>
      <c r="O29" s="33">
        <f t="shared" si="8"/>
        <v>0</v>
      </c>
      <c r="P29" s="39"/>
      <c r="Q29" s="32"/>
      <c r="R29" s="33">
        <f t="shared" si="9"/>
        <v>0</v>
      </c>
      <c r="S29" s="62"/>
      <c r="T29" s="106"/>
      <c r="U29" s="45"/>
    </row>
    <row r="30" spans="1:21" s="113" customFormat="1" ht="15.65" customHeight="1" x14ac:dyDescent="0.3">
      <c r="A30" s="36"/>
      <c r="B30" s="31"/>
      <c r="C30" s="36"/>
      <c r="D30" s="32"/>
      <c r="E30" s="32"/>
      <c r="F30" s="33">
        <f t="shared" si="5"/>
        <v>0</v>
      </c>
      <c r="G30" s="39"/>
      <c r="H30" s="32"/>
      <c r="I30" s="33">
        <f t="shared" si="6"/>
        <v>0</v>
      </c>
      <c r="J30" s="39"/>
      <c r="K30" s="32"/>
      <c r="L30" s="33">
        <f t="shared" si="7"/>
        <v>0</v>
      </c>
      <c r="M30" s="39"/>
      <c r="N30" s="32"/>
      <c r="O30" s="33">
        <f t="shared" si="8"/>
        <v>0</v>
      </c>
      <c r="P30" s="39"/>
      <c r="Q30" s="32"/>
      <c r="R30" s="33">
        <f t="shared" si="9"/>
        <v>0</v>
      </c>
      <c r="S30" s="62"/>
      <c r="T30" s="106"/>
      <c r="U30" s="45"/>
    </row>
    <row r="31" spans="1:21" s="113" customFormat="1" ht="15.65" customHeight="1" x14ac:dyDescent="0.3">
      <c r="A31" s="36"/>
      <c r="B31" s="31"/>
      <c r="C31" s="36"/>
      <c r="D31" s="32"/>
      <c r="E31" s="32"/>
      <c r="F31" s="33">
        <f t="shared" si="5"/>
        <v>0</v>
      </c>
      <c r="G31" s="39"/>
      <c r="H31" s="32"/>
      <c r="I31" s="33">
        <f t="shared" si="6"/>
        <v>0</v>
      </c>
      <c r="J31" s="39"/>
      <c r="K31" s="32"/>
      <c r="L31" s="33">
        <f t="shared" si="7"/>
        <v>0</v>
      </c>
      <c r="M31" s="39"/>
      <c r="N31" s="32"/>
      <c r="O31" s="33">
        <f t="shared" si="8"/>
        <v>0</v>
      </c>
      <c r="P31" s="39"/>
      <c r="Q31" s="32"/>
      <c r="R31" s="33">
        <f t="shared" si="9"/>
        <v>0</v>
      </c>
      <c r="S31" s="62"/>
      <c r="T31" s="106"/>
      <c r="U31" s="45"/>
    </row>
    <row r="32" spans="1:21" s="113" customFormat="1" ht="15.65" customHeight="1" x14ac:dyDescent="0.3">
      <c r="A32" s="36"/>
      <c r="B32" s="31"/>
      <c r="C32" s="36"/>
      <c r="D32" s="32"/>
      <c r="E32" s="32"/>
      <c r="F32" s="33">
        <f t="shared" si="5"/>
        <v>0</v>
      </c>
      <c r="G32" s="39"/>
      <c r="H32" s="32"/>
      <c r="I32" s="33">
        <f t="shared" si="6"/>
        <v>0</v>
      </c>
      <c r="J32" s="39"/>
      <c r="K32" s="32"/>
      <c r="L32" s="33">
        <f t="shared" si="7"/>
        <v>0</v>
      </c>
      <c r="M32" s="39"/>
      <c r="N32" s="32"/>
      <c r="O32" s="33">
        <f t="shared" si="8"/>
        <v>0</v>
      </c>
      <c r="P32" s="39"/>
      <c r="Q32" s="32"/>
      <c r="R32" s="33">
        <f t="shared" si="9"/>
        <v>0</v>
      </c>
      <c r="S32" s="62"/>
      <c r="T32" s="106"/>
      <c r="U32" s="45"/>
    </row>
    <row r="33" spans="1:21" s="113" customFormat="1" ht="15.65" customHeight="1" x14ac:dyDescent="0.3">
      <c r="A33" s="45"/>
      <c r="B33" s="31"/>
      <c r="C33" s="45"/>
      <c r="D33" s="32"/>
      <c r="E33" s="32"/>
      <c r="F33" s="33">
        <f t="shared" si="5"/>
        <v>0</v>
      </c>
      <c r="G33" s="39"/>
      <c r="H33" s="32"/>
      <c r="I33" s="33">
        <f t="shared" si="6"/>
        <v>0</v>
      </c>
      <c r="J33" s="39"/>
      <c r="K33" s="32"/>
      <c r="L33" s="33">
        <f t="shared" si="7"/>
        <v>0</v>
      </c>
      <c r="M33" s="39"/>
      <c r="N33" s="32"/>
      <c r="O33" s="33">
        <f t="shared" si="8"/>
        <v>0</v>
      </c>
      <c r="P33" s="39"/>
      <c r="Q33" s="32"/>
      <c r="R33" s="33">
        <f t="shared" si="9"/>
        <v>0</v>
      </c>
      <c r="S33" s="62"/>
      <c r="T33" s="106"/>
      <c r="U33" s="45"/>
    </row>
    <row r="34" spans="1:21" s="114" customFormat="1" ht="15.65" customHeight="1" x14ac:dyDescent="0.3">
      <c r="A34" s="45"/>
      <c r="B34" s="31"/>
      <c r="C34" s="45"/>
      <c r="D34" s="32"/>
      <c r="E34" s="32"/>
      <c r="F34" s="43">
        <f t="shared" si="5"/>
        <v>0</v>
      </c>
      <c r="G34" s="39"/>
      <c r="H34" s="32"/>
      <c r="I34" s="43">
        <f t="shared" si="6"/>
        <v>0</v>
      </c>
      <c r="J34" s="39"/>
      <c r="K34" s="32"/>
      <c r="L34" s="43">
        <f t="shared" si="7"/>
        <v>0</v>
      </c>
      <c r="M34" s="39"/>
      <c r="N34" s="32"/>
      <c r="O34" s="43">
        <f t="shared" si="8"/>
        <v>0</v>
      </c>
      <c r="P34" s="39"/>
      <c r="Q34" s="32"/>
      <c r="R34" s="43">
        <f t="shared" si="9"/>
        <v>0</v>
      </c>
      <c r="S34" s="62"/>
      <c r="T34" s="106" t="s">
        <v>51</v>
      </c>
      <c r="U34" s="45"/>
    </row>
    <row r="35" spans="1:21" s="113"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5"/>
      <c r="T35" s="56">
        <f>+F35+I35+L35+O35+R35</f>
        <v>0</v>
      </c>
      <c r="U35" s="36"/>
    </row>
    <row r="36" spans="1:21" s="113"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102"/>
      <c r="U36" s="45"/>
    </row>
    <row r="37" spans="1:21" s="114" customFormat="1" ht="21" customHeight="1" x14ac:dyDescent="0.3">
      <c r="A37" s="36" t="s">
        <v>52</v>
      </c>
      <c r="B37" s="68" t="s">
        <v>53</v>
      </c>
      <c r="C37" s="69"/>
      <c r="D37" s="59"/>
      <c r="E37" s="156" t="str">
        <f>E6</f>
        <v>Industrieel onderzoek</v>
      </c>
      <c r="F37" s="157"/>
      <c r="G37" s="59"/>
      <c r="H37" s="158" t="str">
        <f>H6</f>
        <v>Experimentele ontwikkeling</v>
      </c>
      <c r="I37" s="157"/>
      <c r="J37" s="59"/>
      <c r="K37" s="158" t="str">
        <f>K6</f>
        <v>Haalbaarheidsstudies</v>
      </c>
      <c r="L37" s="157"/>
      <c r="M37" s="59"/>
      <c r="N37" s="158" t="str">
        <f>N6</f>
        <v>Investeringssteun MKB</v>
      </c>
      <c r="O37" s="157"/>
      <c r="P37" s="59"/>
      <c r="Q37" s="158" t="str">
        <f>Q6</f>
        <v>Onderzoeksinfrastructuur</v>
      </c>
      <c r="R37" s="157"/>
      <c r="S37" s="59"/>
      <c r="T37" s="103"/>
      <c r="U37" s="45"/>
    </row>
    <row r="38" spans="1:21" s="113" customFormat="1" ht="24.75" customHeight="1" x14ac:dyDescent="0.3">
      <c r="A38" s="36"/>
      <c r="B38" s="35" t="s">
        <v>54</v>
      </c>
      <c r="C38" s="36"/>
      <c r="D38" s="60"/>
      <c r="E38" s="36"/>
      <c r="F38" s="60" t="s">
        <v>7</v>
      </c>
      <c r="G38" s="60"/>
      <c r="H38" s="36"/>
      <c r="I38" s="60" t="s">
        <v>7</v>
      </c>
      <c r="J38" s="60"/>
      <c r="K38" s="36"/>
      <c r="L38" s="60" t="s">
        <v>7</v>
      </c>
      <c r="M38" s="60"/>
      <c r="N38" s="36"/>
      <c r="O38" s="60" t="s">
        <v>7</v>
      </c>
      <c r="P38" s="60"/>
      <c r="Q38" s="36"/>
      <c r="R38" s="60" t="s">
        <v>7</v>
      </c>
      <c r="S38" s="60"/>
      <c r="T38" s="104"/>
      <c r="U38" s="36"/>
    </row>
    <row r="39" spans="1:21" s="113" customFormat="1" ht="15.65" customHeight="1" x14ac:dyDescent="0.3">
      <c r="A39" s="45"/>
      <c r="B39" s="31"/>
      <c r="C39" s="45"/>
      <c r="D39" s="46"/>
      <c r="E39" s="45"/>
      <c r="F39" s="32"/>
      <c r="G39" s="39"/>
      <c r="H39" s="39"/>
      <c r="I39" s="32"/>
      <c r="J39" s="39"/>
      <c r="K39" s="39"/>
      <c r="L39" s="32"/>
      <c r="M39" s="39"/>
      <c r="N39" s="39"/>
      <c r="O39" s="32"/>
      <c r="P39" s="39"/>
      <c r="Q39" s="39"/>
      <c r="R39" s="32"/>
      <c r="S39" s="39"/>
      <c r="T39" s="107"/>
      <c r="U39" s="45"/>
    </row>
    <row r="40" spans="1:21" s="113" customFormat="1" ht="15.65" customHeight="1" x14ac:dyDescent="0.3">
      <c r="A40" s="45"/>
      <c r="B40" s="31"/>
      <c r="C40" s="45"/>
      <c r="D40" s="46"/>
      <c r="E40" s="45"/>
      <c r="F40" s="32"/>
      <c r="G40" s="39"/>
      <c r="H40" s="39"/>
      <c r="I40" s="32"/>
      <c r="J40" s="39"/>
      <c r="K40" s="39"/>
      <c r="L40" s="32"/>
      <c r="M40" s="39"/>
      <c r="N40" s="39"/>
      <c r="O40" s="32"/>
      <c r="P40" s="39"/>
      <c r="Q40" s="39"/>
      <c r="R40" s="32"/>
      <c r="S40" s="39"/>
      <c r="T40" s="107"/>
      <c r="U40" s="45"/>
    </row>
    <row r="41" spans="1:21" s="113" customFormat="1" ht="15.65" customHeight="1" x14ac:dyDescent="0.3">
      <c r="A41" s="45"/>
      <c r="B41" s="31"/>
      <c r="C41" s="45"/>
      <c r="D41" s="46"/>
      <c r="E41" s="45"/>
      <c r="F41" s="32"/>
      <c r="G41" s="39"/>
      <c r="H41" s="39"/>
      <c r="I41" s="32"/>
      <c r="J41" s="39"/>
      <c r="K41" s="39"/>
      <c r="L41" s="32"/>
      <c r="M41" s="39"/>
      <c r="N41" s="39"/>
      <c r="O41" s="32"/>
      <c r="P41" s="39"/>
      <c r="Q41" s="39"/>
      <c r="R41" s="32"/>
      <c r="S41" s="39"/>
      <c r="T41" s="107"/>
      <c r="U41" s="45"/>
    </row>
    <row r="42" spans="1:21" s="113" customFormat="1" ht="15.65" customHeight="1" x14ac:dyDescent="0.3">
      <c r="A42" s="45"/>
      <c r="B42" s="31"/>
      <c r="C42" s="45"/>
      <c r="D42" s="46"/>
      <c r="E42" s="45"/>
      <c r="F42" s="32"/>
      <c r="G42" s="39"/>
      <c r="H42" s="39"/>
      <c r="I42" s="32"/>
      <c r="J42" s="39"/>
      <c r="K42" s="39"/>
      <c r="L42" s="32"/>
      <c r="M42" s="39"/>
      <c r="N42" s="39"/>
      <c r="O42" s="32"/>
      <c r="P42" s="39"/>
      <c r="Q42" s="39"/>
      <c r="R42" s="32"/>
      <c r="S42" s="39"/>
      <c r="T42" s="107"/>
      <c r="U42" s="45"/>
    </row>
    <row r="43" spans="1:21" s="113" customFormat="1" ht="15.65" customHeight="1" x14ac:dyDescent="0.3">
      <c r="A43" s="45"/>
      <c r="B43" s="31"/>
      <c r="C43" s="45"/>
      <c r="D43" s="46"/>
      <c r="E43" s="45"/>
      <c r="F43" s="32"/>
      <c r="G43" s="39"/>
      <c r="H43" s="39"/>
      <c r="I43" s="32"/>
      <c r="J43" s="39"/>
      <c r="K43" s="39"/>
      <c r="L43" s="32"/>
      <c r="M43" s="39"/>
      <c r="N43" s="39"/>
      <c r="O43" s="32"/>
      <c r="P43" s="39"/>
      <c r="Q43" s="39"/>
      <c r="R43" s="32"/>
      <c r="S43" s="39"/>
      <c r="T43" s="107"/>
      <c r="U43" s="45"/>
    </row>
    <row r="44" spans="1:21" s="113" customFormat="1" ht="15.65" customHeight="1" x14ac:dyDescent="0.3">
      <c r="A44" s="45"/>
      <c r="B44" s="31"/>
      <c r="C44" s="45"/>
      <c r="D44" s="46"/>
      <c r="E44" s="45"/>
      <c r="F44" s="32"/>
      <c r="G44" s="39"/>
      <c r="H44" s="39"/>
      <c r="I44" s="32"/>
      <c r="J44" s="39"/>
      <c r="K44" s="39"/>
      <c r="L44" s="32"/>
      <c r="M44" s="39"/>
      <c r="N44" s="39"/>
      <c r="O44" s="32"/>
      <c r="P44" s="39"/>
      <c r="Q44" s="39"/>
      <c r="R44" s="32"/>
      <c r="S44" s="39"/>
      <c r="T44" s="107"/>
      <c r="U44" s="45"/>
    </row>
    <row r="45" spans="1:21" s="113" customFormat="1" ht="15.65" customHeight="1" x14ac:dyDescent="0.3">
      <c r="A45" s="45"/>
      <c r="B45" s="31"/>
      <c r="C45" s="45"/>
      <c r="D45" s="46"/>
      <c r="E45" s="45"/>
      <c r="F45" s="32"/>
      <c r="G45" s="39"/>
      <c r="H45" s="39"/>
      <c r="I45" s="32"/>
      <c r="J45" s="39"/>
      <c r="K45" s="39"/>
      <c r="L45" s="32"/>
      <c r="M45" s="39"/>
      <c r="N45" s="39"/>
      <c r="O45" s="32"/>
      <c r="P45" s="39"/>
      <c r="Q45" s="39"/>
      <c r="R45" s="32"/>
      <c r="S45" s="39"/>
      <c r="T45" s="107"/>
      <c r="U45" s="45"/>
    </row>
    <row r="46" spans="1:21" s="113" customFormat="1" ht="15.65" customHeight="1" x14ac:dyDescent="0.3">
      <c r="A46" s="45"/>
      <c r="B46" s="31"/>
      <c r="C46" s="45"/>
      <c r="D46" s="46"/>
      <c r="E46" s="45"/>
      <c r="F46" s="32"/>
      <c r="G46" s="39"/>
      <c r="H46" s="39"/>
      <c r="I46" s="32"/>
      <c r="J46" s="39"/>
      <c r="K46" s="39"/>
      <c r="L46" s="32"/>
      <c r="M46" s="39"/>
      <c r="N46" s="39"/>
      <c r="O46" s="32"/>
      <c r="P46" s="39"/>
      <c r="Q46" s="39"/>
      <c r="R46" s="32"/>
      <c r="S46" s="39"/>
      <c r="T46" s="107"/>
      <c r="U46" s="45"/>
    </row>
    <row r="47" spans="1:21" s="114" customFormat="1" ht="15.65" customHeight="1" x14ac:dyDescent="0.3">
      <c r="A47" s="45"/>
      <c r="B47" s="31"/>
      <c r="C47" s="45"/>
      <c r="D47" s="46"/>
      <c r="E47" s="45"/>
      <c r="F47" s="70"/>
      <c r="G47" s="39"/>
      <c r="H47" s="71"/>
      <c r="I47" s="70"/>
      <c r="J47" s="39"/>
      <c r="K47" s="71"/>
      <c r="L47" s="70"/>
      <c r="M47" s="39"/>
      <c r="N47" s="71"/>
      <c r="O47" s="70"/>
      <c r="P47" s="39"/>
      <c r="Q47" s="71"/>
      <c r="R47" s="70"/>
      <c r="S47" s="39"/>
      <c r="T47" s="107" t="s">
        <v>55</v>
      </c>
      <c r="U47" s="45"/>
    </row>
    <row r="48" spans="1:21" s="114"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56">
        <f>+F48+I48+L48+O48+R48</f>
        <v>0</v>
      </c>
      <c r="U48" s="36"/>
    </row>
    <row r="49" spans="1:21" s="114"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102"/>
      <c r="U49" s="36"/>
    </row>
    <row r="50" spans="1:21" s="114" customFormat="1" ht="15.65" customHeight="1" thickBot="1" x14ac:dyDescent="0.4">
      <c r="A50" s="36"/>
      <c r="B50" s="72" t="s">
        <v>62</v>
      </c>
      <c r="C50" s="25">
        <f>Deelnemer_9</f>
        <v>0</v>
      </c>
      <c r="D50" s="60"/>
      <c r="E50" s="36"/>
      <c r="F50" s="60"/>
      <c r="G50" s="60"/>
      <c r="H50" s="36"/>
      <c r="I50" s="60"/>
      <c r="J50" s="60"/>
      <c r="K50" s="36"/>
      <c r="L50" s="60"/>
      <c r="M50" s="60"/>
      <c r="N50" s="36"/>
      <c r="O50" s="60"/>
      <c r="P50" s="60"/>
      <c r="Q50" s="36"/>
      <c r="R50" s="60"/>
      <c r="S50" s="60"/>
      <c r="T50" s="102"/>
      <c r="U50" s="36"/>
    </row>
    <row r="51" spans="1:21" s="114"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102"/>
      <c r="U51" s="36"/>
    </row>
    <row r="52" spans="1:21" s="113" customFormat="1" ht="15.65" customHeight="1" x14ac:dyDescent="0.35">
      <c r="A52" s="36"/>
      <c r="B52" s="73"/>
      <c r="C52" s="36"/>
      <c r="D52" s="60"/>
      <c r="E52" s="36"/>
      <c r="F52" s="60"/>
      <c r="G52" s="60"/>
      <c r="H52" s="36"/>
      <c r="I52" s="60"/>
      <c r="J52" s="60"/>
      <c r="K52" s="36"/>
      <c r="L52" s="60"/>
      <c r="M52" s="60"/>
      <c r="N52" s="36"/>
      <c r="O52" s="60"/>
      <c r="P52" s="60"/>
      <c r="Q52" s="36"/>
      <c r="R52" s="60"/>
      <c r="S52" s="60"/>
      <c r="T52" s="102"/>
      <c r="U52" s="36"/>
    </row>
    <row r="53" spans="1:21" s="113"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102"/>
      <c r="U53" s="45"/>
    </row>
    <row r="54" spans="1:21" s="114" customFormat="1" ht="21" customHeight="1" x14ac:dyDescent="0.3">
      <c r="A54" s="36" t="s">
        <v>56</v>
      </c>
      <c r="B54" s="57" t="s">
        <v>57</v>
      </c>
      <c r="C54" s="58"/>
      <c r="D54" s="61"/>
      <c r="E54" s="156" t="str">
        <f>E6</f>
        <v>Industrieel onderzoek</v>
      </c>
      <c r="F54" s="157"/>
      <c r="G54" s="59"/>
      <c r="H54" s="158" t="str">
        <f>H6</f>
        <v>Experimentele ontwikkeling</v>
      </c>
      <c r="I54" s="157"/>
      <c r="J54" s="59"/>
      <c r="K54" s="158" t="str">
        <f>K6</f>
        <v>Haalbaarheidsstudies</v>
      </c>
      <c r="L54" s="157"/>
      <c r="M54" s="59"/>
      <c r="N54" s="158" t="str">
        <f>N6</f>
        <v>Investeringssteun MKB</v>
      </c>
      <c r="O54" s="157"/>
      <c r="P54" s="59"/>
      <c r="Q54" s="158" t="str">
        <f>Q6</f>
        <v>Onderzoeksinfrastructuur</v>
      </c>
      <c r="R54" s="157"/>
      <c r="S54" s="59"/>
      <c r="T54" s="103"/>
      <c r="U54" s="45"/>
    </row>
    <row r="55" spans="1:21" s="113" customFormat="1" ht="23.25" customHeight="1" x14ac:dyDescent="0.3">
      <c r="A55" s="36"/>
      <c r="B55" s="35" t="s">
        <v>58</v>
      </c>
      <c r="C55" s="36"/>
      <c r="D55" s="60"/>
      <c r="E55" s="36"/>
      <c r="F55" s="60" t="s">
        <v>7</v>
      </c>
      <c r="G55" s="60"/>
      <c r="H55" s="36"/>
      <c r="I55" s="60" t="s">
        <v>7</v>
      </c>
      <c r="J55" s="60"/>
      <c r="K55" s="36"/>
      <c r="L55" s="60" t="s">
        <v>7</v>
      </c>
      <c r="M55" s="60"/>
      <c r="N55" s="36"/>
      <c r="O55" s="60" t="s">
        <v>7</v>
      </c>
      <c r="P55" s="60"/>
      <c r="Q55" s="36"/>
      <c r="R55" s="60" t="s">
        <v>7</v>
      </c>
      <c r="S55" s="60"/>
      <c r="T55" s="104"/>
      <c r="U55" s="36"/>
    </row>
    <row r="56" spans="1:21" s="113" customFormat="1" ht="15.65" customHeight="1" x14ac:dyDescent="0.3">
      <c r="A56" s="36"/>
      <c r="B56" s="31"/>
      <c r="C56" s="45"/>
      <c r="D56" s="60"/>
      <c r="E56" s="45"/>
      <c r="F56" s="32"/>
      <c r="G56" s="39"/>
      <c r="H56" s="39"/>
      <c r="I56" s="32"/>
      <c r="J56" s="39"/>
      <c r="K56" s="39"/>
      <c r="L56" s="32"/>
      <c r="M56" s="39"/>
      <c r="N56" s="39"/>
      <c r="O56" s="32"/>
      <c r="P56" s="39"/>
      <c r="Q56" s="39"/>
      <c r="R56" s="32"/>
      <c r="S56" s="39"/>
      <c r="T56" s="107"/>
      <c r="U56" s="45"/>
    </row>
    <row r="57" spans="1:21" s="113" customFormat="1" ht="15.65" customHeight="1" x14ac:dyDescent="0.3">
      <c r="A57" s="36"/>
      <c r="B57" s="31"/>
      <c r="C57" s="45"/>
      <c r="D57" s="60"/>
      <c r="E57" s="45"/>
      <c r="F57" s="32"/>
      <c r="G57" s="39"/>
      <c r="H57" s="39"/>
      <c r="I57" s="32"/>
      <c r="J57" s="39"/>
      <c r="K57" s="39"/>
      <c r="L57" s="32"/>
      <c r="M57" s="39"/>
      <c r="N57" s="39"/>
      <c r="O57" s="32"/>
      <c r="P57" s="39"/>
      <c r="Q57" s="39"/>
      <c r="R57" s="32"/>
      <c r="S57" s="39"/>
      <c r="T57" s="107"/>
      <c r="U57" s="45"/>
    </row>
    <row r="58" spans="1:21" s="113" customFormat="1" ht="15.65" customHeight="1" x14ac:dyDescent="0.3">
      <c r="A58" s="36"/>
      <c r="B58" s="31"/>
      <c r="C58" s="45"/>
      <c r="D58" s="60"/>
      <c r="E58" s="45"/>
      <c r="F58" s="32"/>
      <c r="G58" s="39"/>
      <c r="H58" s="39"/>
      <c r="I58" s="32"/>
      <c r="J58" s="39"/>
      <c r="K58" s="39"/>
      <c r="L58" s="32"/>
      <c r="M58" s="39"/>
      <c r="N58" s="39"/>
      <c r="O58" s="32"/>
      <c r="P58" s="39"/>
      <c r="Q58" s="39"/>
      <c r="R58" s="32"/>
      <c r="S58" s="39"/>
      <c r="T58" s="107"/>
      <c r="U58" s="45"/>
    </row>
    <row r="59" spans="1:21" s="113" customFormat="1" ht="15.65" customHeight="1" x14ac:dyDescent="0.3">
      <c r="A59" s="36"/>
      <c r="B59" s="31"/>
      <c r="C59" s="45"/>
      <c r="D59" s="60"/>
      <c r="E59" s="45"/>
      <c r="F59" s="32"/>
      <c r="G59" s="39"/>
      <c r="H59" s="39"/>
      <c r="I59" s="32"/>
      <c r="J59" s="39"/>
      <c r="K59" s="39"/>
      <c r="L59" s="32"/>
      <c r="M59" s="39"/>
      <c r="N59" s="39"/>
      <c r="O59" s="32"/>
      <c r="P59" s="39"/>
      <c r="Q59" s="39"/>
      <c r="R59" s="32"/>
      <c r="S59" s="39"/>
      <c r="T59" s="107"/>
      <c r="U59" s="45"/>
    </row>
    <row r="60" spans="1:21" s="113" customFormat="1" ht="15.65" customHeight="1" x14ac:dyDescent="0.3">
      <c r="A60" s="36"/>
      <c r="B60" s="31"/>
      <c r="C60" s="45"/>
      <c r="D60" s="60"/>
      <c r="E60" s="45"/>
      <c r="F60" s="32"/>
      <c r="G60" s="39"/>
      <c r="H60" s="39"/>
      <c r="I60" s="32"/>
      <c r="J60" s="39"/>
      <c r="K60" s="39"/>
      <c r="L60" s="32"/>
      <c r="M60" s="39"/>
      <c r="N60" s="39"/>
      <c r="O60" s="32"/>
      <c r="P60" s="39"/>
      <c r="Q60" s="39"/>
      <c r="R60" s="32"/>
      <c r="S60" s="39"/>
      <c r="T60" s="107"/>
      <c r="U60" s="45"/>
    </row>
    <row r="61" spans="1:21" s="113" customFormat="1" ht="15.65" customHeight="1" x14ac:dyDescent="0.3">
      <c r="A61" s="36"/>
      <c r="B61" s="31"/>
      <c r="C61" s="45"/>
      <c r="D61" s="60"/>
      <c r="E61" s="45"/>
      <c r="F61" s="32"/>
      <c r="G61" s="39"/>
      <c r="H61" s="39"/>
      <c r="I61" s="32"/>
      <c r="J61" s="39"/>
      <c r="K61" s="39"/>
      <c r="L61" s="32"/>
      <c r="M61" s="39"/>
      <c r="N61" s="39"/>
      <c r="O61" s="32"/>
      <c r="P61" s="39"/>
      <c r="Q61" s="39"/>
      <c r="R61" s="32"/>
      <c r="S61" s="39"/>
      <c r="T61" s="107"/>
      <c r="U61" s="45"/>
    </row>
    <row r="62" spans="1:21" s="113" customFormat="1" ht="15.65" customHeight="1" x14ac:dyDescent="0.3">
      <c r="A62" s="36"/>
      <c r="B62" s="31"/>
      <c r="C62" s="45"/>
      <c r="D62" s="60"/>
      <c r="E62" s="45"/>
      <c r="F62" s="32"/>
      <c r="G62" s="39"/>
      <c r="H62" s="39"/>
      <c r="I62" s="32"/>
      <c r="J62" s="39"/>
      <c r="K62" s="39"/>
      <c r="L62" s="32"/>
      <c r="M62" s="39"/>
      <c r="N62" s="39"/>
      <c r="O62" s="32"/>
      <c r="P62" s="39"/>
      <c r="Q62" s="39"/>
      <c r="R62" s="32"/>
      <c r="S62" s="39"/>
      <c r="T62" s="107"/>
      <c r="U62" s="45"/>
    </row>
    <row r="63" spans="1:21" s="114" customFormat="1" ht="15.65" customHeight="1" x14ac:dyDescent="0.3">
      <c r="A63" s="36"/>
      <c r="B63" s="31"/>
      <c r="C63" s="45"/>
      <c r="D63" s="60"/>
      <c r="E63" s="45"/>
      <c r="F63" s="32"/>
      <c r="G63" s="39"/>
      <c r="H63" s="39"/>
      <c r="I63" s="32"/>
      <c r="J63" s="39"/>
      <c r="K63" s="39"/>
      <c r="L63" s="32"/>
      <c r="M63" s="39"/>
      <c r="N63" s="39"/>
      <c r="O63" s="32"/>
      <c r="P63" s="39"/>
      <c r="Q63" s="39"/>
      <c r="R63" s="32"/>
      <c r="S63" s="39"/>
      <c r="T63" s="107"/>
      <c r="U63" s="45"/>
    </row>
    <row r="64" spans="1:21" s="114" customFormat="1" ht="15.65" customHeight="1" x14ac:dyDescent="0.3">
      <c r="A64" s="36"/>
      <c r="B64" s="31"/>
      <c r="C64" s="36"/>
      <c r="D64" s="60"/>
      <c r="E64" s="45"/>
      <c r="F64" s="32"/>
      <c r="G64" s="39"/>
      <c r="H64" s="74"/>
      <c r="I64" s="32"/>
      <c r="J64" s="39"/>
      <c r="K64" s="74"/>
      <c r="L64" s="32"/>
      <c r="M64" s="39"/>
      <c r="N64" s="74"/>
      <c r="O64" s="32"/>
      <c r="P64" s="39"/>
      <c r="Q64" s="74"/>
      <c r="R64" s="32"/>
      <c r="S64" s="39"/>
      <c r="T64" s="107"/>
      <c r="U64" s="36"/>
    </row>
    <row r="65" spans="1:23" s="114" customFormat="1" ht="13" x14ac:dyDescent="0.3">
      <c r="A65" s="36"/>
      <c r="B65" s="31"/>
      <c r="C65" s="36"/>
      <c r="D65" s="60"/>
      <c r="E65" s="45"/>
      <c r="F65" s="32"/>
      <c r="G65" s="39"/>
      <c r="H65" s="39"/>
      <c r="I65" s="32"/>
      <c r="J65" s="39"/>
      <c r="K65" s="39"/>
      <c r="L65" s="32"/>
      <c r="M65" s="39"/>
      <c r="N65" s="39"/>
      <c r="O65" s="32"/>
      <c r="P65" s="39"/>
      <c r="Q65" s="39"/>
      <c r="R65" s="32"/>
      <c r="S65" s="48"/>
      <c r="T65" s="107"/>
      <c r="U65" s="36"/>
    </row>
    <row r="66" spans="1:23" s="114" customFormat="1" ht="13" x14ac:dyDescent="0.3">
      <c r="A66" s="36"/>
      <c r="B66" s="31"/>
      <c r="C66" s="36"/>
      <c r="D66" s="60"/>
      <c r="E66" s="45"/>
      <c r="F66" s="32"/>
      <c r="G66" s="39"/>
      <c r="H66" s="39"/>
      <c r="I66" s="32"/>
      <c r="J66" s="39"/>
      <c r="K66" s="39"/>
      <c r="L66" s="32"/>
      <c r="M66" s="39"/>
      <c r="N66" s="39"/>
      <c r="O66" s="32"/>
      <c r="P66" s="39"/>
      <c r="Q66" s="39"/>
      <c r="R66" s="32"/>
      <c r="S66" s="48"/>
      <c r="T66" s="107"/>
      <c r="U66" s="36"/>
    </row>
    <row r="67" spans="1:23" s="114" customFormat="1" ht="13" x14ac:dyDescent="0.3">
      <c r="A67" s="36"/>
      <c r="B67" s="31"/>
      <c r="C67" s="36"/>
      <c r="D67" s="60"/>
      <c r="E67" s="45"/>
      <c r="F67" s="32"/>
      <c r="G67" s="39"/>
      <c r="H67" s="39"/>
      <c r="I67" s="32"/>
      <c r="J67" s="39"/>
      <c r="K67" s="39"/>
      <c r="L67" s="32"/>
      <c r="M67" s="39"/>
      <c r="N67" s="39"/>
      <c r="O67" s="32"/>
      <c r="P67" s="39"/>
      <c r="Q67" s="39"/>
      <c r="R67" s="32"/>
      <c r="S67" s="48"/>
      <c r="T67" s="107"/>
      <c r="U67" s="36"/>
    </row>
    <row r="68" spans="1:23" s="114" customFormat="1" ht="13" x14ac:dyDescent="0.3">
      <c r="A68" s="36"/>
      <c r="B68" s="31"/>
      <c r="C68" s="36"/>
      <c r="D68" s="60"/>
      <c r="E68" s="45"/>
      <c r="F68" s="32"/>
      <c r="G68" s="39"/>
      <c r="H68" s="39"/>
      <c r="I68" s="32"/>
      <c r="J68" s="39"/>
      <c r="K68" s="39"/>
      <c r="L68" s="32"/>
      <c r="M68" s="39"/>
      <c r="N68" s="39"/>
      <c r="O68" s="32"/>
      <c r="P68" s="39"/>
      <c r="Q68" s="39"/>
      <c r="R68" s="32"/>
      <c r="S68" s="48"/>
      <c r="T68" s="107"/>
      <c r="U68" s="36"/>
    </row>
    <row r="69" spans="1:23" s="114" customFormat="1" ht="13" x14ac:dyDescent="0.3">
      <c r="A69" s="36"/>
      <c r="B69" s="31"/>
      <c r="C69" s="36"/>
      <c r="D69" s="60"/>
      <c r="E69" s="45"/>
      <c r="F69" s="32"/>
      <c r="G69" s="39"/>
      <c r="H69" s="39"/>
      <c r="I69" s="32"/>
      <c r="J69" s="39"/>
      <c r="K69" s="39"/>
      <c r="L69" s="32"/>
      <c r="M69" s="39"/>
      <c r="N69" s="39"/>
      <c r="O69" s="32"/>
      <c r="P69" s="39"/>
      <c r="Q69" s="39"/>
      <c r="R69" s="32"/>
      <c r="S69" s="48"/>
      <c r="T69" s="107"/>
      <c r="U69" s="36"/>
    </row>
    <row r="70" spans="1:23" s="114" customFormat="1" ht="13" x14ac:dyDescent="0.3">
      <c r="A70" s="36"/>
      <c r="B70" s="31"/>
      <c r="C70" s="36"/>
      <c r="D70" s="60"/>
      <c r="E70" s="45"/>
      <c r="F70" s="70"/>
      <c r="G70" s="39"/>
      <c r="H70" s="74"/>
      <c r="I70" s="70"/>
      <c r="J70" s="39"/>
      <c r="K70" s="74"/>
      <c r="L70" s="70"/>
      <c r="M70" s="39"/>
      <c r="N70" s="74"/>
      <c r="O70" s="70"/>
      <c r="P70" s="39"/>
      <c r="Q70" s="74"/>
      <c r="R70" s="70"/>
      <c r="S70" s="48"/>
      <c r="T70" s="107" t="s">
        <v>59</v>
      </c>
      <c r="U70" s="36"/>
    </row>
    <row r="71" spans="1:23" s="114"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56">
        <f>+F71+I71+L71+O71+R71</f>
        <v>0</v>
      </c>
      <c r="U71" s="36"/>
    </row>
    <row r="72" spans="1:23" s="115" customFormat="1" ht="18.5" thickBot="1" x14ac:dyDescent="0.45">
      <c r="A72" s="36"/>
      <c r="B72" s="36"/>
      <c r="C72" s="36"/>
      <c r="D72" s="60"/>
      <c r="E72" s="36"/>
      <c r="F72" s="60"/>
      <c r="G72" s="60"/>
      <c r="H72" s="60"/>
      <c r="I72" s="60"/>
      <c r="J72" s="60"/>
      <c r="K72" s="60"/>
      <c r="L72" s="60"/>
      <c r="M72" s="60"/>
      <c r="N72" s="60"/>
      <c r="O72" s="60"/>
      <c r="P72" s="60"/>
      <c r="Q72" s="60"/>
      <c r="R72" s="60"/>
      <c r="S72" s="60"/>
      <c r="T72" s="102"/>
      <c r="U72" s="36"/>
    </row>
    <row r="73" spans="1:23" s="114" customFormat="1" ht="21.75" customHeight="1" thickBot="1" x14ac:dyDescent="0.45">
      <c r="A73" s="36" t="s">
        <v>60</v>
      </c>
      <c r="B73" s="75" t="s">
        <v>61</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108">
        <f>+F73+I73+L73+O73+R73</f>
        <v>0</v>
      </c>
      <c r="U73" s="109"/>
    </row>
    <row r="74" spans="1:23" s="113"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110"/>
      <c r="U74" s="111"/>
    </row>
    <row r="75" spans="1:23" s="113" customFormat="1" ht="21" customHeight="1" x14ac:dyDescent="0.3">
      <c r="A75" s="81" t="s">
        <v>73</v>
      </c>
      <c r="B75" s="83" t="s">
        <v>74</v>
      </c>
      <c r="C75" s="84"/>
      <c r="D75" s="85"/>
      <c r="E75" s="86"/>
      <c r="F75" s="87"/>
      <c r="G75" s="87"/>
      <c r="H75" s="88"/>
      <c r="I75" s="87"/>
      <c r="J75" s="87"/>
      <c r="K75" s="88"/>
      <c r="L75" s="87"/>
      <c r="M75" s="87"/>
      <c r="N75" s="88"/>
      <c r="O75" s="87"/>
      <c r="P75" s="87"/>
      <c r="Q75" s="88"/>
      <c r="R75" s="87"/>
      <c r="S75" s="87"/>
      <c r="T75" s="185"/>
      <c r="U75" s="181"/>
      <c r="V75" s="39"/>
      <c r="W75" s="182"/>
    </row>
    <row r="76" spans="1:23" s="113" customFormat="1" ht="15.65" customHeight="1" x14ac:dyDescent="0.3">
      <c r="A76" s="45"/>
      <c r="B76" s="44"/>
      <c r="C76" s="89"/>
      <c r="D76" s="90"/>
      <c r="E76" s="45"/>
      <c r="F76" s="46"/>
      <c r="G76" s="46"/>
      <c r="I76" s="46"/>
      <c r="J76" s="46"/>
      <c r="K76" s="45"/>
      <c r="L76" s="46"/>
      <c r="M76" s="46"/>
      <c r="N76" s="45"/>
      <c r="O76" s="46"/>
      <c r="P76" s="46"/>
      <c r="Q76" s="45"/>
      <c r="R76" s="46"/>
      <c r="S76" s="46"/>
      <c r="T76" s="186"/>
      <c r="U76" s="46"/>
      <c r="V76" s="91"/>
      <c r="W76" s="102"/>
    </row>
    <row r="77" spans="1:23" s="113" customFormat="1" ht="15.65" customHeight="1" x14ac:dyDescent="0.3">
      <c r="A77" s="92"/>
      <c r="B77" s="93"/>
      <c r="C77" s="177"/>
      <c r="D77" s="90"/>
      <c r="E77" s="45"/>
      <c r="F77" s="46"/>
      <c r="G77" s="46"/>
      <c r="H77" s="45"/>
      <c r="I77" s="46"/>
      <c r="J77" s="46"/>
      <c r="K77" s="45"/>
      <c r="L77" s="46"/>
      <c r="M77" s="46"/>
      <c r="N77" s="45"/>
      <c r="O77" s="46"/>
      <c r="P77" s="46"/>
      <c r="Q77" s="45"/>
      <c r="R77" s="46"/>
      <c r="S77" s="46"/>
      <c r="T77" s="186"/>
      <c r="U77" s="46"/>
      <c r="V77" s="46"/>
      <c r="W77" s="183"/>
    </row>
    <row r="78" spans="1:23" s="113" customFormat="1" ht="15.65" customHeight="1" x14ac:dyDescent="0.3">
      <c r="A78" s="94"/>
      <c r="B78" s="343" t="s">
        <v>61</v>
      </c>
      <c r="C78" s="344"/>
      <c r="D78" s="90"/>
      <c r="E78" s="45"/>
      <c r="F78" s="330">
        <f>+T73</f>
        <v>0</v>
      </c>
      <c r="G78" s="178"/>
      <c r="H78" s="45"/>
      <c r="I78" s="46"/>
      <c r="J78" s="46"/>
      <c r="K78" s="45"/>
      <c r="L78" s="46"/>
      <c r="M78" s="46"/>
      <c r="N78" s="45"/>
      <c r="O78" s="46"/>
      <c r="P78" s="46"/>
      <c r="Q78" s="45"/>
      <c r="R78" s="46"/>
      <c r="S78" s="46"/>
      <c r="T78" s="186"/>
      <c r="U78" s="46"/>
      <c r="V78" s="91"/>
      <c r="W78" s="102"/>
    </row>
    <row r="79" spans="1:23" s="113" customFormat="1" ht="15.65" customHeight="1" x14ac:dyDescent="0.3">
      <c r="A79" s="94"/>
      <c r="B79" s="343" t="s">
        <v>75</v>
      </c>
      <c r="C79" s="344"/>
      <c r="D79" s="90"/>
      <c r="E79" s="45"/>
      <c r="F79" s="330">
        <f>+'Totaal begroting'!V15</f>
        <v>0</v>
      </c>
      <c r="G79" s="179"/>
      <c r="H79" s="45"/>
      <c r="I79" s="46"/>
      <c r="J79" s="46"/>
      <c r="K79" s="45"/>
      <c r="L79" s="46"/>
      <c r="M79" s="46"/>
      <c r="N79" s="45"/>
      <c r="O79" s="46"/>
      <c r="P79" s="46"/>
      <c r="Q79" s="45"/>
      <c r="R79" s="46"/>
      <c r="S79" s="46"/>
      <c r="T79" s="186"/>
      <c r="U79" s="46"/>
      <c r="V79" s="91"/>
      <c r="W79" s="102"/>
    </row>
    <row r="80" spans="1:23" s="113" customFormat="1" ht="15.65" customHeight="1" x14ac:dyDescent="0.3">
      <c r="A80" s="94"/>
      <c r="B80" s="337" t="s">
        <v>76</v>
      </c>
      <c r="C80" s="338"/>
      <c r="D80" s="90"/>
      <c r="E80" s="45"/>
      <c r="F80" s="184"/>
      <c r="G80" s="179"/>
      <c r="H80" s="45"/>
      <c r="I80" s="46"/>
      <c r="J80" s="46"/>
      <c r="K80" s="45"/>
      <c r="L80" s="46"/>
      <c r="M80" s="46"/>
      <c r="N80" s="45"/>
      <c r="O80" s="46"/>
      <c r="P80" s="46"/>
      <c r="Q80" s="45"/>
      <c r="R80" s="46"/>
      <c r="S80" s="46"/>
      <c r="T80" s="186"/>
      <c r="U80" s="46"/>
      <c r="V80" s="91"/>
      <c r="W80" s="102"/>
    </row>
    <row r="81" spans="1:23" s="113" customFormat="1" ht="15.65" customHeight="1" x14ac:dyDescent="0.3">
      <c r="A81" s="94"/>
      <c r="B81" s="339" t="s">
        <v>77</v>
      </c>
      <c r="C81" s="340"/>
      <c r="D81" s="90"/>
      <c r="E81" s="45"/>
      <c r="F81" s="330">
        <f>+F78-F79-F80</f>
        <v>0</v>
      </c>
      <c r="G81" s="46"/>
      <c r="H81" s="45"/>
      <c r="I81" s="46"/>
      <c r="J81" s="46"/>
      <c r="K81" s="45"/>
      <c r="L81" s="46"/>
      <c r="M81" s="46"/>
      <c r="N81" s="45"/>
      <c r="O81" s="46"/>
      <c r="P81" s="46"/>
      <c r="Q81" s="45"/>
      <c r="R81" s="46"/>
      <c r="S81" s="46"/>
      <c r="T81" s="186"/>
      <c r="U81" s="46"/>
      <c r="V81" s="91"/>
      <c r="W81" s="102"/>
    </row>
    <row r="82" spans="1:23" s="113" customFormat="1" ht="15.65" customHeight="1" x14ac:dyDescent="0.3">
      <c r="A82" s="94"/>
      <c r="B82" s="44"/>
      <c r="C82" s="89"/>
      <c r="D82" s="90"/>
      <c r="E82" s="45"/>
      <c r="F82" s="46"/>
      <c r="G82" s="46"/>
      <c r="H82" s="81" t="s">
        <v>78</v>
      </c>
      <c r="I82" s="46"/>
      <c r="J82" s="46"/>
      <c r="K82" s="45"/>
      <c r="L82" s="46"/>
      <c r="M82" s="46"/>
      <c r="N82" s="45"/>
      <c r="O82" s="46"/>
      <c r="P82" s="46"/>
      <c r="Q82" s="45"/>
      <c r="R82" s="46"/>
      <c r="S82" s="46"/>
      <c r="T82" s="186"/>
      <c r="U82" s="46"/>
      <c r="V82" s="91"/>
      <c r="W82" s="102"/>
    </row>
    <row r="83" spans="1:23" s="113" customFormat="1" ht="15.65" customHeight="1" x14ac:dyDescent="0.3">
      <c r="A83" s="94"/>
      <c r="B83" s="187"/>
      <c r="C83" s="184"/>
      <c r="D83" s="90"/>
      <c r="E83" s="45"/>
      <c r="F83" s="184">
        <v>0</v>
      </c>
      <c r="G83" s="46"/>
      <c r="H83" s="45"/>
      <c r="I83" s="46"/>
      <c r="J83" s="46"/>
      <c r="K83" s="45"/>
      <c r="L83" s="46"/>
      <c r="M83" s="46"/>
      <c r="N83" s="45"/>
      <c r="O83" s="46"/>
      <c r="P83" s="46"/>
      <c r="Q83" s="45"/>
      <c r="R83" s="46"/>
      <c r="S83" s="46"/>
      <c r="T83" s="186"/>
      <c r="U83" s="46"/>
      <c r="V83" s="91"/>
      <c r="W83" s="102"/>
    </row>
    <row r="84" spans="1:23" s="113" customFormat="1" ht="15.65" customHeight="1" x14ac:dyDescent="0.3">
      <c r="A84" s="94"/>
      <c r="B84" s="187"/>
      <c r="C84" s="184"/>
      <c r="D84" s="90"/>
      <c r="E84" s="45"/>
      <c r="F84" s="184">
        <v>0</v>
      </c>
      <c r="G84" s="46"/>
      <c r="H84" s="45"/>
      <c r="I84" s="46"/>
      <c r="J84" s="46"/>
      <c r="K84" s="45"/>
      <c r="L84" s="46"/>
      <c r="M84" s="46"/>
      <c r="N84" s="45"/>
      <c r="O84" s="46"/>
      <c r="P84" s="46"/>
      <c r="Q84" s="45"/>
      <c r="R84" s="46"/>
      <c r="S84" s="46"/>
      <c r="T84" s="186"/>
      <c r="U84" s="46"/>
      <c r="V84" s="91"/>
      <c r="W84" s="102"/>
    </row>
    <row r="85" spans="1:23" s="113" customFormat="1" ht="15.65" customHeight="1" x14ac:dyDescent="0.3">
      <c r="A85" s="94"/>
      <c r="B85" s="187"/>
      <c r="C85" s="184"/>
      <c r="D85" s="90"/>
      <c r="E85" s="45"/>
      <c r="F85" s="184">
        <v>0</v>
      </c>
      <c r="G85" s="46"/>
      <c r="H85" s="45"/>
      <c r="I85" s="46"/>
      <c r="J85" s="46"/>
      <c r="K85" s="45"/>
      <c r="L85" s="46"/>
      <c r="M85" s="46"/>
      <c r="N85" s="45"/>
      <c r="O85" s="46"/>
      <c r="P85" s="46"/>
      <c r="Q85" s="45"/>
      <c r="R85" s="46"/>
      <c r="S85" s="46"/>
      <c r="T85" s="186"/>
      <c r="U85" s="46"/>
      <c r="V85" s="91"/>
      <c r="W85" s="102"/>
    </row>
    <row r="86" spans="1:23" s="113" customFormat="1" ht="15.65" customHeight="1" x14ac:dyDescent="0.3">
      <c r="A86" s="94"/>
      <c r="B86" s="187"/>
      <c r="C86" s="184"/>
      <c r="D86" s="90"/>
      <c r="E86" s="45"/>
      <c r="F86" s="184">
        <v>0</v>
      </c>
      <c r="G86" s="46"/>
      <c r="H86" s="45"/>
      <c r="I86" s="46"/>
      <c r="J86" s="46"/>
      <c r="K86" s="45"/>
      <c r="L86" s="46"/>
      <c r="M86" s="46"/>
      <c r="N86" s="45"/>
      <c r="O86" s="46"/>
      <c r="P86" s="46"/>
      <c r="Q86" s="45"/>
      <c r="R86" s="46"/>
      <c r="S86" s="46"/>
      <c r="T86" s="186"/>
      <c r="U86" s="46"/>
      <c r="V86" s="91"/>
      <c r="W86" s="102"/>
    </row>
    <row r="87" spans="1:23" s="113" customFormat="1" ht="15.65" customHeight="1" x14ac:dyDescent="0.3">
      <c r="A87" s="92"/>
      <c r="B87" s="187"/>
      <c r="C87" s="184"/>
      <c r="D87" s="90"/>
      <c r="E87" s="45"/>
      <c r="F87" s="184">
        <v>0</v>
      </c>
      <c r="G87" s="46"/>
      <c r="H87" s="45"/>
      <c r="I87" s="46"/>
      <c r="J87" s="46"/>
      <c r="K87" s="45"/>
      <c r="L87" s="46"/>
      <c r="M87" s="46"/>
      <c r="N87" s="45"/>
      <c r="O87" s="46"/>
      <c r="P87" s="46"/>
      <c r="Q87" s="45"/>
      <c r="R87" s="46"/>
      <c r="S87" s="46"/>
      <c r="T87" s="186"/>
      <c r="U87" s="46"/>
      <c r="V87" s="91"/>
      <c r="W87" s="102"/>
    </row>
    <row r="88" spans="1:23" s="113" customFormat="1" ht="15.65" customHeight="1" thickBot="1" x14ac:dyDescent="0.35">
      <c r="A88" s="94"/>
      <c r="B88" s="341" t="s">
        <v>79</v>
      </c>
      <c r="C88" s="342"/>
      <c r="D88" s="98"/>
      <c r="E88" s="97"/>
      <c r="F88" s="331">
        <f>SUM(F83:F87)</f>
        <v>0</v>
      </c>
      <c r="G88" s="188" t="str">
        <f>IF(F88&lt;F81,"Let op: onderbouw het volledige eigen aandeel in de projectkosten","")</f>
        <v/>
      </c>
      <c r="H88" s="189"/>
      <c r="I88" s="98"/>
      <c r="J88" s="98"/>
      <c r="K88" s="189"/>
      <c r="L88" s="98"/>
      <c r="M88" s="98"/>
      <c r="N88" s="189"/>
      <c r="O88" s="98"/>
      <c r="P88" s="98"/>
      <c r="Q88" s="189"/>
      <c r="R88" s="98"/>
      <c r="S88" s="98"/>
      <c r="T88" s="190"/>
      <c r="U88" s="46"/>
      <c r="V88" s="46"/>
      <c r="W88" s="183"/>
    </row>
    <row r="89" spans="1:23" s="113" customFormat="1" ht="15.65" customHeight="1" x14ac:dyDescent="0.3">
      <c r="A89" s="36"/>
      <c r="B89" s="45"/>
      <c r="C89" s="89"/>
      <c r="D89" s="90"/>
      <c r="E89" s="45"/>
      <c r="F89" s="46"/>
      <c r="G89" s="46"/>
      <c r="H89" s="45"/>
      <c r="I89" s="46"/>
      <c r="J89" s="46"/>
      <c r="K89" s="45"/>
      <c r="L89" s="46"/>
      <c r="M89" s="46"/>
      <c r="N89" s="45"/>
      <c r="O89" s="46"/>
      <c r="P89" s="46"/>
      <c r="Q89" s="45"/>
      <c r="R89" s="46"/>
      <c r="S89" s="46"/>
      <c r="T89" s="45"/>
      <c r="U89" s="46"/>
      <c r="V89" s="46"/>
      <c r="W89" s="183"/>
    </row>
    <row r="90" spans="1:23" s="113" customFormat="1" ht="15.65" customHeight="1" x14ac:dyDescent="0.3">
      <c r="A90" s="94"/>
      <c r="B90" s="94"/>
      <c r="C90" s="94"/>
      <c r="D90" s="95"/>
      <c r="E90" s="94"/>
      <c r="F90" s="95"/>
      <c r="G90" s="95"/>
      <c r="H90" s="94"/>
      <c r="I90" s="95"/>
      <c r="J90" s="95"/>
      <c r="K90" s="94"/>
      <c r="L90" s="95"/>
      <c r="M90" s="95"/>
      <c r="N90" s="94"/>
      <c r="O90" s="95"/>
      <c r="P90" s="95"/>
      <c r="Q90" s="94"/>
      <c r="R90" s="95"/>
      <c r="S90" s="96"/>
      <c r="T90" s="112"/>
      <c r="U90" s="94"/>
    </row>
    <row r="91" spans="1:23" s="113" customFormat="1" ht="15.65" customHeight="1" x14ac:dyDescent="0.3">
      <c r="A91" s="94"/>
      <c r="B91" s="94"/>
      <c r="C91" s="94"/>
      <c r="D91" s="95"/>
      <c r="E91" s="94"/>
      <c r="F91" s="95"/>
      <c r="G91" s="95"/>
      <c r="H91" s="94"/>
      <c r="I91" s="95"/>
      <c r="J91" s="95"/>
      <c r="K91" s="94"/>
      <c r="L91" s="95"/>
      <c r="M91" s="95"/>
      <c r="N91" s="94"/>
      <c r="O91" s="95"/>
      <c r="P91" s="95"/>
      <c r="Q91" s="94"/>
      <c r="R91" s="95"/>
      <c r="S91" s="96"/>
      <c r="T91" s="112"/>
      <c r="U91" s="94"/>
    </row>
    <row r="92" spans="1:23" s="113" customFormat="1" ht="15.65" customHeight="1" x14ac:dyDescent="0.3">
      <c r="A92" s="94"/>
      <c r="B92" s="94"/>
      <c r="C92" s="94"/>
      <c r="D92" s="95"/>
      <c r="E92" s="94"/>
      <c r="F92" s="95"/>
      <c r="G92" s="95"/>
      <c r="H92" s="94"/>
      <c r="I92" s="95"/>
      <c r="J92" s="95"/>
      <c r="K92" s="94"/>
      <c r="L92" s="95"/>
      <c r="M92" s="95"/>
      <c r="N92" s="94"/>
      <c r="O92" s="95"/>
      <c r="P92" s="95"/>
      <c r="Q92" s="94"/>
      <c r="R92" s="95"/>
      <c r="S92" s="96"/>
      <c r="T92" s="112"/>
      <c r="U92" s="94"/>
    </row>
    <row r="93" spans="1:23" s="113" customFormat="1" ht="15.65" customHeight="1" x14ac:dyDescent="0.3">
      <c r="A93" s="94"/>
      <c r="B93" s="94"/>
      <c r="C93" s="94"/>
      <c r="D93" s="95"/>
      <c r="E93" s="94"/>
      <c r="F93" s="95"/>
      <c r="G93" s="95"/>
      <c r="H93" s="94"/>
      <c r="I93" s="95"/>
      <c r="J93" s="95"/>
      <c r="K93" s="94"/>
      <c r="L93" s="95"/>
      <c r="M93" s="95"/>
      <c r="N93" s="94"/>
      <c r="O93" s="95"/>
      <c r="P93" s="95"/>
      <c r="Q93" s="94"/>
      <c r="R93" s="95"/>
      <c r="S93" s="96"/>
      <c r="T93" s="112"/>
      <c r="U93" s="94"/>
    </row>
  </sheetData>
  <sheetProtection sheet="1" selectLockedCells="1"/>
  <mergeCells count="5">
    <mergeCell ref="B78:C78"/>
    <mergeCell ref="B79:C79"/>
    <mergeCell ref="B80:C80"/>
    <mergeCell ref="B81:C81"/>
    <mergeCell ref="B88:C88"/>
  </mergeCells>
  <dataValidations count="3">
    <dataValidation type="list" showInputMessage="1" showErrorMessage="1" sqref="C22" xr:uid="{00000000-0002-0000-0B00-000000000000}">
      <formula1>"integrale kostensystematiek,loonkosten plus vaste-opslag-systematiek,vaste-uurtarief-systematiek"</formula1>
    </dataValidation>
    <dataValidation type="list" allowBlank="1" showInputMessage="1" showErrorMessage="1" sqref="C3" xr:uid="{2A4C355F-F730-462D-94BE-E96B9C672926}">
      <formula1>"KB,MB,GB,KIS"</formula1>
    </dataValidation>
    <dataValidation type="list" allowBlank="1" showInputMessage="1" showErrorMessage="1" prompt="Vul hier financieringswijze in" sqref="B83:B87" xr:uid="{E1C5AA20-C4D3-4DD1-A089-6FB33CC1FF9F}">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C2 F78:F79 F81"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6">
    <pageSetUpPr fitToPage="1"/>
  </sheetPr>
  <dimension ref="A1:L42"/>
  <sheetViews>
    <sheetView zoomScale="85" zoomScaleNormal="85" workbookViewId="0">
      <selection activeCell="A7" sqref="A7"/>
    </sheetView>
  </sheetViews>
  <sheetFormatPr defaultColWidth="9" defaultRowHeight="15.5" x14ac:dyDescent="0.35"/>
  <cols>
    <col min="1" max="1" width="34.08203125" style="95" customWidth="1"/>
    <col min="2" max="2" width="36.83203125" style="118" customWidth="1"/>
    <col min="3" max="3" width="14.5" style="118" customWidth="1"/>
    <col min="4" max="4" width="15.75" style="118" customWidth="1"/>
    <col min="5" max="6" width="16.08203125" style="118" customWidth="1"/>
    <col min="7" max="11" width="19.33203125" style="118" customWidth="1"/>
    <col min="12" max="12" width="9" style="119"/>
    <col min="13" max="16384" width="9" style="95"/>
  </cols>
  <sheetData>
    <row r="1" spans="1:11" x14ac:dyDescent="0.35">
      <c r="A1" s="124" t="s">
        <v>63</v>
      </c>
      <c r="B1" s="124"/>
      <c r="C1" s="122" t="s">
        <v>1</v>
      </c>
      <c r="D1" s="123" t="str">
        <f>Code</f>
        <v>IPCEI260604</v>
      </c>
      <c r="E1" s="119"/>
      <c r="F1" s="119"/>
      <c r="G1" s="119"/>
      <c r="H1" s="119"/>
      <c r="I1" s="119"/>
      <c r="J1" s="119"/>
      <c r="K1" s="119"/>
    </row>
    <row r="2" spans="1:11" x14ac:dyDescent="0.35">
      <c r="A2" s="124"/>
      <c r="B2" s="124"/>
      <c r="C2" s="119"/>
      <c r="D2" s="119"/>
      <c r="E2" s="119"/>
      <c r="F2" s="119"/>
      <c r="G2" s="119"/>
      <c r="H2" s="119"/>
      <c r="I2" s="119"/>
      <c r="J2" s="119"/>
      <c r="K2" s="119"/>
    </row>
    <row r="3" spans="1:11" x14ac:dyDescent="0.35">
      <c r="A3" s="124" t="s">
        <v>0</v>
      </c>
      <c r="B3" s="143">
        <f>Projecttitel</f>
        <v>0</v>
      </c>
      <c r="C3" s="119"/>
      <c r="D3" s="119"/>
      <c r="E3" s="119"/>
      <c r="F3" s="119"/>
      <c r="G3" s="119"/>
      <c r="H3" s="119"/>
      <c r="I3" s="119"/>
      <c r="J3" s="119"/>
      <c r="K3" s="119"/>
    </row>
    <row r="4" spans="1:11" ht="16" thickBot="1" x14ac:dyDescent="0.4">
      <c r="A4" s="124"/>
      <c r="B4" s="124"/>
      <c r="C4" s="119"/>
      <c r="D4" s="119"/>
      <c r="E4" s="119"/>
      <c r="F4" s="119"/>
      <c r="G4" s="119"/>
      <c r="H4" s="119"/>
      <c r="I4" s="119"/>
      <c r="J4" s="119"/>
      <c r="K4" s="119"/>
    </row>
    <row r="5" spans="1:11" x14ac:dyDescent="0.35">
      <c r="A5" s="125" t="s">
        <v>64</v>
      </c>
      <c r="B5" s="126"/>
      <c r="C5" s="173"/>
      <c r="D5" s="173"/>
      <c r="E5" s="173"/>
      <c r="F5" s="173"/>
      <c r="G5" s="173"/>
      <c r="H5" s="173"/>
      <c r="I5" s="173"/>
      <c r="J5" s="173"/>
      <c r="K5" s="174"/>
    </row>
    <row r="6" spans="1:11" ht="55.5" customHeight="1" x14ac:dyDescent="0.4">
      <c r="A6" s="127" t="s">
        <v>65</v>
      </c>
      <c r="B6" s="128" t="s">
        <v>66</v>
      </c>
      <c r="C6" s="128" t="s">
        <v>67</v>
      </c>
      <c r="D6" s="128" t="s">
        <v>68</v>
      </c>
      <c r="E6" s="128" t="s">
        <v>69</v>
      </c>
      <c r="F6" s="128" t="s">
        <v>70</v>
      </c>
      <c r="G6" s="129" t="str">
        <f>_xlfn.CONCAT("Kosten ",TEXT('Begroting penvoerder'!E6,))</f>
        <v>Kosten Industrieel onderzoek</v>
      </c>
      <c r="H6" s="129" t="str">
        <f>_xlfn.CONCAT("Kosten ",TEXT('Begroting penvoerder'!H6,))</f>
        <v>Kosten Experimentele ontwikkeling</v>
      </c>
      <c r="I6" s="129" t="str">
        <f>_xlfn.CONCAT("Kosten ",TEXT('Begroting penvoerder'!K6,))</f>
        <v>Kosten Haalbaarheidsstudies</v>
      </c>
      <c r="J6" s="129" t="str">
        <f>_xlfn.CONCAT("Kosten ",TEXT('Begroting penvoerder'!N6,))</f>
        <v>Kosten Investeringssteun MKB</v>
      </c>
      <c r="K6" s="130" t="str">
        <f>_xlfn.CONCAT("Kosten ",TEXT('Begroting penvoerder'!Q6,))</f>
        <v>Kosten Onderzoeksinfrastructuur</v>
      </c>
    </row>
    <row r="7" spans="1:11" x14ac:dyDescent="0.35">
      <c r="A7" s="20"/>
      <c r="B7" s="175"/>
      <c r="C7" s="176"/>
      <c r="D7" s="4"/>
      <c r="E7" s="4"/>
      <c r="F7" s="22"/>
      <c r="G7" s="4"/>
      <c r="H7" s="4"/>
      <c r="I7" s="4"/>
      <c r="J7" s="4"/>
      <c r="K7" s="21"/>
    </row>
    <row r="8" spans="1:11" x14ac:dyDescent="0.35">
      <c r="A8" s="20"/>
      <c r="B8" s="175"/>
      <c r="C8" s="176"/>
      <c r="D8" s="4"/>
      <c r="E8" s="4"/>
      <c r="F8" s="22"/>
      <c r="G8" s="4"/>
      <c r="H8" s="4"/>
      <c r="I8" s="4"/>
      <c r="J8" s="4"/>
      <c r="K8" s="21"/>
    </row>
    <row r="9" spans="1:11" x14ac:dyDescent="0.35">
      <c r="A9" s="20"/>
      <c r="B9" s="175"/>
      <c r="C9" s="176"/>
      <c r="D9" s="4"/>
      <c r="E9" s="4"/>
      <c r="F9" s="22"/>
      <c r="G9" s="4"/>
      <c r="H9" s="4"/>
      <c r="I9" s="4"/>
      <c r="J9" s="4"/>
      <c r="K9" s="21"/>
    </row>
    <row r="10" spans="1:11" x14ac:dyDescent="0.35">
      <c r="A10" s="20"/>
      <c r="B10" s="175"/>
      <c r="C10" s="176"/>
      <c r="D10" s="4"/>
      <c r="E10" s="4"/>
      <c r="F10" s="22"/>
      <c r="G10" s="4"/>
      <c r="H10" s="4"/>
      <c r="I10" s="4"/>
      <c r="J10" s="4"/>
      <c r="K10" s="21"/>
    </row>
    <row r="11" spans="1:11" x14ac:dyDescent="0.35">
      <c r="A11" s="20"/>
      <c r="B11" s="175"/>
      <c r="C11" s="176"/>
      <c r="D11" s="4"/>
      <c r="E11" s="4"/>
      <c r="F11" s="22"/>
      <c r="G11" s="4"/>
      <c r="H11" s="4"/>
      <c r="I11" s="4"/>
      <c r="J11" s="4"/>
      <c r="K11" s="21"/>
    </row>
    <row r="12" spans="1:11" x14ac:dyDescent="0.35">
      <c r="A12" s="20"/>
      <c r="B12" s="175"/>
      <c r="C12" s="176"/>
      <c r="D12" s="4"/>
      <c r="E12" s="4"/>
      <c r="F12" s="22"/>
      <c r="G12" s="4"/>
      <c r="H12" s="4"/>
      <c r="I12" s="4"/>
      <c r="J12" s="4"/>
      <c r="K12" s="21"/>
    </row>
    <row r="13" spans="1:11" x14ac:dyDescent="0.35">
      <c r="A13" s="20"/>
      <c r="B13" s="175"/>
      <c r="C13" s="176"/>
      <c r="D13" s="4"/>
      <c r="E13" s="4"/>
      <c r="F13" s="22"/>
      <c r="G13" s="4"/>
      <c r="H13" s="4"/>
      <c r="I13" s="4"/>
      <c r="J13" s="4"/>
      <c r="K13" s="21"/>
    </row>
    <row r="14" spans="1:11" x14ac:dyDescent="0.35">
      <c r="A14" s="20"/>
      <c r="B14" s="175"/>
      <c r="C14" s="176"/>
      <c r="D14" s="4"/>
      <c r="E14" s="4"/>
      <c r="F14" s="22"/>
      <c r="G14" s="4"/>
      <c r="H14" s="4"/>
      <c r="I14" s="4"/>
      <c r="J14" s="4"/>
      <c r="K14" s="21"/>
    </row>
    <row r="15" spans="1:11" x14ac:dyDescent="0.35">
      <c r="A15" s="20"/>
      <c r="B15" s="175"/>
      <c r="C15" s="176"/>
      <c r="D15" s="4"/>
      <c r="E15" s="4"/>
      <c r="F15" s="22"/>
      <c r="G15" s="4"/>
      <c r="H15" s="4"/>
      <c r="I15" s="4"/>
      <c r="J15" s="4"/>
      <c r="K15" s="21"/>
    </row>
    <row r="16" spans="1:11" ht="13.5" thickBot="1" x14ac:dyDescent="0.35">
      <c r="A16" s="121"/>
      <c r="B16" s="120"/>
      <c r="C16" s="120"/>
      <c r="D16" s="120"/>
      <c r="E16" s="120"/>
      <c r="F16" s="120"/>
      <c r="G16" s="23">
        <f>SUM(G7:G15)</f>
        <v>0</v>
      </c>
      <c r="H16" s="23">
        <f>SUM(H7:H15)</f>
        <v>0</v>
      </c>
      <c r="I16" s="23">
        <f t="shared" ref="I16:K16" si="0">SUM(I7:I15)</f>
        <v>0</v>
      </c>
      <c r="J16" s="23">
        <f t="shared" si="0"/>
        <v>0</v>
      </c>
      <c r="K16" s="24">
        <f t="shared" si="0"/>
        <v>0</v>
      </c>
    </row>
    <row r="17" spans="1:11" ht="16" thickBot="1" x14ac:dyDescent="0.4">
      <c r="A17" s="119"/>
      <c r="B17" s="119"/>
      <c r="C17" s="119"/>
      <c r="D17" s="119"/>
      <c r="E17" s="119"/>
      <c r="F17" s="132"/>
      <c r="G17" s="45"/>
      <c r="H17" s="45"/>
      <c r="I17" s="133"/>
      <c r="J17" s="133"/>
      <c r="K17" s="133"/>
    </row>
    <row r="18" spans="1:11" x14ac:dyDescent="0.35">
      <c r="A18" s="125" t="s">
        <v>71</v>
      </c>
      <c r="B18" s="126"/>
      <c r="C18" s="173"/>
      <c r="D18" s="69"/>
      <c r="E18" s="69"/>
      <c r="F18" s="69"/>
      <c r="G18" s="69"/>
      <c r="H18" s="69"/>
      <c r="I18" s="69"/>
      <c r="J18" s="69"/>
      <c r="K18" s="131"/>
    </row>
    <row r="19" spans="1:11" ht="58.5" customHeight="1" x14ac:dyDescent="0.4">
      <c r="A19" s="127" t="s">
        <v>65</v>
      </c>
      <c r="B19" s="128" t="s">
        <v>66</v>
      </c>
      <c r="C19" s="128" t="s">
        <v>72</v>
      </c>
      <c r="D19" s="128" t="s">
        <v>68</v>
      </c>
      <c r="E19" s="128" t="s">
        <v>69</v>
      </c>
      <c r="F19" s="128" t="s">
        <v>70</v>
      </c>
      <c r="G19" s="129" t="str">
        <f>G6</f>
        <v>Kosten Industrieel onderzoek</v>
      </c>
      <c r="H19" s="129" t="str">
        <f t="shared" ref="H19:K19" si="1">H6</f>
        <v>Kosten Experimentele ontwikkeling</v>
      </c>
      <c r="I19" s="129" t="str">
        <f t="shared" si="1"/>
        <v>Kosten Haalbaarheidsstudies</v>
      </c>
      <c r="J19" s="129" t="str">
        <f t="shared" si="1"/>
        <v>Kosten Investeringssteun MKB</v>
      </c>
      <c r="K19" s="130" t="str">
        <f t="shared" si="1"/>
        <v>Kosten Onderzoeksinfrastructuur</v>
      </c>
    </row>
    <row r="20" spans="1:11" x14ac:dyDescent="0.35">
      <c r="A20" s="20"/>
      <c r="B20" s="175"/>
      <c r="C20" s="176"/>
      <c r="D20" s="4"/>
      <c r="E20" s="4"/>
      <c r="F20" s="22"/>
      <c r="G20" s="4"/>
      <c r="H20" s="4"/>
      <c r="I20" s="4"/>
      <c r="J20" s="4"/>
      <c r="K20" s="21"/>
    </row>
    <row r="21" spans="1:11" x14ac:dyDescent="0.35">
      <c r="A21" s="20"/>
      <c r="B21" s="175"/>
      <c r="C21" s="176"/>
      <c r="D21" s="4"/>
      <c r="E21" s="4"/>
      <c r="F21" s="22"/>
      <c r="G21" s="4"/>
      <c r="H21" s="4"/>
      <c r="I21" s="4"/>
      <c r="J21" s="4"/>
      <c r="K21" s="21"/>
    </row>
    <row r="22" spans="1:11" x14ac:dyDescent="0.35">
      <c r="A22" s="20"/>
      <c r="B22" s="175"/>
      <c r="C22" s="176"/>
      <c r="D22" s="4"/>
      <c r="E22" s="4"/>
      <c r="F22" s="22"/>
      <c r="G22" s="4"/>
      <c r="H22" s="4"/>
      <c r="I22" s="4"/>
      <c r="J22" s="4"/>
      <c r="K22" s="21"/>
    </row>
    <row r="23" spans="1:11" x14ac:dyDescent="0.35">
      <c r="A23" s="20"/>
      <c r="B23" s="175"/>
      <c r="C23" s="176"/>
      <c r="D23" s="4"/>
      <c r="E23" s="4"/>
      <c r="F23" s="22"/>
      <c r="G23" s="4"/>
      <c r="H23" s="4"/>
      <c r="I23" s="4"/>
      <c r="J23" s="4"/>
      <c r="K23" s="21"/>
    </row>
    <row r="24" spans="1:11" x14ac:dyDescent="0.35">
      <c r="A24" s="20"/>
      <c r="B24" s="175"/>
      <c r="C24" s="176"/>
      <c r="D24" s="4"/>
      <c r="E24" s="4"/>
      <c r="F24" s="22"/>
      <c r="G24" s="4"/>
      <c r="H24" s="4"/>
      <c r="I24" s="4"/>
      <c r="J24" s="4"/>
      <c r="K24" s="21"/>
    </row>
    <row r="25" spans="1:11" x14ac:dyDescent="0.35">
      <c r="A25" s="20"/>
      <c r="B25" s="175"/>
      <c r="C25" s="176"/>
      <c r="D25" s="4"/>
      <c r="E25" s="4"/>
      <c r="F25" s="22"/>
      <c r="G25" s="4"/>
      <c r="H25" s="4"/>
      <c r="I25" s="4"/>
      <c r="J25" s="4"/>
      <c r="K25" s="21"/>
    </row>
    <row r="26" spans="1:11" x14ac:dyDescent="0.35">
      <c r="A26" s="20"/>
      <c r="B26" s="175"/>
      <c r="C26" s="176"/>
      <c r="D26" s="4"/>
      <c r="E26" s="4"/>
      <c r="F26" s="22"/>
      <c r="G26" s="4"/>
      <c r="H26" s="4"/>
      <c r="I26" s="4"/>
      <c r="J26" s="4"/>
      <c r="K26" s="21"/>
    </row>
    <row r="27" spans="1:11" x14ac:dyDescent="0.35">
      <c r="A27" s="20"/>
      <c r="B27" s="175"/>
      <c r="C27" s="176"/>
      <c r="D27" s="4"/>
      <c r="E27" s="4"/>
      <c r="F27" s="22"/>
      <c r="G27" s="4"/>
      <c r="H27" s="4"/>
      <c r="I27" s="4"/>
      <c r="J27" s="4"/>
      <c r="K27" s="21"/>
    </row>
    <row r="28" spans="1:11" x14ac:dyDescent="0.35">
      <c r="A28" s="20"/>
      <c r="B28" s="175"/>
      <c r="C28" s="176"/>
      <c r="D28" s="4"/>
      <c r="E28" s="4"/>
      <c r="F28" s="22"/>
      <c r="G28" s="4"/>
      <c r="H28" s="4"/>
      <c r="I28" s="4"/>
      <c r="J28" s="4"/>
      <c r="K28" s="21"/>
    </row>
    <row r="29" spans="1:11" ht="13.5" thickBot="1" x14ac:dyDescent="0.35">
      <c r="A29" s="121"/>
      <c r="B29" s="120"/>
      <c r="C29" s="120"/>
      <c r="D29" s="120"/>
      <c r="E29" s="120"/>
      <c r="F29" s="120"/>
      <c r="G29" s="23">
        <f>SUM(G20:G28)</f>
        <v>0</v>
      </c>
      <c r="H29" s="23">
        <f t="shared" ref="H29:K29" si="2">SUM(H20:H28)</f>
        <v>0</v>
      </c>
      <c r="I29" s="23">
        <f t="shared" si="2"/>
        <v>0</v>
      </c>
      <c r="J29" s="23">
        <f t="shared" si="2"/>
        <v>0</v>
      </c>
      <c r="K29" s="24">
        <f t="shared" si="2"/>
        <v>0</v>
      </c>
    </row>
    <row r="33" spans="1:1" x14ac:dyDescent="0.35">
      <c r="A33" s="117">
        <f>Penvoerder</f>
        <v>0</v>
      </c>
    </row>
    <row r="34" spans="1:1" x14ac:dyDescent="0.35">
      <c r="A34" s="117">
        <f>Deelnemer_1</f>
        <v>0</v>
      </c>
    </row>
    <row r="35" spans="1:1" x14ac:dyDescent="0.35">
      <c r="A35" s="117">
        <f>Deelnemer_2</f>
        <v>0</v>
      </c>
    </row>
    <row r="36" spans="1:1" x14ac:dyDescent="0.35">
      <c r="A36" s="117">
        <f>Deelnemer_3</f>
        <v>0</v>
      </c>
    </row>
    <row r="37" spans="1:1" x14ac:dyDescent="0.35">
      <c r="A37" s="117">
        <f>Deelnemer_4</f>
        <v>0</v>
      </c>
    </row>
    <row r="38" spans="1:1" x14ac:dyDescent="0.35">
      <c r="A38" s="117">
        <f>Deelnemer_5</f>
        <v>0</v>
      </c>
    </row>
    <row r="39" spans="1:1" x14ac:dyDescent="0.35">
      <c r="A39" s="117">
        <f>Deelnemer_6</f>
        <v>0</v>
      </c>
    </row>
    <row r="40" spans="1:1" x14ac:dyDescent="0.35">
      <c r="A40" s="117">
        <f>Deelnemer_7</f>
        <v>0</v>
      </c>
    </row>
    <row r="41" spans="1:1" x14ac:dyDescent="0.35">
      <c r="A41" s="117">
        <f>Deelnemer_8</f>
        <v>0</v>
      </c>
    </row>
    <row r="42" spans="1:1" x14ac:dyDescent="0.35">
      <c r="A42" s="117">
        <f>Deelnemer_9</f>
        <v>0</v>
      </c>
    </row>
  </sheetData>
  <sheetProtection sheet="1" selectLockedCells="1"/>
  <phoneticPr fontId="0" type="noConversion"/>
  <dataValidations count="1">
    <dataValidation type="list" allowBlank="1" showInputMessage="1" showErrorMessage="1" sqref="A20:A28 A7:A15" xr:uid="{F862CAA0-0D7C-4048-8187-EE039769D51C}">
      <formula1>$A$33:$A$42</formula1>
    </dataValidation>
  </dataValidations>
  <printOptions horizontalCentered="1"/>
  <pageMargins left="0.74803149606299213" right="0.74803149606299213" top="0.98425196850393704" bottom="0.98425196850393704" header="0.51181102362204722" footer="0.51181102362204722"/>
  <pageSetup paperSize="8" scale="7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1AEF0-D470-4DA6-89FC-DD9DCDFED73E}">
  <dimension ref="A1:V188"/>
  <sheetViews>
    <sheetView workbookViewId="0">
      <selection activeCell="V183" sqref="V183"/>
    </sheetView>
  </sheetViews>
  <sheetFormatPr defaultColWidth="0" defaultRowHeight="0" zeroHeight="1" x14ac:dyDescent="0.25"/>
  <cols>
    <col min="1" max="1" width="9" style="355" customWidth="1"/>
    <col min="2" max="22" width="9" style="354" customWidth="1"/>
    <col min="23" max="16384" width="9" style="354" hidden="1"/>
  </cols>
  <sheetData>
    <row r="1" spans="1:1" s="352" customFormat="1" ht="30" customHeight="1" x14ac:dyDescent="0.25">
      <c r="A1" s="351" t="s">
        <v>149</v>
      </c>
    </row>
    <row r="2" spans="1:1" ht="15" customHeight="1" x14ac:dyDescent="0.25">
      <c r="A2" s="353" t="s">
        <v>150</v>
      </c>
    </row>
    <row r="3" spans="1:1" ht="15" customHeight="1" x14ac:dyDescent="0.25">
      <c r="A3" s="355" t="s">
        <v>151</v>
      </c>
    </row>
    <row r="4" spans="1:1" ht="15" customHeight="1" x14ac:dyDescent="0.25"/>
    <row r="5" spans="1:1" ht="15" customHeight="1" x14ac:dyDescent="0.25">
      <c r="A5" s="355" t="s">
        <v>152</v>
      </c>
    </row>
    <row r="6" spans="1:1" ht="15" customHeight="1" x14ac:dyDescent="0.25">
      <c r="A6" s="355" t="s">
        <v>153</v>
      </c>
    </row>
    <row r="7" spans="1:1" ht="15" customHeight="1" x14ac:dyDescent="0.25">
      <c r="A7" s="355" t="s">
        <v>154</v>
      </c>
    </row>
    <row r="8" spans="1:1" ht="15" customHeight="1" x14ac:dyDescent="0.25"/>
    <row r="9" spans="1:1" ht="15" customHeight="1" x14ac:dyDescent="0.25">
      <c r="A9" s="355" t="s">
        <v>155</v>
      </c>
    </row>
    <row r="10" spans="1:1" ht="15" customHeight="1" x14ac:dyDescent="0.25"/>
    <row r="11" spans="1:1" ht="15" customHeight="1" x14ac:dyDescent="0.25">
      <c r="A11" s="355" t="s">
        <v>156</v>
      </c>
    </row>
    <row r="12" spans="1:1" ht="15" customHeight="1" x14ac:dyDescent="0.25">
      <c r="A12" s="355" t="s">
        <v>157</v>
      </c>
    </row>
    <row r="13" spans="1:1" ht="15" customHeight="1" x14ac:dyDescent="0.25">
      <c r="A13" s="355" t="s">
        <v>158</v>
      </c>
    </row>
    <row r="14" spans="1:1" ht="15" customHeight="1" x14ac:dyDescent="0.25">
      <c r="A14" s="355" t="s">
        <v>159</v>
      </c>
    </row>
    <row r="15" spans="1:1" ht="15" customHeight="1" x14ac:dyDescent="0.25"/>
    <row r="16" spans="1:1" ht="15" customHeight="1" x14ac:dyDescent="0.25">
      <c r="A16" s="355" t="s">
        <v>160</v>
      </c>
    </row>
    <row r="17" spans="1:1" ht="15" customHeight="1" x14ac:dyDescent="0.25">
      <c r="A17" s="355" t="s">
        <v>161</v>
      </c>
    </row>
    <row r="18" spans="1:1" ht="15" customHeight="1" x14ac:dyDescent="0.25">
      <c r="A18" s="355" t="s">
        <v>162</v>
      </c>
    </row>
    <row r="19" spans="1:1" ht="15" customHeight="1" x14ac:dyDescent="0.25"/>
    <row r="20" spans="1:1" ht="15" customHeight="1" x14ac:dyDescent="0.25">
      <c r="A20" s="355" t="s">
        <v>163</v>
      </c>
    </row>
    <row r="21" spans="1:1" ht="15" customHeight="1" x14ac:dyDescent="0.25">
      <c r="A21" s="355" t="s">
        <v>164</v>
      </c>
    </row>
    <row r="22" spans="1:1" ht="15" customHeight="1" x14ac:dyDescent="0.25"/>
    <row r="23" spans="1:1" ht="15" customHeight="1" x14ac:dyDescent="0.25">
      <c r="A23" s="355" t="s">
        <v>165</v>
      </c>
    </row>
    <row r="24" spans="1:1" ht="15" customHeight="1" x14ac:dyDescent="0.25"/>
    <row r="25" spans="1:1" ht="15" customHeight="1" x14ac:dyDescent="0.25">
      <c r="A25" s="355" t="s">
        <v>166</v>
      </c>
    </row>
    <row r="26" spans="1:1" ht="15" customHeight="1" x14ac:dyDescent="0.25">
      <c r="A26" s="355" t="s">
        <v>167</v>
      </c>
    </row>
    <row r="27" spans="1:1" ht="15" customHeight="1" x14ac:dyDescent="0.25"/>
    <row r="28" spans="1:1" ht="15" customHeight="1" x14ac:dyDescent="0.25">
      <c r="A28" s="353" t="s">
        <v>168</v>
      </c>
    </row>
    <row r="29" spans="1:1" ht="15" customHeight="1" x14ac:dyDescent="0.25">
      <c r="A29" s="355" t="s">
        <v>169</v>
      </c>
    </row>
    <row r="30" spans="1:1" ht="15" customHeight="1" x14ac:dyDescent="0.25"/>
    <row r="31" spans="1:1" ht="15" customHeight="1" x14ac:dyDescent="0.25">
      <c r="A31" s="353" t="s">
        <v>170</v>
      </c>
    </row>
    <row r="32" spans="1:1" ht="15" customHeight="1" x14ac:dyDescent="0.25">
      <c r="A32" s="355" t="s">
        <v>171</v>
      </c>
    </row>
    <row r="33" spans="1:1" ht="15" customHeight="1" x14ac:dyDescent="0.25">
      <c r="A33" s="355" t="s">
        <v>172</v>
      </c>
    </row>
    <row r="34" spans="1:1" ht="15" customHeight="1" x14ac:dyDescent="0.25">
      <c r="A34" s="355" t="s">
        <v>173</v>
      </c>
    </row>
    <row r="35" spans="1:1" ht="15" customHeight="1" x14ac:dyDescent="0.25"/>
    <row r="36" spans="1:1" ht="15" customHeight="1" x14ac:dyDescent="0.25">
      <c r="A36" s="355" t="s">
        <v>174</v>
      </c>
    </row>
    <row r="37" spans="1:1" ht="15" customHeight="1" x14ac:dyDescent="0.25"/>
    <row r="38" spans="1:1" ht="15" customHeight="1" x14ac:dyDescent="0.25">
      <c r="A38" s="355" t="s">
        <v>175</v>
      </c>
    </row>
    <row r="39" spans="1:1" ht="15" customHeight="1" x14ac:dyDescent="0.25"/>
    <row r="40" spans="1:1" ht="15" customHeight="1" x14ac:dyDescent="0.25">
      <c r="A40" s="355" t="s">
        <v>176</v>
      </c>
    </row>
    <row r="41" spans="1:1" ht="15" customHeight="1" x14ac:dyDescent="0.25"/>
    <row r="42" spans="1:1" ht="15" customHeight="1" x14ac:dyDescent="0.25">
      <c r="A42" s="353" t="s">
        <v>177</v>
      </c>
    </row>
    <row r="43" spans="1:1" ht="15" customHeight="1" x14ac:dyDescent="0.25">
      <c r="A43" s="355" t="s">
        <v>178</v>
      </c>
    </row>
    <row r="44" spans="1:1" ht="15" customHeight="1" x14ac:dyDescent="0.25">
      <c r="A44" s="355" t="s">
        <v>179</v>
      </c>
    </row>
    <row r="45" spans="1:1" ht="15" customHeight="1" x14ac:dyDescent="0.25"/>
    <row r="46" spans="1:1" ht="15" customHeight="1" x14ac:dyDescent="0.25">
      <c r="A46" s="353" t="s">
        <v>180</v>
      </c>
    </row>
    <row r="47" spans="1:1" ht="15" customHeight="1" x14ac:dyDescent="0.25">
      <c r="A47" s="355" t="s">
        <v>181</v>
      </c>
    </row>
    <row r="48" spans="1:1" ht="15" customHeight="1" x14ac:dyDescent="0.25">
      <c r="A48" s="355" t="s">
        <v>182</v>
      </c>
    </row>
    <row r="49" spans="1:1" ht="15" customHeight="1" x14ac:dyDescent="0.25">
      <c r="A49" s="355" t="s">
        <v>183</v>
      </c>
    </row>
    <row r="50" spans="1:1" ht="15" customHeight="1" x14ac:dyDescent="0.25"/>
    <row r="51" spans="1:1" ht="15" customHeight="1" x14ac:dyDescent="0.25">
      <c r="A51" s="353" t="s">
        <v>184</v>
      </c>
    </row>
    <row r="52" spans="1:1" ht="15" customHeight="1" x14ac:dyDescent="0.25">
      <c r="A52" s="353"/>
    </row>
    <row r="53" spans="1:1" ht="15" customHeight="1" x14ac:dyDescent="0.25">
      <c r="A53" s="355" t="s">
        <v>185</v>
      </c>
    </row>
    <row r="54" spans="1:1" ht="15" customHeight="1" x14ac:dyDescent="0.25">
      <c r="A54" s="355" t="s">
        <v>186</v>
      </c>
    </row>
    <row r="55" spans="1:1" ht="15" customHeight="1" x14ac:dyDescent="0.25">
      <c r="A55" s="355" t="s">
        <v>187</v>
      </c>
    </row>
    <row r="56" spans="1:1" ht="15" customHeight="1" x14ac:dyDescent="0.25"/>
    <row r="57" spans="1:1" ht="15" customHeight="1" x14ac:dyDescent="0.25">
      <c r="A57" s="355" t="s">
        <v>188</v>
      </c>
    </row>
    <row r="58" spans="1:1" ht="15" customHeight="1" x14ac:dyDescent="0.25">
      <c r="A58" s="355" t="s">
        <v>189</v>
      </c>
    </row>
    <row r="59" spans="1:1" ht="15" customHeight="1" x14ac:dyDescent="0.25">
      <c r="A59" s="355" t="s">
        <v>190</v>
      </c>
    </row>
    <row r="60" spans="1:1" ht="15" customHeight="1" x14ac:dyDescent="0.25">
      <c r="A60" s="355" t="s">
        <v>191</v>
      </c>
    </row>
    <row r="61" spans="1:1" ht="15" customHeight="1" x14ac:dyDescent="0.25">
      <c r="A61" s="355" t="s">
        <v>192</v>
      </c>
    </row>
    <row r="62" spans="1:1" ht="15" customHeight="1" x14ac:dyDescent="0.25">
      <c r="A62" s="355" t="s">
        <v>193</v>
      </c>
    </row>
    <row r="63" spans="1:1" ht="15" customHeight="1" x14ac:dyDescent="0.25">
      <c r="A63" s="355" t="s">
        <v>194</v>
      </c>
    </row>
    <row r="64" spans="1:1" ht="15" customHeight="1" x14ac:dyDescent="0.25"/>
    <row r="65" spans="1:1" ht="15" customHeight="1" x14ac:dyDescent="0.25">
      <c r="A65" s="355" t="s">
        <v>195</v>
      </c>
    </row>
    <row r="66" spans="1:1" ht="15" customHeight="1" x14ac:dyDescent="0.25">
      <c r="A66" s="355" t="s">
        <v>196</v>
      </c>
    </row>
    <row r="67" spans="1:1" ht="15" customHeight="1" x14ac:dyDescent="0.25"/>
    <row r="68" spans="1:1" ht="15" customHeight="1" x14ac:dyDescent="0.25">
      <c r="A68" s="355" t="s">
        <v>197</v>
      </c>
    </row>
    <row r="69" spans="1:1" ht="15" customHeight="1" x14ac:dyDescent="0.25">
      <c r="A69" s="355" t="s">
        <v>198</v>
      </c>
    </row>
    <row r="70" spans="1:1" ht="15" customHeight="1" x14ac:dyDescent="0.25">
      <c r="A70" s="355" t="s">
        <v>199</v>
      </c>
    </row>
    <row r="71" spans="1:1" ht="15" customHeight="1" x14ac:dyDescent="0.25"/>
    <row r="72" spans="1:1" ht="15" customHeight="1" x14ac:dyDescent="0.25">
      <c r="A72" s="355" t="s">
        <v>200</v>
      </c>
    </row>
    <row r="73" spans="1:1" ht="15" customHeight="1" x14ac:dyDescent="0.25">
      <c r="A73" s="355" t="s">
        <v>201</v>
      </c>
    </row>
    <row r="74" spans="1:1" ht="15" customHeight="1" x14ac:dyDescent="0.25">
      <c r="A74" s="355" t="s">
        <v>202</v>
      </c>
    </row>
    <row r="75" spans="1:1" ht="15" customHeight="1" x14ac:dyDescent="0.25">
      <c r="A75" s="355" t="s">
        <v>203</v>
      </c>
    </row>
    <row r="76" spans="1:1" ht="15" customHeight="1" x14ac:dyDescent="0.25">
      <c r="A76" s="355" t="s">
        <v>204</v>
      </c>
    </row>
    <row r="77" spans="1:1" ht="15" customHeight="1" x14ac:dyDescent="0.25"/>
    <row r="78" spans="1:1" ht="15" customHeight="1" x14ac:dyDescent="0.25"/>
    <row r="79" spans="1:1" ht="15" hidden="1" customHeight="1" x14ac:dyDescent="0.25"/>
    <row r="80" spans="1:1"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ht="15" hidden="1" customHeight="1" x14ac:dyDescent="0.25"/>
    <row r="130" ht="15" hidden="1" customHeight="1" x14ac:dyDescent="0.25"/>
    <row r="131" ht="15" hidden="1" customHeight="1" x14ac:dyDescent="0.25"/>
    <row r="132" ht="15" hidden="1" customHeight="1" x14ac:dyDescent="0.25"/>
    <row r="133" ht="15" hidden="1" customHeight="1" x14ac:dyDescent="0.25"/>
    <row r="134" ht="15" hidden="1" customHeight="1" x14ac:dyDescent="0.25"/>
    <row r="135" ht="15" hidden="1" customHeight="1" x14ac:dyDescent="0.25"/>
    <row r="136" ht="15" hidden="1" customHeight="1" x14ac:dyDescent="0.25"/>
    <row r="137" ht="15" hidden="1" customHeight="1" x14ac:dyDescent="0.25"/>
    <row r="138" ht="15" hidden="1" customHeight="1" x14ac:dyDescent="0.25"/>
    <row r="139" ht="15" hidden="1" customHeight="1" x14ac:dyDescent="0.25"/>
    <row r="140" ht="15" hidden="1" customHeight="1" x14ac:dyDescent="0.25"/>
    <row r="141" ht="15" hidden="1" customHeight="1" x14ac:dyDescent="0.25"/>
    <row r="142" ht="15" hidden="1" customHeight="1" x14ac:dyDescent="0.25"/>
    <row r="143" ht="15" hidden="1" customHeight="1" x14ac:dyDescent="0.25"/>
    <row r="144"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1.5" x14ac:dyDescent="0.25"/>
    <row r="184" ht="11.5" hidden="1" x14ac:dyDescent="0.25"/>
    <row r="185" ht="11.5" hidden="1" x14ac:dyDescent="0.25"/>
    <row r="186" ht="11.5" hidden="1" x14ac:dyDescent="0.25"/>
    <row r="187" ht="11.5" hidden="1" x14ac:dyDescent="0.25"/>
    <row r="188" ht="11.5" hidden="1" x14ac:dyDescent="0.25"/>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9F22C-1074-4E2A-AA62-98CD89291A53}">
  <dimension ref="A1:N28"/>
  <sheetViews>
    <sheetView showGridLines="0" zoomScale="130" zoomScaleNormal="130" workbookViewId="0"/>
  </sheetViews>
  <sheetFormatPr defaultColWidth="8.58203125" defaultRowHeight="10" x14ac:dyDescent="0.2"/>
  <cols>
    <col min="1" max="1" width="10.83203125" style="195" customWidth="1"/>
    <col min="2" max="2" width="40.33203125" style="195" customWidth="1"/>
    <col min="3" max="3" width="20.58203125" style="195" customWidth="1"/>
    <col min="4" max="4" width="14.33203125" style="195" customWidth="1"/>
    <col min="5" max="5" width="5.83203125" style="195" bestFit="1" customWidth="1"/>
    <col min="6" max="6" width="14.33203125" style="195" customWidth="1"/>
    <col min="7" max="7" width="4.58203125" style="195" customWidth="1"/>
    <col min="8" max="8" width="13.08203125" style="195" customWidth="1"/>
    <col min="9" max="9" width="14.33203125" style="195" customWidth="1"/>
    <col min="10" max="10" width="8.58203125" style="195"/>
    <col min="11" max="12" width="4.25" style="195" customWidth="1"/>
    <col min="13" max="13" width="10.33203125" style="195" customWidth="1"/>
    <col min="14" max="16384" width="8.58203125" style="195"/>
  </cols>
  <sheetData>
    <row r="1" spans="1:9" ht="10.5" x14ac:dyDescent="0.25">
      <c r="A1" s="191" t="s">
        <v>80</v>
      </c>
      <c r="B1" s="192"/>
      <c r="C1" s="192"/>
      <c r="D1" s="193"/>
      <c r="E1" s="194"/>
      <c r="F1" s="194"/>
      <c r="G1" s="194"/>
      <c r="H1" s="194"/>
      <c r="I1" s="194"/>
    </row>
    <row r="2" spans="1:9" ht="11" thickBot="1" x14ac:dyDescent="0.3">
      <c r="A2" s="196"/>
      <c r="B2" s="197"/>
      <c r="C2" s="197" t="s">
        <v>81</v>
      </c>
      <c r="D2" s="198">
        <f>Projecttitel</f>
        <v>0</v>
      </c>
      <c r="E2" s="199"/>
      <c r="F2" s="199"/>
      <c r="G2" s="199"/>
      <c r="H2" s="199"/>
      <c r="I2" s="199"/>
    </row>
    <row r="3" spans="1:9" ht="10.5" x14ac:dyDescent="0.25">
      <c r="A3" s="200"/>
      <c r="B3" s="200"/>
      <c r="C3" s="201"/>
      <c r="D3" s="201"/>
      <c r="E3" s="202"/>
      <c r="F3" s="202"/>
      <c r="G3" s="202"/>
      <c r="H3" s="202"/>
      <c r="I3" s="202"/>
    </row>
    <row r="4" spans="1:9" ht="11" thickBot="1" x14ac:dyDescent="0.3">
      <c r="A4" s="203" t="s">
        <v>82</v>
      </c>
      <c r="B4" s="204"/>
      <c r="C4" s="202"/>
      <c r="E4" s="205"/>
      <c r="F4" s="205"/>
      <c r="G4" s="202"/>
      <c r="H4" s="202"/>
      <c r="I4" s="202"/>
    </row>
    <row r="5" spans="1:9" ht="20.25" customHeight="1" thickBot="1" x14ac:dyDescent="0.3">
      <c r="A5" s="206"/>
      <c r="B5" s="207" t="s">
        <v>4</v>
      </c>
      <c r="C5" s="333" t="s">
        <v>22</v>
      </c>
      <c r="D5" s="334"/>
      <c r="E5" s="208"/>
      <c r="F5" s="209"/>
      <c r="G5" s="208"/>
      <c r="H5" s="210"/>
      <c r="I5" s="205"/>
    </row>
    <row r="6" spans="1:9" ht="24.75" customHeight="1" thickBot="1" x14ac:dyDescent="0.3">
      <c r="A6" s="206"/>
      <c r="B6" s="207"/>
      <c r="C6" s="211" t="s">
        <v>83</v>
      </c>
      <c r="D6" s="212" t="s">
        <v>24</v>
      </c>
      <c r="E6" s="213" t="s">
        <v>84</v>
      </c>
      <c r="F6" s="214" t="s">
        <v>85</v>
      </c>
      <c r="G6" s="213" t="s">
        <v>84</v>
      </c>
      <c r="H6" s="215" t="s">
        <v>86</v>
      </c>
      <c r="I6" s="205"/>
    </row>
    <row r="7" spans="1:9" ht="10.5" x14ac:dyDescent="0.25">
      <c r="A7" s="216" t="s">
        <v>12</v>
      </c>
      <c r="B7" s="321">
        <f>+'Totaal begroting'!B6</f>
        <v>0</v>
      </c>
      <c r="C7" s="322">
        <f>+'Begroting penvoerder'!$T$73</f>
        <v>0</v>
      </c>
      <c r="D7" s="323">
        <f>+'Totaal begroting'!V6</f>
        <v>0</v>
      </c>
      <c r="E7" s="324" t="str">
        <f>IF(C7&gt;0,D7/C7,"")</f>
        <v/>
      </c>
      <c r="F7" s="323">
        <f t="shared" ref="F7:F16" si="0">C7-D7</f>
        <v>0</v>
      </c>
      <c r="G7" s="325" t="str">
        <f t="shared" ref="G7:G17" si="1">IF(C7&gt;0,F7/C7,"")</f>
        <v/>
      </c>
      <c r="H7" s="326">
        <f>+'Begroting penvoerder'!F$88</f>
        <v>0</v>
      </c>
      <c r="I7" s="217"/>
    </row>
    <row r="8" spans="1:9" ht="10.5" x14ac:dyDescent="0.25">
      <c r="A8" s="218" t="s">
        <v>13</v>
      </c>
      <c r="B8" s="327">
        <f>+'Totaal begroting'!B7</f>
        <v>0</v>
      </c>
      <c r="C8" s="322">
        <f>+'deelnemer 1'!$T$73</f>
        <v>0</v>
      </c>
      <c r="D8" s="323">
        <f>+'Totaal begroting'!V7</f>
        <v>0</v>
      </c>
      <c r="E8" s="324" t="str">
        <f t="shared" ref="E8:E17" si="2">IF(C8&gt;0,D8/C8,"")</f>
        <v/>
      </c>
      <c r="F8" s="323">
        <f t="shared" si="0"/>
        <v>0</v>
      </c>
      <c r="G8" s="325" t="str">
        <f t="shared" si="1"/>
        <v/>
      </c>
      <c r="H8" s="328">
        <f>+'deelnemer 1'!F$88</f>
        <v>0</v>
      </c>
      <c r="I8" s="217"/>
    </row>
    <row r="9" spans="1:9" ht="10.5" x14ac:dyDescent="0.25">
      <c r="A9" s="218" t="s">
        <v>14</v>
      </c>
      <c r="B9" s="327">
        <f>+'Totaal begroting'!B8</f>
        <v>0</v>
      </c>
      <c r="C9" s="322">
        <f>+'deelnemer 2'!$T$73</f>
        <v>0</v>
      </c>
      <c r="D9" s="323">
        <f>+'Totaal begroting'!V8</f>
        <v>0</v>
      </c>
      <c r="E9" s="324" t="str">
        <f t="shared" si="2"/>
        <v/>
      </c>
      <c r="F9" s="323">
        <f t="shared" si="0"/>
        <v>0</v>
      </c>
      <c r="G9" s="325" t="str">
        <f t="shared" si="1"/>
        <v/>
      </c>
      <c r="H9" s="328">
        <f>+'deelnemer 2'!F$88</f>
        <v>0</v>
      </c>
      <c r="I9" s="217"/>
    </row>
    <row r="10" spans="1:9" ht="10.5" x14ac:dyDescent="0.25">
      <c r="A10" s="218" t="s">
        <v>15</v>
      </c>
      <c r="B10" s="327">
        <f>+'Totaal begroting'!B9</f>
        <v>0</v>
      </c>
      <c r="C10" s="322">
        <f>+'deelnemer 3'!$T$73</f>
        <v>0</v>
      </c>
      <c r="D10" s="323">
        <f>+'Totaal begroting'!V9</f>
        <v>0</v>
      </c>
      <c r="E10" s="324" t="str">
        <f t="shared" si="2"/>
        <v/>
      </c>
      <c r="F10" s="323">
        <f t="shared" si="0"/>
        <v>0</v>
      </c>
      <c r="G10" s="325" t="str">
        <f t="shared" si="1"/>
        <v/>
      </c>
      <c r="H10" s="328">
        <f>+'deelnemer 3'!F$88</f>
        <v>0</v>
      </c>
      <c r="I10" s="217"/>
    </row>
    <row r="11" spans="1:9" ht="10.5" x14ac:dyDescent="0.25">
      <c r="A11" s="218" t="s">
        <v>16</v>
      </c>
      <c r="B11" s="327">
        <f>+'Totaal begroting'!B10</f>
        <v>0</v>
      </c>
      <c r="C11" s="322">
        <f>+'deelnemer 4'!$T$73</f>
        <v>0</v>
      </c>
      <c r="D11" s="323">
        <f>+'Totaal begroting'!V10</f>
        <v>0</v>
      </c>
      <c r="E11" s="324" t="str">
        <f t="shared" si="2"/>
        <v/>
      </c>
      <c r="F11" s="323">
        <f t="shared" si="0"/>
        <v>0</v>
      </c>
      <c r="G11" s="325" t="str">
        <f t="shared" si="1"/>
        <v/>
      </c>
      <c r="H11" s="328">
        <f>+'deelnemer 4'!F$88</f>
        <v>0</v>
      </c>
      <c r="I11" s="217"/>
    </row>
    <row r="12" spans="1:9" ht="10.5" x14ac:dyDescent="0.25">
      <c r="A12" s="218" t="s">
        <v>17</v>
      </c>
      <c r="B12" s="327">
        <f>+'Totaal begroting'!B11</f>
        <v>0</v>
      </c>
      <c r="C12" s="322">
        <f>+'deelnemer 5'!$T$73</f>
        <v>0</v>
      </c>
      <c r="D12" s="323">
        <f>+'Totaal begroting'!V11</f>
        <v>0</v>
      </c>
      <c r="E12" s="324" t="str">
        <f t="shared" si="2"/>
        <v/>
      </c>
      <c r="F12" s="323">
        <f t="shared" si="0"/>
        <v>0</v>
      </c>
      <c r="G12" s="325" t="str">
        <f t="shared" si="1"/>
        <v/>
      </c>
      <c r="H12" s="328">
        <f>+'deelnemer 5'!F$88</f>
        <v>0</v>
      </c>
      <c r="I12" s="217"/>
    </row>
    <row r="13" spans="1:9" ht="10.5" x14ac:dyDescent="0.25">
      <c r="A13" s="218" t="s">
        <v>18</v>
      </c>
      <c r="B13" s="327">
        <f>+'Totaal begroting'!B12</f>
        <v>0</v>
      </c>
      <c r="C13" s="322">
        <f>+'deelnemer 6'!$T$73</f>
        <v>0</v>
      </c>
      <c r="D13" s="323">
        <f>+'Totaal begroting'!V12</f>
        <v>0</v>
      </c>
      <c r="E13" s="324" t="str">
        <f t="shared" si="2"/>
        <v/>
      </c>
      <c r="F13" s="323">
        <f t="shared" si="0"/>
        <v>0</v>
      </c>
      <c r="G13" s="325" t="str">
        <f t="shared" si="1"/>
        <v/>
      </c>
      <c r="H13" s="328">
        <f>+'deelnemer 6'!F$88</f>
        <v>0</v>
      </c>
      <c r="I13" s="217"/>
    </row>
    <row r="14" spans="1:9" ht="10.5" x14ac:dyDescent="0.25">
      <c r="A14" s="218" t="s">
        <v>19</v>
      </c>
      <c r="B14" s="327">
        <f>+'Totaal begroting'!B13</f>
        <v>0</v>
      </c>
      <c r="C14" s="322">
        <f>+'deelnemer 7'!$T$73</f>
        <v>0</v>
      </c>
      <c r="D14" s="323">
        <f>+'Totaal begroting'!V13</f>
        <v>0</v>
      </c>
      <c r="E14" s="324" t="str">
        <f t="shared" si="2"/>
        <v/>
      </c>
      <c r="F14" s="323">
        <f t="shared" si="0"/>
        <v>0</v>
      </c>
      <c r="G14" s="325" t="str">
        <f t="shared" si="1"/>
        <v/>
      </c>
      <c r="H14" s="328">
        <f>+'deelnemer 7'!F$88</f>
        <v>0</v>
      </c>
      <c r="I14" s="217"/>
    </row>
    <row r="15" spans="1:9" ht="10.5" x14ac:dyDescent="0.25">
      <c r="A15" s="218" t="s">
        <v>20</v>
      </c>
      <c r="B15" s="327">
        <f>+'Totaal begroting'!B14</f>
        <v>0</v>
      </c>
      <c r="C15" s="322">
        <f>+'deelnemer 8'!$T$73</f>
        <v>0</v>
      </c>
      <c r="D15" s="323">
        <f>+'Totaal begroting'!V14</f>
        <v>0</v>
      </c>
      <c r="E15" s="324" t="str">
        <f t="shared" si="2"/>
        <v/>
      </c>
      <c r="F15" s="323">
        <f t="shared" si="0"/>
        <v>0</v>
      </c>
      <c r="G15" s="325" t="str">
        <f t="shared" si="1"/>
        <v/>
      </c>
      <c r="H15" s="328">
        <f>+'deelnemer 8'!F$88</f>
        <v>0</v>
      </c>
      <c r="I15" s="217"/>
    </row>
    <row r="16" spans="1:9" ht="11" thickBot="1" x14ac:dyDescent="0.3">
      <c r="A16" s="218" t="s">
        <v>21</v>
      </c>
      <c r="B16" s="327">
        <f>+'Totaal begroting'!B15</f>
        <v>0</v>
      </c>
      <c r="C16" s="322">
        <f>+'deelnemer 9'!$T$73</f>
        <v>0</v>
      </c>
      <c r="D16" s="323">
        <f>+'Totaal begroting'!V15</f>
        <v>0</v>
      </c>
      <c r="E16" s="324" t="str">
        <f t="shared" si="2"/>
        <v/>
      </c>
      <c r="F16" s="323">
        <f t="shared" si="0"/>
        <v>0</v>
      </c>
      <c r="G16" s="325" t="str">
        <f t="shared" si="1"/>
        <v/>
      </c>
      <c r="H16" s="328">
        <f>+'deelnemer 9'!F88</f>
        <v>0</v>
      </c>
      <c r="I16" s="217"/>
    </row>
    <row r="17" spans="1:14" ht="11" thickBot="1" x14ac:dyDescent="0.3">
      <c r="B17" s="219" t="s">
        <v>22</v>
      </c>
      <c r="C17" s="220">
        <f>SUM(C7:C16)</f>
        <v>0</v>
      </c>
      <c r="D17" s="220">
        <f>SUM(D7:D16)</f>
        <v>0</v>
      </c>
      <c r="E17" s="221" t="str">
        <f t="shared" si="2"/>
        <v/>
      </c>
      <c r="F17" s="222">
        <f>SUM(F7:F16)</f>
        <v>0</v>
      </c>
      <c r="G17" s="221" t="str">
        <f t="shared" si="1"/>
        <v/>
      </c>
      <c r="H17" s="222">
        <f>SUM(H7:H16)</f>
        <v>0</v>
      </c>
      <c r="I17" s="180" t="str">
        <f>IF(H17&lt;F17,"Let op: onderbouw het volledige eigen aandeel in de projectkosten","")</f>
        <v/>
      </c>
    </row>
    <row r="18" spans="1:14" ht="10.5" x14ac:dyDescent="0.25">
      <c r="B18" s="223"/>
      <c r="C18" s="217"/>
      <c r="D18" s="217"/>
      <c r="E18" s="217"/>
      <c r="F18" s="217"/>
      <c r="G18" s="217"/>
      <c r="H18" s="224"/>
      <c r="I18" s="225"/>
    </row>
    <row r="21" spans="1:14" ht="10.5" x14ac:dyDescent="0.25">
      <c r="B21" s="223"/>
      <c r="C21" s="226"/>
      <c r="D21" s="227"/>
      <c r="E21" s="227"/>
      <c r="M21" s="228"/>
      <c r="N21" s="229"/>
    </row>
    <row r="22" spans="1:14" ht="11" thickBot="1" x14ac:dyDescent="0.3">
      <c r="A22" s="203" t="s">
        <v>87</v>
      </c>
      <c r="B22" s="230"/>
      <c r="C22" s="230"/>
    </row>
    <row r="23" spans="1:14" ht="10.5" x14ac:dyDescent="0.2">
      <c r="A23" s="231" t="s">
        <v>88</v>
      </c>
      <c r="B23" s="232"/>
      <c r="C23" s="233" t="s">
        <v>89</v>
      </c>
      <c r="D23" s="234" t="s">
        <v>84</v>
      </c>
      <c r="E23" s="235" t="s">
        <v>90</v>
      </c>
      <c r="F23" s="236"/>
      <c r="G23" s="236"/>
      <c r="H23" s="236"/>
      <c r="I23" s="236"/>
      <c r="J23" s="236"/>
      <c r="K23" s="236"/>
      <c r="L23" s="237"/>
    </row>
    <row r="24" spans="1:14" ht="11" thickBot="1" x14ac:dyDescent="0.25">
      <c r="A24" s="238"/>
      <c r="B24" s="239"/>
      <c r="C24" s="240"/>
      <c r="D24" s="241"/>
      <c r="E24" s="242"/>
      <c r="F24" s="243"/>
      <c r="G24" s="243"/>
      <c r="H24" s="243"/>
      <c r="I24" s="243"/>
      <c r="J24" s="243"/>
      <c r="K24" s="243"/>
      <c r="L24" s="244"/>
    </row>
    <row r="25" spans="1:14" x14ac:dyDescent="0.2">
      <c r="A25" s="245" t="s">
        <v>91</v>
      </c>
      <c r="B25" s="246"/>
      <c r="C25" s="247">
        <f>+C17</f>
        <v>0</v>
      </c>
      <c r="D25" s="248"/>
      <c r="E25" s="249"/>
      <c r="F25" s="250"/>
      <c r="G25" s="250"/>
      <c r="H25" s="250"/>
      <c r="I25" s="250"/>
      <c r="J25" s="250"/>
      <c r="K25" s="250"/>
      <c r="L25" s="251"/>
    </row>
    <row r="26" spans="1:14" x14ac:dyDescent="0.2">
      <c r="A26" s="252" t="s">
        <v>24</v>
      </c>
      <c r="B26" s="253"/>
      <c r="C26" s="254">
        <f>+D17</f>
        <v>0</v>
      </c>
      <c r="D26" s="255" t="str">
        <f>IF(AND($C26&gt;0,$C$25&gt;0),$C26/$C$25,"")</f>
        <v/>
      </c>
      <c r="E26" s="256" t="s">
        <v>92</v>
      </c>
      <c r="F26" s="257"/>
      <c r="G26" s="257"/>
      <c r="H26" s="257"/>
      <c r="I26" s="257"/>
      <c r="J26" s="257"/>
      <c r="K26" s="257"/>
      <c r="L26" s="258"/>
    </row>
    <row r="27" spans="1:14" x14ac:dyDescent="0.2">
      <c r="A27" s="259" t="s">
        <v>86</v>
      </c>
      <c r="B27" s="260"/>
      <c r="C27" s="261">
        <f>+H17</f>
        <v>0</v>
      </c>
      <c r="D27" s="255" t="str">
        <f>IF(AND($C27&gt;0,$C$25&gt;0),$C27/$C$25,"")</f>
        <v/>
      </c>
      <c r="E27" s="262"/>
      <c r="F27" s="263"/>
      <c r="G27" s="263"/>
      <c r="H27" s="263"/>
      <c r="I27" s="263"/>
      <c r="J27" s="263"/>
      <c r="K27" s="263"/>
      <c r="L27" s="264"/>
    </row>
    <row r="28" spans="1:14" ht="10.5" thickBot="1" x14ac:dyDescent="0.25">
      <c r="A28" s="265" t="s">
        <v>93</v>
      </c>
      <c r="B28" s="266"/>
      <c r="C28" s="267">
        <f>+C25-C26-C27</f>
        <v>0</v>
      </c>
      <c r="D28" s="268" t="str">
        <f>IF(AND($C28&gt;0,$C$25&gt;0),$C28/$C$25,"")</f>
        <v/>
      </c>
      <c r="E28" s="269" t="s">
        <v>94</v>
      </c>
      <c r="F28" s="270"/>
      <c r="G28" s="270"/>
      <c r="H28" s="270"/>
      <c r="I28" s="270"/>
      <c r="J28" s="270"/>
      <c r="K28" s="270"/>
      <c r="L28" s="271"/>
    </row>
  </sheetData>
  <sheetProtection sheet="1" objects="1" scenarios="1" selectLockedCells="1"/>
  <mergeCells count="1">
    <mergeCell ref="C5:D5"/>
  </mergeCells>
  <pageMargins left="0.7" right="0.7" top="0.75" bottom="0.75" header="0.3" footer="0.3"/>
  <ignoredErrors>
    <ignoredError sqref="E17 G17"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17DA-28C7-4F3C-9533-8868F21B98A9}">
  <dimension ref="A1:Q86"/>
  <sheetViews>
    <sheetView workbookViewId="0">
      <selection activeCell="C27" sqref="C27"/>
    </sheetView>
  </sheetViews>
  <sheetFormatPr defaultColWidth="8.58203125" defaultRowHeight="12.5" outlineLevelCol="1" x14ac:dyDescent="0.25"/>
  <cols>
    <col min="1" max="1" width="2.58203125" customWidth="1"/>
    <col min="2" max="2" width="40.33203125" customWidth="1"/>
    <col min="3" max="7" width="14.5" customWidth="1"/>
    <col min="8" max="12" width="14.5" customWidth="1" outlineLevel="1"/>
    <col min="13" max="13" width="14.5" customWidth="1"/>
  </cols>
  <sheetData>
    <row r="1" spans="1:17" ht="17.5" x14ac:dyDescent="0.35">
      <c r="A1" s="272"/>
      <c r="B1" s="273" t="s">
        <v>95</v>
      </c>
      <c r="C1" s="274"/>
      <c r="D1" s="274"/>
      <c r="E1" s="274"/>
      <c r="F1" s="274"/>
      <c r="G1" s="274"/>
      <c r="H1" s="274"/>
      <c r="I1" s="274"/>
      <c r="J1" s="274"/>
      <c r="K1" s="274"/>
      <c r="L1" s="274"/>
      <c r="M1" s="274"/>
    </row>
    <row r="2" spans="1:17" ht="13.5" x14ac:dyDescent="0.3">
      <c r="A2" s="272"/>
      <c r="B2" s="275"/>
      <c r="C2" s="276"/>
      <c r="D2" s="276"/>
      <c r="E2" s="276"/>
      <c r="F2" s="276"/>
      <c r="G2" s="276"/>
      <c r="H2" s="276"/>
      <c r="I2" s="276"/>
      <c r="J2" s="276"/>
      <c r="K2" s="276"/>
      <c r="L2" s="276"/>
      <c r="M2" s="276"/>
    </row>
    <row r="3" spans="1:17" ht="13.5" x14ac:dyDescent="0.3">
      <c r="A3" s="272"/>
      <c r="B3" s="275" t="s">
        <v>81</v>
      </c>
      <c r="C3" s="276">
        <f>Projecttitel</f>
        <v>0</v>
      </c>
      <c r="D3" s="277"/>
      <c r="E3" s="277"/>
      <c r="F3" s="274"/>
      <c r="G3" s="274"/>
      <c r="H3" s="274"/>
      <c r="I3" s="274"/>
      <c r="J3" s="274"/>
      <c r="K3" s="274"/>
      <c r="L3" s="274"/>
      <c r="M3" s="274"/>
    </row>
    <row r="4" spans="1:17" ht="16" customHeight="1" x14ac:dyDescent="0.25">
      <c r="A4" s="278"/>
      <c r="B4" s="279" t="str">
        <f>IF([1]Financiering!D17&gt;2000000,"Let op: U dient een mijlpalenbegroting mee te sturen","")</f>
        <v/>
      </c>
      <c r="C4" s="278"/>
      <c r="D4" s="278"/>
      <c r="E4" s="278"/>
      <c r="F4" s="278"/>
      <c r="G4" s="278"/>
      <c r="H4" s="278"/>
      <c r="I4" s="278"/>
      <c r="J4" s="278"/>
      <c r="K4" s="278"/>
      <c r="L4" s="278"/>
      <c r="M4" s="278"/>
      <c r="N4" s="278"/>
      <c r="O4" s="278"/>
      <c r="P4" s="278"/>
      <c r="Q4" s="278"/>
    </row>
    <row r="5" spans="1:17" ht="12.75" customHeight="1" x14ac:dyDescent="0.25">
      <c r="A5" s="278"/>
      <c r="B5" s="280"/>
      <c r="C5" s="281"/>
      <c r="D5" s="281"/>
      <c r="E5" s="281"/>
      <c r="F5" s="281"/>
      <c r="G5" s="281"/>
      <c r="H5" s="281"/>
      <c r="I5" s="281"/>
      <c r="J5" s="281"/>
      <c r="K5" s="281"/>
      <c r="L5" s="278"/>
      <c r="M5" s="278"/>
      <c r="N5" s="278"/>
      <c r="O5" s="278"/>
      <c r="P5" s="278"/>
      <c r="Q5" s="278"/>
    </row>
    <row r="6" spans="1:17" ht="12.75" customHeight="1" x14ac:dyDescent="0.3">
      <c r="A6" s="278"/>
      <c r="B6" s="282" t="s">
        <v>90</v>
      </c>
      <c r="C6" s="281"/>
      <c r="D6" s="281"/>
      <c r="E6" s="281"/>
      <c r="F6" s="281"/>
      <c r="G6" s="281"/>
      <c r="H6" s="281"/>
      <c r="I6" s="281"/>
      <c r="J6" s="281"/>
      <c r="K6" s="281"/>
      <c r="L6" s="278"/>
      <c r="M6" s="278"/>
      <c r="N6" s="278"/>
      <c r="O6" s="278"/>
      <c r="P6" s="278"/>
      <c r="Q6" s="278"/>
    </row>
    <row r="7" spans="1:17" ht="12.75" customHeight="1" x14ac:dyDescent="0.3">
      <c r="A7" s="278"/>
      <c r="B7" s="283" t="s">
        <v>96</v>
      </c>
      <c r="C7" s="281"/>
      <c r="D7" s="281"/>
      <c r="E7" s="281"/>
      <c r="F7" s="281"/>
      <c r="G7" s="281"/>
      <c r="H7" s="281"/>
      <c r="I7" s="281"/>
      <c r="J7" s="281"/>
      <c r="K7" s="281"/>
      <c r="L7" s="278"/>
      <c r="M7" s="278"/>
      <c r="N7" s="278"/>
      <c r="O7" s="278"/>
      <c r="P7" s="278"/>
      <c r="Q7" s="278"/>
    </row>
    <row r="8" spans="1:17" ht="12.75" customHeight="1" x14ac:dyDescent="0.3">
      <c r="A8" s="278"/>
      <c r="B8" s="283" t="s">
        <v>97</v>
      </c>
      <c r="C8" s="281"/>
      <c r="D8" s="281"/>
      <c r="E8" s="281"/>
      <c r="F8" s="281"/>
      <c r="G8" s="281"/>
      <c r="H8" s="281"/>
      <c r="I8" s="281"/>
      <c r="J8" s="281"/>
      <c r="K8" s="281"/>
      <c r="L8" s="278"/>
      <c r="M8" s="278"/>
      <c r="N8" s="278"/>
      <c r="O8" s="278"/>
      <c r="P8" s="278"/>
      <c r="Q8" s="278"/>
    </row>
    <row r="9" spans="1:17" ht="12.75" customHeight="1" x14ac:dyDescent="0.3">
      <c r="A9" s="278"/>
      <c r="B9" s="283" t="s">
        <v>98</v>
      </c>
      <c r="C9" s="281"/>
      <c r="D9" s="281"/>
      <c r="E9" s="281"/>
      <c r="F9" s="281"/>
      <c r="G9" s="281"/>
      <c r="H9" s="281"/>
      <c r="I9" s="281"/>
      <c r="J9" s="281"/>
      <c r="K9" s="281"/>
      <c r="L9" s="278"/>
      <c r="M9" s="278"/>
      <c r="N9" s="278"/>
      <c r="O9" s="278"/>
      <c r="P9" s="278"/>
      <c r="Q9" s="278"/>
    </row>
    <row r="10" spans="1:17" ht="12.75" customHeight="1" x14ac:dyDescent="0.3">
      <c r="A10" s="278"/>
      <c r="B10" s="283" t="s">
        <v>99</v>
      </c>
      <c r="C10" s="281"/>
      <c r="D10" s="281"/>
      <c r="E10" s="281"/>
      <c r="F10" s="281"/>
      <c r="G10" s="281"/>
      <c r="H10" s="281"/>
      <c r="I10" s="281"/>
      <c r="J10" s="281"/>
      <c r="K10" s="281"/>
      <c r="L10" s="278"/>
      <c r="M10" s="278"/>
      <c r="N10" s="278"/>
      <c r="O10" s="278"/>
      <c r="P10" s="278"/>
      <c r="Q10" s="278"/>
    </row>
    <row r="11" spans="1:17" ht="12.75" customHeight="1" x14ac:dyDescent="0.3">
      <c r="A11" s="281"/>
      <c r="B11" s="283" t="s">
        <v>100</v>
      </c>
      <c r="C11" s="284"/>
      <c r="D11" s="284"/>
      <c r="E11" s="284"/>
      <c r="F11" s="284"/>
      <c r="G11" s="284"/>
      <c r="H11" s="284"/>
      <c r="I11" s="284"/>
      <c r="J11" s="284"/>
      <c r="K11" s="284"/>
      <c r="L11" s="278"/>
      <c r="M11" s="278"/>
      <c r="N11" s="278"/>
      <c r="O11" s="278"/>
      <c r="P11" s="278"/>
      <c r="Q11" s="278"/>
    </row>
    <row r="12" spans="1:17" ht="12.75" customHeight="1" x14ac:dyDescent="0.3">
      <c r="A12" s="281"/>
      <c r="B12" s="285"/>
      <c r="C12" s="284"/>
      <c r="D12" s="284"/>
      <c r="E12" s="284"/>
      <c r="F12" s="284"/>
      <c r="G12" s="284"/>
      <c r="H12" s="284"/>
      <c r="I12" s="284"/>
      <c r="J12" s="284"/>
      <c r="K12" s="284"/>
      <c r="L12" s="278"/>
      <c r="M12" s="278"/>
      <c r="N12" s="278"/>
      <c r="O12" s="278"/>
      <c r="P12" s="278"/>
      <c r="Q12" s="278"/>
    </row>
    <row r="13" spans="1:17" ht="12.75" customHeight="1" x14ac:dyDescent="0.3">
      <c r="A13" s="281"/>
      <c r="B13" s="286" t="s">
        <v>95</v>
      </c>
      <c r="C13" s="284"/>
      <c r="D13" s="284"/>
      <c r="E13" s="284"/>
      <c r="F13" s="284"/>
      <c r="G13" s="284"/>
      <c r="H13" s="284"/>
      <c r="I13" s="284"/>
      <c r="J13" s="284"/>
      <c r="K13" s="284"/>
      <c r="L13" s="278"/>
      <c r="M13" s="278"/>
      <c r="N13" s="278"/>
      <c r="O13" s="278"/>
      <c r="P13" s="278"/>
      <c r="Q13" s="278"/>
    </row>
    <row r="14" spans="1:17" ht="12.75" customHeight="1" x14ac:dyDescent="0.3">
      <c r="A14" s="281"/>
      <c r="B14" s="283" t="s">
        <v>101</v>
      </c>
      <c r="C14" s="284"/>
      <c r="D14" s="284"/>
      <c r="E14" s="284"/>
      <c r="F14" s="284"/>
      <c r="G14" s="284"/>
      <c r="H14" s="284"/>
      <c r="I14" s="284"/>
      <c r="J14" s="284"/>
      <c r="K14" s="284"/>
      <c r="L14" s="278"/>
      <c r="M14" s="278"/>
      <c r="N14" s="278"/>
      <c r="O14" s="278"/>
      <c r="P14" s="278"/>
      <c r="Q14" s="278"/>
    </row>
    <row r="15" spans="1:17" ht="12.75" customHeight="1" x14ac:dyDescent="0.3">
      <c r="A15" s="281"/>
      <c r="B15" s="283" t="s">
        <v>102</v>
      </c>
      <c r="C15" s="284"/>
      <c r="D15" s="284"/>
      <c r="E15" s="284"/>
      <c r="F15" s="284"/>
      <c r="G15" s="284"/>
      <c r="H15" s="284"/>
      <c r="I15" s="284"/>
      <c r="J15" s="284"/>
      <c r="K15" s="284"/>
      <c r="L15" s="278"/>
      <c r="M15" s="278"/>
      <c r="N15" s="278"/>
      <c r="O15" s="278"/>
      <c r="P15" s="278"/>
      <c r="Q15" s="278"/>
    </row>
    <row r="16" spans="1:17" ht="12.75" customHeight="1" x14ac:dyDescent="0.3">
      <c r="A16" s="281"/>
      <c r="B16" s="283" t="s">
        <v>103</v>
      </c>
      <c r="C16" s="284"/>
      <c r="D16" s="284"/>
      <c r="E16" s="284"/>
      <c r="F16" s="284"/>
      <c r="G16" s="284"/>
      <c r="H16" s="284"/>
      <c r="I16" s="284"/>
      <c r="J16" s="284"/>
      <c r="K16" s="284"/>
      <c r="L16" s="278"/>
      <c r="M16" s="278"/>
      <c r="N16" s="278"/>
      <c r="O16" s="278"/>
      <c r="P16" s="278"/>
      <c r="Q16" s="278"/>
    </row>
    <row r="17" spans="1:17" ht="12.75" customHeight="1" x14ac:dyDescent="0.3">
      <c r="A17" s="281"/>
      <c r="B17" s="283" t="s">
        <v>104</v>
      </c>
      <c r="C17" s="284"/>
      <c r="D17" s="284"/>
      <c r="E17" s="284"/>
      <c r="F17" s="284"/>
      <c r="G17" s="284"/>
      <c r="H17" s="284"/>
      <c r="I17" s="284"/>
      <c r="J17" s="284"/>
      <c r="K17" s="284"/>
      <c r="L17" s="278"/>
      <c r="M17" s="278"/>
      <c r="N17" s="278"/>
      <c r="O17" s="278"/>
      <c r="P17" s="278"/>
      <c r="Q17" s="278"/>
    </row>
    <row r="18" spans="1:17" ht="12.75" customHeight="1" x14ac:dyDescent="0.3">
      <c r="A18" s="281"/>
      <c r="B18" s="283" t="s">
        <v>105</v>
      </c>
      <c r="C18" s="284"/>
      <c r="D18" s="284"/>
      <c r="E18" s="284"/>
      <c r="F18" s="284"/>
      <c r="G18" s="284"/>
      <c r="H18" s="284"/>
      <c r="I18" s="284"/>
      <c r="J18" s="284"/>
      <c r="K18" s="284"/>
      <c r="L18" s="278"/>
      <c r="M18" s="278"/>
      <c r="N18" s="278"/>
      <c r="O18" s="278"/>
      <c r="P18" s="278"/>
      <c r="Q18" s="278"/>
    </row>
    <row r="19" spans="1:17" ht="12.75" customHeight="1" x14ac:dyDescent="0.3">
      <c r="A19" s="281"/>
      <c r="B19" s="283" t="s">
        <v>106</v>
      </c>
      <c r="C19" s="284"/>
      <c r="D19" s="284"/>
      <c r="E19" s="284"/>
      <c r="F19" s="284"/>
      <c r="G19" s="284"/>
      <c r="H19" s="284"/>
      <c r="I19" s="284"/>
      <c r="J19" s="284"/>
      <c r="K19" s="284"/>
      <c r="L19" s="278"/>
      <c r="M19" s="278"/>
      <c r="N19" s="278"/>
      <c r="O19" s="278"/>
      <c r="P19" s="278"/>
      <c r="Q19" s="278"/>
    </row>
    <row r="20" spans="1:17" ht="12.75" customHeight="1" x14ac:dyDescent="0.3">
      <c r="A20" s="281"/>
      <c r="B20" s="283" t="s">
        <v>107</v>
      </c>
      <c r="C20" s="284"/>
      <c r="D20" s="284"/>
      <c r="E20" s="284"/>
      <c r="F20" s="284"/>
      <c r="G20" s="284"/>
      <c r="H20" s="284"/>
      <c r="I20" s="284"/>
      <c r="J20" s="284"/>
      <c r="K20" s="284"/>
      <c r="L20" s="278"/>
      <c r="M20" s="278"/>
      <c r="N20" s="278"/>
      <c r="O20" s="278"/>
      <c r="P20" s="278"/>
      <c r="Q20" s="278"/>
    </row>
    <row r="21" spans="1:17" ht="12.75" customHeight="1" x14ac:dyDescent="0.3">
      <c r="A21" s="281"/>
      <c r="B21" s="285"/>
      <c r="C21" s="284"/>
      <c r="D21" s="284"/>
      <c r="E21" s="284"/>
      <c r="F21" s="284"/>
      <c r="G21" s="284"/>
      <c r="H21" s="284"/>
      <c r="I21" s="284"/>
      <c r="J21" s="284"/>
      <c r="K21" s="284"/>
      <c r="L21" s="278"/>
      <c r="M21" s="278"/>
      <c r="N21" s="278"/>
      <c r="O21" s="278"/>
      <c r="P21" s="278"/>
      <c r="Q21" s="278"/>
    </row>
    <row r="22" spans="1:17" ht="12.75" customHeight="1" x14ac:dyDescent="0.3">
      <c r="A22" s="281"/>
      <c r="B22" s="287" t="s">
        <v>108</v>
      </c>
      <c r="C22" s="284"/>
      <c r="D22" s="284"/>
      <c r="E22" s="284"/>
      <c r="F22" s="284"/>
      <c r="G22" s="284"/>
      <c r="H22" s="284"/>
      <c r="I22" s="284"/>
      <c r="J22" s="284"/>
      <c r="K22" s="284"/>
      <c r="L22" s="278"/>
      <c r="M22" s="278"/>
      <c r="N22" s="278"/>
      <c r="O22" s="278"/>
      <c r="P22" s="278"/>
      <c r="Q22" s="278"/>
    </row>
    <row r="23" spans="1:17" ht="12.75" customHeight="1" x14ac:dyDescent="0.3">
      <c r="A23" s="281"/>
      <c r="B23" s="283" t="s">
        <v>109</v>
      </c>
      <c r="C23" s="284"/>
      <c r="D23" s="284"/>
      <c r="E23" s="284"/>
      <c r="F23" s="284"/>
      <c r="G23" s="284"/>
      <c r="H23" s="284"/>
      <c r="I23" s="284"/>
      <c r="J23" s="284"/>
      <c r="K23" s="284"/>
      <c r="L23" s="278"/>
      <c r="M23" s="278"/>
      <c r="N23" s="278"/>
      <c r="O23" s="278"/>
      <c r="P23" s="278"/>
      <c r="Q23" s="278"/>
    </row>
    <row r="24" spans="1:17" ht="12.75" customHeight="1" x14ac:dyDescent="0.3">
      <c r="A24" s="281"/>
      <c r="B24" s="285"/>
      <c r="C24" s="284"/>
      <c r="D24" s="284"/>
      <c r="E24" s="284"/>
      <c r="F24" s="284"/>
      <c r="G24" s="284"/>
      <c r="H24" s="284"/>
      <c r="I24" s="284"/>
      <c r="J24" s="284"/>
      <c r="K24" s="284"/>
      <c r="L24" s="278"/>
      <c r="M24" s="278"/>
      <c r="N24" s="278"/>
      <c r="O24" s="278"/>
      <c r="P24" s="278"/>
      <c r="Q24" s="278"/>
    </row>
    <row r="25" spans="1:17" ht="23" x14ac:dyDescent="0.25">
      <c r="A25" s="281"/>
      <c r="B25" s="288" t="s">
        <v>110</v>
      </c>
      <c r="C25" s="289" t="s">
        <v>111</v>
      </c>
      <c r="D25" s="289" t="s">
        <v>112</v>
      </c>
      <c r="E25" s="289" t="s">
        <v>113</v>
      </c>
      <c r="F25" s="289" t="s">
        <v>114</v>
      </c>
      <c r="G25" s="289" t="s">
        <v>115</v>
      </c>
      <c r="H25" s="289" t="s">
        <v>116</v>
      </c>
      <c r="I25" s="289" t="s">
        <v>117</v>
      </c>
      <c r="J25" s="289" t="s">
        <v>118</v>
      </c>
      <c r="K25" s="289" t="s">
        <v>119</v>
      </c>
      <c r="L25" s="289" t="s">
        <v>120</v>
      </c>
      <c r="M25" s="290" t="s">
        <v>9</v>
      </c>
    </row>
    <row r="26" spans="1:17" hidden="1" x14ac:dyDescent="0.25">
      <c r="A26" s="281"/>
      <c r="B26" s="288"/>
      <c r="C26" s="291">
        <v>1</v>
      </c>
      <c r="D26" s="291">
        <v>2</v>
      </c>
      <c r="E26" s="291">
        <v>3</v>
      </c>
      <c r="F26" s="291">
        <v>4</v>
      </c>
      <c r="G26" s="291">
        <v>5</v>
      </c>
      <c r="H26" s="291">
        <v>6</v>
      </c>
      <c r="I26" s="291">
        <v>7</v>
      </c>
      <c r="J26" s="291">
        <v>8</v>
      </c>
      <c r="K26" s="291">
        <v>9</v>
      </c>
      <c r="L26" s="291">
        <v>10</v>
      </c>
      <c r="M26" s="290"/>
    </row>
    <row r="27" spans="1:17" x14ac:dyDescent="0.25">
      <c r="A27" s="281"/>
      <c r="B27" s="329">
        <f>+'Totaal begroting'!B6</f>
        <v>0</v>
      </c>
      <c r="C27" s="332"/>
      <c r="D27" s="332"/>
      <c r="E27" s="332"/>
      <c r="F27" s="332"/>
      <c r="G27" s="332"/>
      <c r="H27" s="332"/>
      <c r="I27" s="332"/>
      <c r="J27" s="332"/>
      <c r="K27" s="332"/>
      <c r="L27" s="332"/>
      <c r="M27" s="293">
        <f>SUM(C27:L27)</f>
        <v>0</v>
      </c>
    </row>
    <row r="28" spans="1:17" x14ac:dyDescent="0.25">
      <c r="A28" s="281"/>
      <c r="B28" s="329">
        <f>+'Totaal begroting'!B7</f>
        <v>0</v>
      </c>
      <c r="C28" s="332"/>
      <c r="D28" s="332"/>
      <c r="E28" s="332"/>
      <c r="F28" s="332"/>
      <c r="G28" s="332"/>
      <c r="H28" s="332"/>
      <c r="I28" s="332"/>
      <c r="J28" s="332"/>
      <c r="K28" s="332"/>
      <c r="L28" s="332"/>
      <c r="M28" s="293">
        <f t="shared" ref="M28:M37" si="0">SUM(C28:L28)</f>
        <v>0</v>
      </c>
    </row>
    <row r="29" spans="1:17" x14ac:dyDescent="0.25">
      <c r="A29" s="281"/>
      <c r="B29" s="329">
        <f>+'Totaal begroting'!B8</f>
        <v>0</v>
      </c>
      <c r="C29" s="332"/>
      <c r="D29" s="332"/>
      <c r="E29" s="332"/>
      <c r="F29" s="332"/>
      <c r="G29" s="332"/>
      <c r="H29" s="332"/>
      <c r="I29" s="332"/>
      <c r="J29" s="332"/>
      <c r="K29" s="332"/>
      <c r="L29" s="332"/>
      <c r="M29" s="293">
        <f t="shared" si="0"/>
        <v>0</v>
      </c>
    </row>
    <row r="30" spans="1:17" x14ac:dyDescent="0.25">
      <c r="A30" s="281"/>
      <c r="B30" s="329">
        <f>+'Totaal begroting'!B9</f>
        <v>0</v>
      </c>
      <c r="C30" s="332"/>
      <c r="D30" s="332"/>
      <c r="E30" s="332"/>
      <c r="F30" s="332"/>
      <c r="G30" s="332"/>
      <c r="H30" s="332"/>
      <c r="I30" s="332"/>
      <c r="J30" s="332"/>
      <c r="K30" s="332"/>
      <c r="L30" s="332"/>
      <c r="M30" s="293">
        <f t="shared" si="0"/>
        <v>0</v>
      </c>
    </row>
    <row r="31" spans="1:17" x14ac:dyDescent="0.25">
      <c r="A31" s="281"/>
      <c r="B31" s="329">
        <f>+'Totaal begroting'!B10</f>
        <v>0</v>
      </c>
      <c r="C31" s="332"/>
      <c r="D31" s="332"/>
      <c r="E31" s="332"/>
      <c r="F31" s="332"/>
      <c r="G31" s="332"/>
      <c r="H31" s="332"/>
      <c r="I31" s="332"/>
      <c r="J31" s="332"/>
      <c r="K31" s="332"/>
      <c r="L31" s="332"/>
      <c r="M31" s="293">
        <f t="shared" si="0"/>
        <v>0</v>
      </c>
    </row>
    <row r="32" spans="1:17" x14ac:dyDescent="0.25">
      <c r="A32" s="281"/>
      <c r="B32" s="329">
        <f>+'Totaal begroting'!B11</f>
        <v>0</v>
      </c>
      <c r="C32" s="332"/>
      <c r="D32" s="332"/>
      <c r="E32" s="332"/>
      <c r="F32" s="332"/>
      <c r="G32" s="332"/>
      <c r="H32" s="332"/>
      <c r="I32" s="332"/>
      <c r="J32" s="332"/>
      <c r="K32" s="332"/>
      <c r="L32" s="332"/>
      <c r="M32" s="293">
        <f t="shared" si="0"/>
        <v>0</v>
      </c>
    </row>
    <row r="33" spans="1:14" x14ac:dyDescent="0.25">
      <c r="A33" s="281"/>
      <c r="B33" s="329">
        <f>+'Totaal begroting'!B12</f>
        <v>0</v>
      </c>
      <c r="C33" s="332"/>
      <c r="D33" s="332"/>
      <c r="E33" s="332"/>
      <c r="F33" s="332"/>
      <c r="G33" s="332"/>
      <c r="H33" s="332"/>
      <c r="I33" s="332"/>
      <c r="J33" s="332"/>
      <c r="K33" s="332"/>
      <c r="L33" s="332"/>
      <c r="M33" s="293">
        <f t="shared" si="0"/>
        <v>0</v>
      </c>
    </row>
    <row r="34" spans="1:14" x14ac:dyDescent="0.25">
      <c r="A34" s="281"/>
      <c r="B34" s="329">
        <f>+'Totaal begroting'!B13</f>
        <v>0</v>
      </c>
      <c r="C34" s="332"/>
      <c r="D34" s="332"/>
      <c r="E34" s="332"/>
      <c r="F34" s="332"/>
      <c r="G34" s="332"/>
      <c r="H34" s="332"/>
      <c r="I34" s="332"/>
      <c r="J34" s="332"/>
      <c r="K34" s="332"/>
      <c r="L34" s="332"/>
      <c r="M34" s="293">
        <f t="shared" si="0"/>
        <v>0</v>
      </c>
    </row>
    <row r="35" spans="1:14" x14ac:dyDescent="0.25">
      <c r="A35" s="281"/>
      <c r="B35" s="329">
        <f>+'Totaal begroting'!B14</f>
        <v>0</v>
      </c>
      <c r="C35" s="332"/>
      <c r="D35" s="332"/>
      <c r="E35" s="332"/>
      <c r="F35" s="332"/>
      <c r="G35" s="332"/>
      <c r="H35" s="332"/>
      <c r="I35" s="332"/>
      <c r="J35" s="332"/>
      <c r="K35" s="332"/>
      <c r="L35" s="332"/>
      <c r="M35" s="293">
        <f t="shared" si="0"/>
        <v>0</v>
      </c>
    </row>
    <row r="36" spans="1:14" x14ac:dyDescent="0.25">
      <c r="A36" s="281"/>
      <c r="B36" s="329">
        <f>+'Totaal begroting'!B15</f>
        <v>0</v>
      </c>
      <c r="C36" s="332"/>
      <c r="D36" s="332"/>
      <c r="E36" s="332"/>
      <c r="F36" s="332"/>
      <c r="G36" s="332"/>
      <c r="H36" s="332"/>
      <c r="I36" s="332"/>
      <c r="J36" s="332"/>
      <c r="K36" s="332"/>
      <c r="L36" s="332"/>
      <c r="M36" s="293">
        <f t="shared" si="0"/>
        <v>0</v>
      </c>
    </row>
    <row r="37" spans="1:14" ht="12.75" customHeight="1" x14ac:dyDescent="0.25">
      <c r="A37" s="281"/>
      <c r="B37" s="292"/>
      <c r="C37" s="332"/>
      <c r="D37" s="332"/>
      <c r="E37" s="332"/>
      <c r="F37" s="332"/>
      <c r="G37" s="332"/>
      <c r="H37" s="332"/>
      <c r="I37" s="332"/>
      <c r="J37" s="332"/>
      <c r="K37" s="332"/>
      <c r="L37" s="332"/>
      <c r="M37" s="293">
        <f t="shared" si="0"/>
        <v>0</v>
      </c>
    </row>
    <row r="38" spans="1:14" ht="12.75" customHeight="1" x14ac:dyDescent="0.25">
      <c r="A38" s="281"/>
      <c r="B38" s="294" t="s">
        <v>121</v>
      </c>
      <c r="C38" s="295">
        <f t="shared" ref="C38:L38" si="1">SUM(C27:C37)</f>
        <v>0</v>
      </c>
      <c r="D38" s="295">
        <f t="shared" si="1"/>
        <v>0</v>
      </c>
      <c r="E38" s="295">
        <f t="shared" si="1"/>
        <v>0</v>
      </c>
      <c r="F38" s="295">
        <f t="shared" si="1"/>
        <v>0</v>
      </c>
      <c r="G38" s="295">
        <f t="shared" si="1"/>
        <v>0</v>
      </c>
      <c r="H38" s="295">
        <f t="shared" si="1"/>
        <v>0</v>
      </c>
      <c r="I38" s="295">
        <f t="shared" si="1"/>
        <v>0</v>
      </c>
      <c r="J38" s="296">
        <f t="shared" si="1"/>
        <v>0</v>
      </c>
      <c r="K38" s="296">
        <f t="shared" si="1"/>
        <v>0</v>
      </c>
      <c r="L38" s="296">
        <f t="shared" si="1"/>
        <v>0</v>
      </c>
      <c r="M38" s="295">
        <f>SUM(M27:M37)</f>
        <v>0</v>
      </c>
    </row>
    <row r="39" spans="1:14" x14ac:dyDescent="0.25">
      <c r="A39" s="281"/>
      <c r="B39" s="294" t="s">
        <v>122</v>
      </c>
      <c r="C39" s="297"/>
      <c r="D39" s="297"/>
      <c r="E39" s="297"/>
      <c r="F39" s="297"/>
      <c r="G39" s="297"/>
      <c r="H39" s="297"/>
      <c r="I39" s="297"/>
      <c r="J39" s="297"/>
      <c r="K39" s="297"/>
      <c r="L39" s="297"/>
      <c r="M39" s="298"/>
      <c r="N39" s="299"/>
    </row>
    <row r="40" spans="1:14" x14ac:dyDescent="0.25">
      <c r="A40" s="281"/>
      <c r="B40" s="300" t="s">
        <v>123</v>
      </c>
      <c r="C40" s="297"/>
      <c r="D40" s="297"/>
      <c r="E40" s="297"/>
      <c r="F40" s="297"/>
      <c r="G40" s="297"/>
      <c r="H40" s="297"/>
      <c r="I40" s="297"/>
      <c r="J40" s="297"/>
      <c r="K40" s="297"/>
      <c r="L40" s="297"/>
      <c r="M40" s="301"/>
      <c r="N40" s="299"/>
    </row>
    <row r="41" spans="1:14" ht="15.5" x14ac:dyDescent="0.35">
      <c r="A41" s="281"/>
      <c r="B41" s="302"/>
      <c r="C41" s="303"/>
      <c r="D41" s="303"/>
      <c r="E41" s="303"/>
      <c r="F41" s="303"/>
      <c r="G41" s="303"/>
      <c r="H41" s="303"/>
      <c r="I41" s="303"/>
      <c r="J41" s="303"/>
      <c r="K41" s="303"/>
      <c r="L41" s="303"/>
      <c r="M41" s="281"/>
    </row>
    <row r="42" spans="1:14" ht="20" x14ac:dyDescent="0.4">
      <c r="A42" s="303"/>
      <c r="B42" s="304" t="s">
        <v>124</v>
      </c>
      <c r="C42" s="305"/>
      <c r="D42" s="306"/>
      <c r="E42" s="307"/>
      <c r="F42" s="308"/>
      <c r="G42" s="308"/>
      <c r="H42" s="308"/>
      <c r="I42" s="308"/>
      <c r="J42" s="308"/>
      <c r="K42" s="308"/>
      <c r="L42" s="308"/>
      <c r="M42" s="309"/>
    </row>
    <row r="43" spans="1:14" ht="15.5" x14ac:dyDescent="0.35">
      <c r="A43" s="303"/>
      <c r="B43" s="310" t="s">
        <v>125</v>
      </c>
    </row>
    <row r="44" spans="1:14" ht="15.5" x14ac:dyDescent="0.35">
      <c r="A44" s="303"/>
      <c r="B44" s="311" t="s">
        <v>126</v>
      </c>
    </row>
    <row r="45" spans="1:14" ht="15.5" x14ac:dyDescent="0.35">
      <c r="A45" s="303"/>
      <c r="B45" s="278"/>
    </row>
    <row r="46" spans="1:14" ht="15.5" x14ac:dyDescent="0.35">
      <c r="A46" s="303"/>
      <c r="B46" s="278"/>
    </row>
    <row r="47" spans="1:14" ht="15.5" x14ac:dyDescent="0.35">
      <c r="A47" s="303"/>
      <c r="B47" s="278"/>
    </row>
    <row r="48" spans="1:14" ht="15.5" x14ac:dyDescent="0.35">
      <c r="A48" s="303"/>
      <c r="B48" s="278"/>
    </row>
    <row r="49" spans="1:2" ht="15.5" x14ac:dyDescent="0.35">
      <c r="A49" s="303"/>
      <c r="B49" s="278"/>
    </row>
    <row r="50" spans="1:2" ht="15.5" x14ac:dyDescent="0.35">
      <c r="A50" s="303"/>
      <c r="B50" s="278"/>
    </row>
    <row r="51" spans="1:2" ht="15.5" x14ac:dyDescent="0.35">
      <c r="A51" s="303"/>
      <c r="B51" s="278"/>
    </row>
    <row r="52" spans="1:2" ht="15.5" x14ac:dyDescent="0.35">
      <c r="A52" s="303"/>
      <c r="B52" s="278"/>
    </row>
    <row r="53" spans="1:2" ht="15.5" x14ac:dyDescent="0.35">
      <c r="A53" s="303"/>
      <c r="B53" s="278"/>
    </row>
    <row r="54" spans="1:2" ht="15.5" x14ac:dyDescent="0.35">
      <c r="A54" s="303"/>
      <c r="B54" s="278"/>
    </row>
    <row r="55" spans="1:2" ht="15.5" x14ac:dyDescent="0.35">
      <c r="A55" s="303"/>
      <c r="B55" s="278"/>
    </row>
    <row r="56" spans="1:2" ht="15.5" x14ac:dyDescent="0.35">
      <c r="A56" s="303"/>
      <c r="B56" s="278"/>
    </row>
    <row r="57" spans="1:2" ht="15.5" x14ac:dyDescent="0.35">
      <c r="A57" s="303"/>
      <c r="B57" s="278"/>
    </row>
    <row r="58" spans="1:2" ht="15.5" x14ac:dyDescent="0.35">
      <c r="A58" s="303"/>
      <c r="B58" s="278"/>
    </row>
    <row r="59" spans="1:2" x14ac:dyDescent="0.25">
      <c r="B59" s="278"/>
    </row>
    <row r="60" spans="1:2" x14ac:dyDescent="0.25">
      <c r="B60" s="278"/>
    </row>
    <row r="61" spans="1:2" x14ac:dyDescent="0.25">
      <c r="B61" s="278"/>
    </row>
    <row r="67" spans="2:11" ht="20" x14ac:dyDescent="0.4">
      <c r="B67" s="304" t="s">
        <v>127</v>
      </c>
      <c r="C67" s="305"/>
      <c r="D67" s="306"/>
      <c r="E67" s="307"/>
      <c r="F67" s="308"/>
      <c r="G67" s="308"/>
      <c r="H67" s="308"/>
      <c r="I67" s="308"/>
      <c r="J67" s="308"/>
      <c r="K67" s="309"/>
    </row>
    <row r="68" spans="2:11" x14ac:dyDescent="0.25">
      <c r="B68" s="312"/>
      <c r="C68" s="313"/>
      <c r="D68" s="313"/>
      <c r="E68" s="313"/>
      <c r="F68" s="313"/>
      <c r="G68" s="313"/>
      <c r="H68" s="313"/>
      <c r="I68" s="313"/>
      <c r="J68" s="313"/>
      <c r="K68" s="314"/>
    </row>
    <row r="69" spans="2:11" x14ac:dyDescent="0.25">
      <c r="B69" s="315"/>
      <c r="C69" s="316"/>
      <c r="D69" s="316"/>
      <c r="E69" s="316"/>
      <c r="F69" s="316"/>
      <c r="G69" s="316"/>
      <c r="H69" s="316"/>
      <c r="I69" s="316"/>
      <c r="J69" s="316"/>
      <c r="K69" s="317"/>
    </row>
    <row r="70" spans="2:11" x14ac:dyDescent="0.25">
      <c r="B70" s="315"/>
      <c r="C70" s="316"/>
      <c r="D70" s="316"/>
      <c r="E70" s="316"/>
      <c r="F70" s="316"/>
      <c r="G70" s="316"/>
      <c r="H70" s="316"/>
      <c r="I70" s="316"/>
      <c r="J70" s="316"/>
      <c r="K70" s="317"/>
    </row>
    <row r="71" spans="2:11" x14ac:dyDescent="0.25">
      <c r="B71" s="315"/>
      <c r="C71" s="316"/>
      <c r="D71" s="316"/>
      <c r="E71" s="316"/>
      <c r="F71" s="316"/>
      <c r="G71" s="316"/>
      <c r="H71" s="316"/>
      <c r="I71" s="316"/>
      <c r="J71" s="316"/>
      <c r="K71" s="317"/>
    </row>
    <row r="72" spans="2:11" x14ac:dyDescent="0.25">
      <c r="B72" s="315"/>
      <c r="C72" s="316"/>
      <c r="D72" s="316"/>
      <c r="E72" s="316"/>
      <c r="F72" s="316"/>
      <c r="G72" s="316"/>
      <c r="H72" s="316"/>
      <c r="I72" s="316"/>
      <c r="J72" s="316"/>
      <c r="K72" s="317"/>
    </row>
    <row r="73" spans="2:11" x14ac:dyDescent="0.25">
      <c r="B73" s="315"/>
      <c r="C73" s="316"/>
      <c r="D73" s="316"/>
      <c r="E73" s="316"/>
      <c r="F73" s="316"/>
      <c r="G73" s="316"/>
      <c r="H73" s="316"/>
      <c r="I73" s="316"/>
      <c r="J73" s="316"/>
      <c r="K73" s="317"/>
    </row>
    <row r="74" spans="2:11" x14ac:dyDescent="0.25">
      <c r="B74" s="315"/>
      <c r="C74" s="316"/>
      <c r="D74" s="316"/>
      <c r="E74" s="316"/>
      <c r="F74" s="316"/>
      <c r="G74" s="316"/>
      <c r="H74" s="316"/>
      <c r="I74" s="316"/>
      <c r="J74" s="316"/>
      <c r="K74" s="317"/>
    </row>
    <row r="75" spans="2:11" x14ac:dyDescent="0.25">
      <c r="B75" s="315"/>
      <c r="C75" s="316"/>
      <c r="D75" s="316"/>
      <c r="E75" s="316"/>
      <c r="F75" s="316"/>
      <c r="G75" s="316"/>
      <c r="H75" s="316"/>
      <c r="I75" s="316"/>
      <c r="J75" s="316"/>
      <c r="K75" s="317"/>
    </row>
    <row r="76" spans="2:11" x14ac:dyDescent="0.25">
      <c r="B76" s="315"/>
      <c r="C76" s="316"/>
      <c r="D76" s="316"/>
      <c r="E76" s="316"/>
      <c r="F76" s="316"/>
      <c r="G76" s="316"/>
      <c r="H76" s="316"/>
      <c r="I76" s="316"/>
      <c r="J76" s="316"/>
      <c r="K76" s="317"/>
    </row>
    <row r="77" spans="2:11" x14ac:dyDescent="0.25">
      <c r="B77" s="315"/>
      <c r="C77" s="316"/>
      <c r="D77" s="316"/>
      <c r="E77" s="316"/>
      <c r="F77" s="316"/>
      <c r="G77" s="316"/>
      <c r="H77" s="316"/>
      <c r="I77" s="316"/>
      <c r="J77" s="316"/>
      <c r="K77" s="317"/>
    </row>
    <row r="78" spans="2:11" x14ac:dyDescent="0.25">
      <c r="B78" s="315"/>
      <c r="C78" s="316"/>
      <c r="D78" s="316"/>
      <c r="E78" s="316"/>
      <c r="F78" s="316"/>
      <c r="G78" s="316"/>
      <c r="H78" s="316"/>
      <c r="I78" s="316"/>
      <c r="J78" s="316"/>
      <c r="K78" s="317"/>
    </row>
    <row r="79" spans="2:11" x14ac:dyDescent="0.25">
      <c r="B79" s="315"/>
      <c r="C79" s="316"/>
      <c r="D79" s="316"/>
      <c r="E79" s="316"/>
      <c r="F79" s="316"/>
      <c r="G79" s="316"/>
      <c r="H79" s="316"/>
      <c r="I79" s="316"/>
      <c r="J79" s="316"/>
      <c r="K79" s="317"/>
    </row>
    <row r="80" spans="2:11" x14ac:dyDescent="0.25">
      <c r="B80" s="315"/>
      <c r="C80" s="316"/>
      <c r="D80" s="316"/>
      <c r="E80" s="316"/>
      <c r="F80" s="316"/>
      <c r="G80" s="316"/>
      <c r="H80" s="316"/>
      <c r="I80" s="316"/>
      <c r="J80" s="316"/>
      <c r="K80" s="317"/>
    </row>
    <row r="81" spans="2:11" x14ac:dyDescent="0.25">
      <c r="B81" s="315"/>
      <c r="C81" s="316"/>
      <c r="D81" s="316"/>
      <c r="E81" s="316"/>
      <c r="F81" s="316"/>
      <c r="G81" s="316"/>
      <c r="H81" s="316"/>
      <c r="I81" s="316"/>
      <c r="J81" s="316"/>
      <c r="K81" s="317"/>
    </row>
    <row r="82" spans="2:11" x14ac:dyDescent="0.25">
      <c r="B82" s="315"/>
      <c r="C82" s="316"/>
      <c r="D82" s="316"/>
      <c r="E82" s="316"/>
      <c r="F82" s="316"/>
      <c r="G82" s="316"/>
      <c r="H82" s="316"/>
      <c r="I82" s="316"/>
      <c r="J82" s="316"/>
      <c r="K82" s="317"/>
    </row>
    <row r="83" spans="2:11" x14ac:dyDescent="0.25">
      <c r="B83" s="315"/>
      <c r="C83" s="316"/>
      <c r="D83" s="316"/>
      <c r="E83" s="316"/>
      <c r="F83" s="316"/>
      <c r="G83" s="316"/>
      <c r="H83" s="316"/>
      <c r="I83" s="316"/>
      <c r="J83" s="316"/>
      <c r="K83" s="317"/>
    </row>
    <row r="84" spans="2:11" x14ac:dyDescent="0.25">
      <c r="B84" s="315"/>
      <c r="C84" s="316"/>
      <c r="D84" s="316"/>
      <c r="E84" s="316"/>
      <c r="F84" s="316"/>
      <c r="G84" s="316"/>
      <c r="H84" s="316"/>
      <c r="I84" s="316"/>
      <c r="J84" s="316"/>
      <c r="K84" s="317"/>
    </row>
    <row r="85" spans="2:11" x14ac:dyDescent="0.25">
      <c r="B85" s="315"/>
      <c r="C85" s="316"/>
      <c r="D85" s="316"/>
      <c r="E85" s="316"/>
      <c r="F85" s="316"/>
      <c r="G85" s="316"/>
      <c r="H85" s="316"/>
      <c r="I85" s="316"/>
      <c r="J85" s="316"/>
      <c r="K85" s="317"/>
    </row>
    <row r="86" spans="2:11" x14ac:dyDescent="0.25">
      <c r="B86" s="318"/>
      <c r="C86" s="319"/>
      <c r="D86" s="319"/>
      <c r="E86" s="319"/>
      <c r="F86" s="319"/>
      <c r="G86" s="319"/>
      <c r="H86" s="319"/>
      <c r="I86" s="319"/>
      <c r="J86" s="319"/>
      <c r="K86" s="320"/>
    </row>
  </sheetData>
  <sheetProtection sheet="1" objects="1" scenarios="1" selectLockedCell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
    <pageSetUpPr fitToPage="1"/>
  </sheetPr>
  <dimension ref="A1:V24"/>
  <sheetViews>
    <sheetView showGridLines="0" zoomScale="75" zoomScaleNormal="75" workbookViewId="0">
      <selection activeCell="D6" sqref="D6"/>
    </sheetView>
  </sheetViews>
  <sheetFormatPr defaultColWidth="9" defaultRowHeight="12.5" x14ac:dyDescent="0.25"/>
  <cols>
    <col min="1" max="1" width="23" style="18" customWidth="1"/>
    <col min="2" max="2" width="35.75" style="18" customWidth="1"/>
    <col min="3" max="3" width="14.58203125" style="18" customWidth="1"/>
    <col min="4" max="4" width="16.75" style="18" bestFit="1" customWidth="1"/>
    <col min="5" max="5" width="16.08203125" style="18" customWidth="1"/>
    <col min="6" max="6" width="1.75" style="18" customWidth="1"/>
    <col min="7" max="7" width="22" style="18" bestFit="1" customWidth="1"/>
    <col min="8" max="8" width="16.08203125" style="18" customWidth="1"/>
    <col min="9" max="9" width="1.75" style="18" customWidth="1"/>
    <col min="10" max="10" width="22" style="18" bestFit="1" customWidth="1"/>
    <col min="11" max="11" width="22" style="18" customWidth="1"/>
    <col min="12" max="12" width="16.08203125" style="18" customWidth="1"/>
    <col min="13" max="13" width="1.75" style="18" customWidth="1"/>
    <col min="14" max="14" width="21.75" style="18" customWidth="1"/>
    <col min="15" max="15" width="16.08203125" style="18" customWidth="1"/>
    <col min="16" max="16" width="1.75" style="18" customWidth="1"/>
    <col min="17" max="17" width="14.83203125" style="18" customWidth="1"/>
    <col min="18" max="18" width="16.08203125" style="18" customWidth="1"/>
    <col min="19" max="19" width="1.75" style="18" customWidth="1"/>
    <col min="20" max="20" width="14.83203125" style="18" customWidth="1"/>
    <col min="21" max="21" width="1.83203125" style="18" customWidth="1"/>
    <col min="22" max="22" width="15.58203125" style="18" bestFit="1" customWidth="1"/>
    <col min="23" max="16384" width="9" style="18"/>
  </cols>
  <sheetData>
    <row r="1" spans="1:22" s="6" customFormat="1" ht="16" thickBot="1" x14ac:dyDescent="0.4">
      <c r="A1" s="1" t="s">
        <v>0</v>
      </c>
      <c r="B1" s="25">
        <f>Projecttitel</f>
        <v>0</v>
      </c>
      <c r="C1" s="19" t="s">
        <v>1</v>
      </c>
      <c r="D1" s="5" t="str">
        <f>Code</f>
        <v>IPCEI260604</v>
      </c>
      <c r="E1" s="160"/>
      <c r="F1" s="160"/>
      <c r="G1" s="160"/>
      <c r="H1" s="160"/>
      <c r="I1" s="160"/>
      <c r="J1" s="160"/>
      <c r="K1" s="160"/>
      <c r="L1" s="160"/>
      <c r="M1" s="160"/>
      <c r="N1" s="160"/>
      <c r="O1" s="160"/>
      <c r="P1" s="160"/>
      <c r="Q1" s="160"/>
      <c r="R1" s="160"/>
      <c r="S1" s="160"/>
      <c r="T1" s="160"/>
      <c r="U1" s="160"/>
      <c r="V1" s="160"/>
    </row>
    <row r="2" spans="1:22" s="6" customFormat="1" ht="13" thickBot="1" x14ac:dyDescent="0.3">
      <c r="A2" s="160"/>
      <c r="B2" s="160"/>
      <c r="C2" s="160"/>
      <c r="D2" s="160"/>
      <c r="E2" s="160"/>
      <c r="F2" s="160"/>
      <c r="G2" s="160"/>
      <c r="H2" s="160"/>
      <c r="I2" s="160"/>
      <c r="J2" s="160"/>
      <c r="K2" s="160"/>
      <c r="L2" s="160"/>
      <c r="M2" s="160"/>
      <c r="N2" s="160"/>
      <c r="O2" s="160"/>
      <c r="P2" s="160"/>
      <c r="Q2" s="160"/>
      <c r="R2" s="160"/>
      <c r="S2" s="160"/>
      <c r="T2" s="160"/>
      <c r="U2" s="160"/>
      <c r="V2" s="160"/>
    </row>
    <row r="3" spans="1:22" s="6" customFormat="1" ht="13" x14ac:dyDescent="0.3">
      <c r="A3" s="161"/>
      <c r="B3" s="162"/>
      <c r="C3" s="162"/>
      <c r="D3" s="162"/>
      <c r="E3" s="148" t="str">
        <f>'Begroting penvoerder'!E6</f>
        <v>Industrieel onderzoek</v>
      </c>
      <c r="F3" s="163"/>
      <c r="G3" s="147"/>
      <c r="H3" s="148" t="str">
        <f>'Begroting penvoerder'!H6</f>
        <v>Experimentele ontwikkeling</v>
      </c>
      <c r="I3" s="163"/>
      <c r="J3" s="147"/>
      <c r="K3" s="29" t="s">
        <v>2</v>
      </c>
      <c r="L3" s="148" t="str">
        <f>'Begroting penvoerder'!K6</f>
        <v>Haalbaarheidsstudies</v>
      </c>
      <c r="M3" s="163"/>
      <c r="N3" s="147"/>
      <c r="O3" s="148" t="str">
        <f>'Begroting penvoerder'!N6</f>
        <v>Investeringssteun MKB</v>
      </c>
      <c r="P3" s="163"/>
      <c r="Q3" s="147"/>
      <c r="R3" s="148" t="str">
        <f>'Begroting penvoerder'!Q6</f>
        <v>Onderzoeksinfrastructuur</v>
      </c>
      <c r="S3" s="163"/>
      <c r="T3" s="147"/>
      <c r="U3" s="155" t="s">
        <v>3</v>
      </c>
      <c r="V3" s="164"/>
    </row>
    <row r="4" spans="1:22" s="6" customFormat="1" ht="13" x14ac:dyDescent="0.3">
      <c r="A4" s="165"/>
      <c r="B4" s="7" t="s">
        <v>4</v>
      </c>
      <c r="C4" s="134" t="s">
        <v>5</v>
      </c>
      <c r="D4" s="134" t="s">
        <v>6</v>
      </c>
      <c r="E4" s="8" t="s">
        <v>7</v>
      </c>
      <c r="F4" s="7"/>
      <c r="G4" s="9" t="s">
        <v>8</v>
      </c>
      <c r="H4" s="8" t="s">
        <v>7</v>
      </c>
      <c r="I4" s="7"/>
      <c r="J4" s="9" t="s">
        <v>8</v>
      </c>
      <c r="K4" s="7" t="s">
        <v>8</v>
      </c>
      <c r="L4" s="8" t="s">
        <v>7</v>
      </c>
      <c r="M4" s="7"/>
      <c r="N4" s="9" t="s">
        <v>8</v>
      </c>
      <c r="O4" s="8" t="s">
        <v>7</v>
      </c>
      <c r="P4" s="7"/>
      <c r="Q4" s="9" t="s">
        <v>8</v>
      </c>
      <c r="R4" s="8" t="s">
        <v>7</v>
      </c>
      <c r="S4" s="7"/>
      <c r="T4" s="9" t="s">
        <v>8</v>
      </c>
      <c r="U4" s="8"/>
      <c r="V4" s="9" t="s">
        <v>9</v>
      </c>
    </row>
    <row r="5" spans="1:22" s="6" customFormat="1" ht="39" x14ac:dyDescent="0.3">
      <c r="A5" s="165"/>
      <c r="B5" s="7"/>
      <c r="C5" s="134"/>
      <c r="D5" s="134" t="s">
        <v>10</v>
      </c>
      <c r="E5" s="8" t="s">
        <v>11</v>
      </c>
      <c r="F5" s="7"/>
      <c r="G5" s="27" t="str">
        <f>_xlfn.CONCAT(TEXT(KIS,"0%")," (KIS), ",TEXT(onderzoek,"0%")," (GB), ",TEXT(onderzoek+MB,"0%")," (MB) ","of ",TEXT(onderzoek+KB,"0%")," (KB)")</f>
        <v>80% (KIS), 50% (GB), 60% (MB) of 70% (KB)</v>
      </c>
      <c r="H5" s="8" t="s">
        <v>11</v>
      </c>
      <c r="I5" s="7"/>
      <c r="J5" s="27" t="str">
        <f>_xlfn.CONCAT(TEXT(KIS,"0%")," (KIS), ",TEXT(ontwikkeling,"0%")," (GB), ",TEXT(ontwikkeling+MB,"0%")," (MB) ","of ",TEXT(ontwikkeling+KB,"0%")," (KB)")</f>
        <v>80% (KIS), 25% (GB), 35% (MB) of 45% (KB)</v>
      </c>
      <c r="K5" s="152" t="str">
        <f>_xlfn.CONCAT(TEXT(samenwerking,"0%")," (GB, MKB)")</f>
        <v>10% (GB, MKB)</v>
      </c>
      <c r="L5" s="8" t="s">
        <v>11</v>
      </c>
      <c r="M5" s="7"/>
      <c r="N5" s="27" t="str">
        <f>_xlfn.CONCAT(TEXT(KIS,"0%")," (KIS), ",TEXT(onderzoek,"0%")," (GB), ",TEXT(onderzoek+MB,"0%")," (MB) ","of ",TEXT(onderzoek+KB,"0%")," (KB)")</f>
        <v>80% (KIS), 50% (GB), 60% (MB) of 70% (KB)</v>
      </c>
      <c r="O5" s="8" t="s">
        <v>11</v>
      </c>
      <c r="P5" s="7"/>
      <c r="Q5" s="27" t="str">
        <f>_xlfn.CONCAT(TEXT(investering_mo,"0%")," (MB)"," of ",TEXT(investering_ko,"0%")," (KB)")</f>
        <v>10% (MB) of 20% (KB)</v>
      </c>
      <c r="R5" s="8" t="s">
        <v>11</v>
      </c>
      <c r="S5" s="7"/>
      <c r="T5" s="26" t="str">
        <f>_xlfn.CONCAT(TEXT(onderzoeksinfrastructuur,"0%")," (GB, MKB)")</f>
        <v>50% (GB, MKB)</v>
      </c>
      <c r="U5" s="10"/>
      <c r="V5" s="9" t="s">
        <v>11</v>
      </c>
    </row>
    <row r="6" spans="1:22" s="6" customFormat="1" ht="13" x14ac:dyDescent="0.3">
      <c r="A6" s="135" t="s">
        <v>12</v>
      </c>
      <c r="B6" s="30">
        <f>Penvoerder</f>
        <v>0</v>
      </c>
      <c r="C6" s="30">
        <f>type_penvoerder</f>
        <v>0</v>
      </c>
      <c r="D6" s="159"/>
      <c r="E6" s="139">
        <f>'Begroting penvoerder'!F73</f>
        <v>0</v>
      </c>
      <c r="F6" s="166"/>
      <c r="G6" s="140">
        <f t="shared" ref="G6:G15" si="0">IF($C6="KIS",E6*KIS,IF($C6="KB",E6*(onderzoek+KB),IF($C6="MB",E6*(onderzoek+MB),E6*onderzoek)))</f>
        <v>0</v>
      </c>
      <c r="H6" s="139">
        <f>'Begroting penvoerder'!I73</f>
        <v>0</v>
      </c>
      <c r="I6" s="166"/>
      <c r="J6" s="140">
        <f t="shared" ref="J6:J15" si="1">IF($C6="KIS",H6*KIS,IF($C6="KB",H6*(ontwikkeling+KB),IF($C6="MB",H6*(ontwikkeling+MB),H6*ontwikkeling)))</f>
        <v>0</v>
      </c>
      <c r="K6" s="153">
        <f>IF(AND($D$6="Ja",OR($C6="GB",$C6="MB",$C6="KB")),(E6+H6)*samenwerking,0)</f>
        <v>0</v>
      </c>
      <c r="L6" s="139">
        <f>'Begroting penvoerder'!L73</f>
        <v>0</v>
      </c>
      <c r="M6" s="166"/>
      <c r="N6" s="140">
        <f t="shared" ref="N6:N15" si="2">IF($C6="KIS",L6*KIS,IF($C6="KB",L6*(haalbaarheid+KB),IF($C6="MB",L6*(haalbaarheid+MB),L6*haalbaarheid)))</f>
        <v>0</v>
      </c>
      <c r="O6" s="139">
        <f>'Begroting penvoerder'!O73</f>
        <v>0</v>
      </c>
      <c r="P6" s="166"/>
      <c r="Q6" s="140">
        <f t="shared" ref="Q6:Q15" si="3">IF($C6="KB",O6*investering_ko,IF($C6="MB",O6*investering_mo,0))</f>
        <v>0</v>
      </c>
      <c r="R6" s="139">
        <f>'Begroting penvoerder'!R73</f>
        <v>0</v>
      </c>
      <c r="S6" s="166"/>
      <c r="T6" s="140">
        <f>IF($C6="KIS",0,R6*onderzoeksinfrastructuur)</f>
        <v>0</v>
      </c>
      <c r="U6" s="165"/>
      <c r="V6" s="140">
        <f>SUM(G6,J6,K6,N6,Q6,T6)</f>
        <v>0</v>
      </c>
    </row>
    <row r="7" spans="1:22" s="6" customFormat="1" ht="13" x14ac:dyDescent="0.3">
      <c r="A7" s="135" t="s">
        <v>13</v>
      </c>
      <c r="B7" s="30">
        <f>Deelnemer_1</f>
        <v>0</v>
      </c>
      <c r="C7" s="30">
        <f>type_1</f>
        <v>0</v>
      </c>
      <c r="D7" s="138">
        <f>$D$6</f>
        <v>0</v>
      </c>
      <c r="E7" s="139">
        <f>'deelnemer 1'!F73</f>
        <v>0</v>
      </c>
      <c r="F7" s="166"/>
      <c r="G7" s="140">
        <f t="shared" si="0"/>
        <v>0</v>
      </c>
      <c r="H7" s="139">
        <f>'deelnemer 1'!I73</f>
        <v>0</v>
      </c>
      <c r="I7" s="166"/>
      <c r="J7" s="140">
        <f t="shared" si="1"/>
        <v>0</v>
      </c>
      <c r="K7" s="153">
        <f t="shared" ref="K7:K15" si="4">IF(AND($D$6="Ja",OR($C7="GB",$C7="MB",$C7="KB")),(E7+H7)*samenwerking,0)</f>
        <v>0</v>
      </c>
      <c r="L7" s="139">
        <f>'deelnemer 1'!L73</f>
        <v>0</v>
      </c>
      <c r="M7" s="166"/>
      <c r="N7" s="140">
        <f t="shared" si="2"/>
        <v>0</v>
      </c>
      <c r="O7" s="139">
        <f>'deelnemer 1'!O73</f>
        <v>0</v>
      </c>
      <c r="P7" s="166"/>
      <c r="Q7" s="140">
        <f t="shared" si="3"/>
        <v>0</v>
      </c>
      <c r="R7" s="139">
        <f>'deelnemer 1'!R73</f>
        <v>0</v>
      </c>
      <c r="S7" s="166"/>
      <c r="T7" s="140">
        <f t="shared" ref="T7:T15" si="5">IF($C7="KIS",0,R7*onderzoeksinfrastructuur)</f>
        <v>0</v>
      </c>
      <c r="U7" s="165"/>
      <c r="V7" s="140">
        <f t="shared" ref="V7:V15" si="6">SUM(G7,J7,K7,N7,Q7,T7)</f>
        <v>0</v>
      </c>
    </row>
    <row r="8" spans="1:22" s="6" customFormat="1" ht="13" x14ac:dyDescent="0.3">
      <c r="A8" s="135" t="s">
        <v>14</v>
      </c>
      <c r="B8" s="30">
        <f>Deelnemer_2</f>
        <v>0</v>
      </c>
      <c r="C8" s="30" cm="1">
        <f t="array" ref="C8">type_2</f>
        <v>0</v>
      </c>
      <c r="D8" s="138">
        <f t="shared" ref="D8:D15" si="7">$D$6</f>
        <v>0</v>
      </c>
      <c r="E8" s="139">
        <f>'deelnemer 2'!F73</f>
        <v>0</v>
      </c>
      <c r="F8" s="166"/>
      <c r="G8" s="140">
        <f t="shared" si="0"/>
        <v>0</v>
      </c>
      <c r="H8" s="139">
        <f>'deelnemer 2'!I73</f>
        <v>0</v>
      </c>
      <c r="I8" s="166"/>
      <c r="J8" s="140">
        <f t="shared" si="1"/>
        <v>0</v>
      </c>
      <c r="K8" s="153">
        <f t="shared" si="4"/>
        <v>0</v>
      </c>
      <c r="L8" s="139">
        <f>'deelnemer 2'!L73</f>
        <v>0</v>
      </c>
      <c r="M8" s="166"/>
      <c r="N8" s="140">
        <f t="shared" si="2"/>
        <v>0</v>
      </c>
      <c r="O8" s="139">
        <f>'deelnemer 2'!O73</f>
        <v>0</v>
      </c>
      <c r="P8" s="166"/>
      <c r="Q8" s="140">
        <f t="shared" si="3"/>
        <v>0</v>
      </c>
      <c r="R8" s="139">
        <f>'deelnemer 2'!R73</f>
        <v>0</v>
      </c>
      <c r="S8" s="166"/>
      <c r="T8" s="140">
        <f t="shared" si="5"/>
        <v>0</v>
      </c>
      <c r="U8" s="165"/>
      <c r="V8" s="140">
        <f t="shared" si="6"/>
        <v>0</v>
      </c>
    </row>
    <row r="9" spans="1:22" s="6" customFormat="1" ht="13" x14ac:dyDescent="0.3">
      <c r="A9" s="135" t="s">
        <v>15</v>
      </c>
      <c r="B9" s="30">
        <f>Deelnemer_3</f>
        <v>0</v>
      </c>
      <c r="C9" s="30">
        <f>type_3</f>
        <v>0</v>
      </c>
      <c r="D9" s="138">
        <f t="shared" si="7"/>
        <v>0</v>
      </c>
      <c r="E9" s="139">
        <f>'deelnemer 3'!F73</f>
        <v>0</v>
      </c>
      <c r="F9" s="166"/>
      <c r="G9" s="140">
        <f t="shared" si="0"/>
        <v>0</v>
      </c>
      <c r="H9" s="139">
        <f>'deelnemer 3'!I73</f>
        <v>0</v>
      </c>
      <c r="I9" s="166"/>
      <c r="J9" s="140">
        <f t="shared" si="1"/>
        <v>0</v>
      </c>
      <c r="K9" s="153">
        <f t="shared" si="4"/>
        <v>0</v>
      </c>
      <c r="L9" s="139">
        <f>'deelnemer 3'!L73</f>
        <v>0</v>
      </c>
      <c r="M9" s="166"/>
      <c r="N9" s="140">
        <f t="shared" si="2"/>
        <v>0</v>
      </c>
      <c r="O9" s="139">
        <f>'deelnemer 3'!O73</f>
        <v>0</v>
      </c>
      <c r="P9" s="166"/>
      <c r="Q9" s="140">
        <f t="shared" si="3"/>
        <v>0</v>
      </c>
      <c r="R9" s="139">
        <f>'deelnemer 3'!R73</f>
        <v>0</v>
      </c>
      <c r="S9" s="166"/>
      <c r="T9" s="140">
        <f t="shared" si="5"/>
        <v>0</v>
      </c>
      <c r="U9" s="167"/>
      <c r="V9" s="140">
        <f t="shared" si="6"/>
        <v>0</v>
      </c>
    </row>
    <row r="10" spans="1:22" s="6" customFormat="1" ht="13" x14ac:dyDescent="0.3">
      <c r="A10" s="135" t="s">
        <v>16</v>
      </c>
      <c r="B10" s="30">
        <f>Deelnemer_4</f>
        <v>0</v>
      </c>
      <c r="C10" s="30">
        <f>type_4</f>
        <v>0</v>
      </c>
      <c r="D10" s="138">
        <f t="shared" si="7"/>
        <v>0</v>
      </c>
      <c r="E10" s="139">
        <f>'deelnemer 4'!F73</f>
        <v>0</v>
      </c>
      <c r="F10" s="166"/>
      <c r="G10" s="140">
        <f t="shared" si="0"/>
        <v>0</v>
      </c>
      <c r="H10" s="139">
        <f>'deelnemer 4'!I73</f>
        <v>0</v>
      </c>
      <c r="I10" s="166"/>
      <c r="J10" s="140">
        <f t="shared" si="1"/>
        <v>0</v>
      </c>
      <c r="K10" s="153">
        <f t="shared" si="4"/>
        <v>0</v>
      </c>
      <c r="L10" s="139">
        <f>'deelnemer 4'!L73</f>
        <v>0</v>
      </c>
      <c r="M10" s="166"/>
      <c r="N10" s="140">
        <f t="shared" si="2"/>
        <v>0</v>
      </c>
      <c r="O10" s="139">
        <f>'deelnemer 4'!O73</f>
        <v>0</v>
      </c>
      <c r="P10" s="166"/>
      <c r="Q10" s="140">
        <f t="shared" si="3"/>
        <v>0</v>
      </c>
      <c r="R10" s="139">
        <f>'deelnemer 4'!R73</f>
        <v>0</v>
      </c>
      <c r="S10" s="166"/>
      <c r="T10" s="140">
        <f t="shared" si="5"/>
        <v>0</v>
      </c>
      <c r="U10" s="167"/>
      <c r="V10" s="140">
        <f t="shared" si="6"/>
        <v>0</v>
      </c>
    </row>
    <row r="11" spans="1:22" s="6" customFormat="1" ht="13" x14ac:dyDescent="0.3">
      <c r="A11" s="135" t="s">
        <v>17</v>
      </c>
      <c r="B11" s="30">
        <f>Deelnemer_5</f>
        <v>0</v>
      </c>
      <c r="C11" s="30">
        <f>type_5</f>
        <v>0</v>
      </c>
      <c r="D11" s="138">
        <f t="shared" si="7"/>
        <v>0</v>
      </c>
      <c r="E11" s="139">
        <f>'deelnemer 5'!F73</f>
        <v>0</v>
      </c>
      <c r="F11" s="166"/>
      <c r="G11" s="140">
        <f t="shared" si="0"/>
        <v>0</v>
      </c>
      <c r="H11" s="139">
        <f>'deelnemer 5'!I73</f>
        <v>0</v>
      </c>
      <c r="I11" s="166"/>
      <c r="J11" s="140">
        <f t="shared" si="1"/>
        <v>0</v>
      </c>
      <c r="K11" s="153">
        <f t="shared" si="4"/>
        <v>0</v>
      </c>
      <c r="L11" s="139">
        <f>'deelnemer 5'!L73</f>
        <v>0</v>
      </c>
      <c r="M11" s="166"/>
      <c r="N11" s="140">
        <f t="shared" si="2"/>
        <v>0</v>
      </c>
      <c r="O11" s="139">
        <f>'deelnemer 5'!O73</f>
        <v>0</v>
      </c>
      <c r="P11" s="166"/>
      <c r="Q11" s="140">
        <f t="shared" si="3"/>
        <v>0</v>
      </c>
      <c r="R11" s="139">
        <f>'deelnemer 5'!R73</f>
        <v>0</v>
      </c>
      <c r="S11" s="166"/>
      <c r="T11" s="140">
        <f t="shared" si="5"/>
        <v>0</v>
      </c>
      <c r="U11" s="167"/>
      <c r="V11" s="140">
        <f t="shared" si="6"/>
        <v>0</v>
      </c>
    </row>
    <row r="12" spans="1:22" s="6" customFormat="1" ht="13" x14ac:dyDescent="0.3">
      <c r="A12" s="135" t="s">
        <v>18</v>
      </c>
      <c r="B12" s="30">
        <f>Deelnemer_6</f>
        <v>0</v>
      </c>
      <c r="C12" s="30">
        <f>type_6</f>
        <v>0</v>
      </c>
      <c r="D12" s="138">
        <f t="shared" si="7"/>
        <v>0</v>
      </c>
      <c r="E12" s="139">
        <f>'deelnemer 6'!F73</f>
        <v>0</v>
      </c>
      <c r="F12" s="166"/>
      <c r="G12" s="140">
        <f t="shared" si="0"/>
        <v>0</v>
      </c>
      <c r="H12" s="139">
        <f>'deelnemer 6'!I73</f>
        <v>0</v>
      </c>
      <c r="I12" s="166"/>
      <c r="J12" s="140">
        <f t="shared" si="1"/>
        <v>0</v>
      </c>
      <c r="K12" s="153">
        <f t="shared" si="4"/>
        <v>0</v>
      </c>
      <c r="L12" s="139">
        <f>'deelnemer 6'!L73</f>
        <v>0</v>
      </c>
      <c r="M12" s="166"/>
      <c r="N12" s="140">
        <f t="shared" si="2"/>
        <v>0</v>
      </c>
      <c r="O12" s="139">
        <f>'deelnemer 6'!O73</f>
        <v>0</v>
      </c>
      <c r="P12" s="166"/>
      <c r="Q12" s="140">
        <f t="shared" si="3"/>
        <v>0</v>
      </c>
      <c r="R12" s="139">
        <f>'deelnemer 6'!R73</f>
        <v>0</v>
      </c>
      <c r="S12" s="166"/>
      <c r="T12" s="140">
        <f t="shared" si="5"/>
        <v>0</v>
      </c>
      <c r="U12" s="167"/>
      <c r="V12" s="140">
        <f t="shared" si="6"/>
        <v>0</v>
      </c>
    </row>
    <row r="13" spans="1:22" s="6" customFormat="1" ht="13" x14ac:dyDescent="0.3">
      <c r="A13" s="135" t="s">
        <v>19</v>
      </c>
      <c r="B13" s="30">
        <f>Deelnemer_7</f>
        <v>0</v>
      </c>
      <c r="C13" s="30">
        <f>type_7</f>
        <v>0</v>
      </c>
      <c r="D13" s="138">
        <f t="shared" si="7"/>
        <v>0</v>
      </c>
      <c r="E13" s="139">
        <f>'deelnemer 7'!F73</f>
        <v>0</v>
      </c>
      <c r="F13" s="166"/>
      <c r="G13" s="140">
        <f t="shared" si="0"/>
        <v>0</v>
      </c>
      <c r="H13" s="139">
        <f>'deelnemer 7'!I73</f>
        <v>0</v>
      </c>
      <c r="I13" s="166"/>
      <c r="J13" s="140">
        <f t="shared" si="1"/>
        <v>0</v>
      </c>
      <c r="K13" s="153">
        <f t="shared" si="4"/>
        <v>0</v>
      </c>
      <c r="L13" s="139">
        <f>'deelnemer 7'!L73</f>
        <v>0</v>
      </c>
      <c r="M13" s="166"/>
      <c r="N13" s="140">
        <f t="shared" si="2"/>
        <v>0</v>
      </c>
      <c r="O13" s="139">
        <f>'deelnemer 7'!O73</f>
        <v>0</v>
      </c>
      <c r="P13" s="166"/>
      <c r="Q13" s="140">
        <f t="shared" si="3"/>
        <v>0</v>
      </c>
      <c r="R13" s="139">
        <f>'deelnemer 7'!R73</f>
        <v>0</v>
      </c>
      <c r="S13" s="166"/>
      <c r="T13" s="140">
        <f t="shared" si="5"/>
        <v>0</v>
      </c>
      <c r="U13" s="167"/>
      <c r="V13" s="140">
        <f t="shared" si="6"/>
        <v>0</v>
      </c>
    </row>
    <row r="14" spans="1:22" s="6" customFormat="1" ht="13" x14ac:dyDescent="0.3">
      <c r="A14" s="135" t="s">
        <v>20</v>
      </c>
      <c r="B14" s="30">
        <f>Deelnemer_8</f>
        <v>0</v>
      </c>
      <c r="C14" s="30">
        <f>type_8</f>
        <v>0</v>
      </c>
      <c r="D14" s="138">
        <f t="shared" si="7"/>
        <v>0</v>
      </c>
      <c r="E14" s="139">
        <f>'deelnemer 8'!F73</f>
        <v>0</v>
      </c>
      <c r="F14" s="166"/>
      <c r="G14" s="140">
        <f t="shared" si="0"/>
        <v>0</v>
      </c>
      <c r="H14" s="139">
        <f>'deelnemer 8'!I73</f>
        <v>0</v>
      </c>
      <c r="I14" s="166"/>
      <c r="J14" s="140">
        <f t="shared" si="1"/>
        <v>0</v>
      </c>
      <c r="K14" s="153">
        <f t="shared" si="4"/>
        <v>0</v>
      </c>
      <c r="L14" s="139">
        <f>'deelnemer 8'!L73</f>
        <v>0</v>
      </c>
      <c r="M14" s="166"/>
      <c r="N14" s="140">
        <f t="shared" si="2"/>
        <v>0</v>
      </c>
      <c r="O14" s="139">
        <f>'deelnemer 8'!O73</f>
        <v>0</v>
      </c>
      <c r="P14" s="166"/>
      <c r="Q14" s="140">
        <f t="shared" si="3"/>
        <v>0</v>
      </c>
      <c r="R14" s="139">
        <f>'deelnemer 8'!R73</f>
        <v>0</v>
      </c>
      <c r="S14" s="166"/>
      <c r="T14" s="140">
        <f t="shared" si="5"/>
        <v>0</v>
      </c>
      <c r="U14" s="167"/>
      <c r="V14" s="140">
        <f t="shared" si="6"/>
        <v>0</v>
      </c>
    </row>
    <row r="15" spans="1:22" s="6" customFormat="1" ht="13" x14ac:dyDescent="0.3">
      <c r="A15" s="135" t="s">
        <v>21</v>
      </c>
      <c r="B15" s="30">
        <f>Deelnemer_9</f>
        <v>0</v>
      </c>
      <c r="C15" s="30">
        <f>type_9</f>
        <v>0</v>
      </c>
      <c r="D15" s="138">
        <f t="shared" si="7"/>
        <v>0</v>
      </c>
      <c r="E15" s="139">
        <f>'deelnemer 9'!F73</f>
        <v>0</v>
      </c>
      <c r="F15" s="166"/>
      <c r="G15" s="140">
        <f t="shared" si="0"/>
        <v>0</v>
      </c>
      <c r="H15" s="139">
        <f>'deelnemer 9'!I73</f>
        <v>0</v>
      </c>
      <c r="I15" s="166"/>
      <c r="J15" s="140">
        <f t="shared" si="1"/>
        <v>0</v>
      </c>
      <c r="K15" s="153">
        <f t="shared" si="4"/>
        <v>0</v>
      </c>
      <c r="L15" s="139">
        <f>'deelnemer 9'!L73</f>
        <v>0</v>
      </c>
      <c r="M15" s="166"/>
      <c r="N15" s="140">
        <f t="shared" si="2"/>
        <v>0</v>
      </c>
      <c r="O15" s="139">
        <f>'deelnemer 9'!O73</f>
        <v>0</v>
      </c>
      <c r="P15" s="166"/>
      <c r="Q15" s="140">
        <f t="shared" si="3"/>
        <v>0</v>
      </c>
      <c r="R15" s="139">
        <f>'deelnemer 9'!R73</f>
        <v>0</v>
      </c>
      <c r="S15" s="166"/>
      <c r="T15" s="140">
        <f t="shared" si="5"/>
        <v>0</v>
      </c>
      <c r="U15" s="167"/>
      <c r="V15" s="140">
        <f t="shared" si="6"/>
        <v>0</v>
      </c>
    </row>
    <row r="16" spans="1:22" x14ac:dyDescent="0.25">
      <c r="E16" s="149"/>
      <c r="G16" s="150"/>
      <c r="H16" s="149"/>
      <c r="J16" s="150"/>
      <c r="L16" s="149"/>
      <c r="N16" s="150"/>
      <c r="O16" s="149"/>
      <c r="Q16" s="150"/>
      <c r="R16" s="149"/>
      <c r="T16" s="150"/>
      <c r="U16" s="149"/>
      <c r="V16" s="150"/>
    </row>
    <row r="17" spans="1:22" s="6" customFormat="1" ht="13" x14ac:dyDescent="0.3">
      <c r="A17" s="165"/>
      <c r="B17" s="160"/>
      <c r="C17" s="11"/>
      <c r="D17" s="136" t="s">
        <v>22</v>
      </c>
      <c r="E17" s="141">
        <f>SUM(E6:E15)</f>
        <v>0</v>
      </c>
      <c r="F17" s="151"/>
      <c r="G17" s="142">
        <f>SUM(G6:G15)</f>
        <v>0</v>
      </c>
      <c r="H17" s="141">
        <f>SUM(H6:H15)</f>
        <v>0</v>
      </c>
      <c r="I17" s="151"/>
      <c r="J17" s="142">
        <f>SUM(J6:J15)</f>
        <v>0</v>
      </c>
      <c r="K17" s="154">
        <f>SUM(K6:K15)</f>
        <v>0</v>
      </c>
      <c r="L17" s="141">
        <f>SUM(L6:L15)</f>
        <v>0</v>
      </c>
      <c r="M17" s="151"/>
      <c r="N17" s="142">
        <f>SUM(N6:N15)</f>
        <v>0</v>
      </c>
      <c r="O17" s="141">
        <f>SUM(O6:O15)</f>
        <v>0</v>
      </c>
      <c r="P17" s="151"/>
      <c r="Q17" s="142">
        <f>SUM(Q6:Q15)</f>
        <v>0</v>
      </c>
      <c r="R17" s="141">
        <f>SUM(R6:R15)</f>
        <v>0</v>
      </c>
      <c r="S17" s="151"/>
      <c r="T17" s="142">
        <f>SUM(T6:T15)</f>
        <v>0</v>
      </c>
      <c r="U17" s="12"/>
      <c r="V17" s="142">
        <f>SUM(V6:V15)</f>
        <v>0</v>
      </c>
    </row>
    <row r="18" spans="1:22" s="6" customFormat="1" ht="13.5" thickBot="1" x14ac:dyDescent="0.35">
      <c r="A18" s="168"/>
      <c r="B18" s="13"/>
      <c r="C18" s="13"/>
      <c r="D18" s="13"/>
      <c r="E18" s="168"/>
      <c r="F18" s="169"/>
      <c r="G18" s="170"/>
      <c r="H18" s="168"/>
      <c r="I18" s="169"/>
      <c r="J18" s="170"/>
      <c r="K18" s="169"/>
      <c r="L18" s="168"/>
      <c r="M18" s="169"/>
      <c r="N18" s="170"/>
      <c r="O18" s="168"/>
      <c r="P18" s="169"/>
      <c r="Q18" s="170"/>
      <c r="R18" s="168"/>
      <c r="S18" s="169"/>
      <c r="T18" s="170"/>
      <c r="U18" s="168"/>
      <c r="V18" s="170"/>
    </row>
    <row r="19" spans="1:22" s="6" customFormat="1" x14ac:dyDescent="0.25">
      <c r="A19" s="162"/>
      <c r="B19" s="160"/>
      <c r="C19" s="160"/>
      <c r="D19" s="160"/>
      <c r="E19" s="160"/>
      <c r="F19" s="160"/>
      <c r="G19" s="160"/>
      <c r="H19" s="160"/>
      <c r="I19" s="160"/>
      <c r="J19" s="160"/>
      <c r="K19" s="160"/>
      <c r="L19" s="160"/>
      <c r="M19" s="160"/>
      <c r="N19" s="160"/>
      <c r="O19" s="160"/>
      <c r="P19" s="160"/>
      <c r="Q19" s="160"/>
      <c r="R19" s="160"/>
      <c r="S19" s="160"/>
      <c r="T19" s="160"/>
      <c r="U19" s="160"/>
      <c r="V19" s="160"/>
    </row>
    <row r="20" spans="1:22" s="6" customFormat="1" ht="13" thickBot="1" x14ac:dyDescent="0.3">
      <c r="A20" s="160"/>
      <c r="B20" s="160"/>
      <c r="C20" s="160"/>
      <c r="D20" s="160"/>
      <c r="E20" s="160"/>
      <c r="F20" s="160"/>
      <c r="G20" s="160"/>
      <c r="H20" s="160"/>
      <c r="I20" s="160"/>
      <c r="J20" s="160"/>
      <c r="K20" s="160"/>
      <c r="L20" s="160"/>
      <c r="M20" s="160"/>
      <c r="N20" s="160"/>
      <c r="O20" s="160"/>
      <c r="P20" s="160"/>
      <c r="Q20" s="160"/>
      <c r="R20" s="160"/>
      <c r="S20" s="160"/>
      <c r="T20" s="160"/>
      <c r="U20" s="160"/>
      <c r="V20" s="160"/>
    </row>
    <row r="21" spans="1:22" s="6" customFormat="1" ht="13" x14ac:dyDescent="0.3">
      <c r="A21" s="14"/>
      <c r="B21" s="162"/>
      <c r="C21" s="15"/>
      <c r="D21" s="171"/>
      <c r="E21" s="160"/>
      <c r="F21" s="160"/>
      <c r="G21" s="160"/>
      <c r="H21" s="160"/>
      <c r="I21" s="160"/>
      <c r="J21" s="160"/>
      <c r="K21" s="160"/>
      <c r="L21" s="160"/>
      <c r="M21" s="160"/>
      <c r="N21" s="160"/>
      <c r="O21" s="160"/>
      <c r="P21" s="160"/>
      <c r="Q21" s="160"/>
      <c r="R21" s="160"/>
      <c r="S21" s="160"/>
      <c r="T21" s="160"/>
      <c r="U21" s="160"/>
      <c r="V21" s="160"/>
    </row>
    <row r="22" spans="1:22" s="6" customFormat="1" ht="13" x14ac:dyDescent="0.3">
      <c r="A22" s="16" t="s">
        <v>23</v>
      </c>
      <c r="B22" s="11" t="s">
        <v>11</v>
      </c>
      <c r="C22" s="33">
        <f>SUM(E17,H17,L17,O17,R17)</f>
        <v>0</v>
      </c>
      <c r="D22" s="172"/>
      <c r="E22" s="160"/>
      <c r="F22" s="160"/>
      <c r="G22" s="160"/>
      <c r="H22" s="160"/>
      <c r="I22" s="160"/>
      <c r="J22" s="160"/>
      <c r="K22" s="160"/>
      <c r="L22" s="160"/>
      <c r="M22" s="160"/>
      <c r="N22" s="160"/>
      <c r="O22" s="160"/>
      <c r="P22" s="160"/>
      <c r="Q22" s="160"/>
      <c r="R22" s="160"/>
      <c r="S22" s="160"/>
      <c r="T22" s="160"/>
      <c r="U22" s="160"/>
      <c r="V22" s="160"/>
    </row>
    <row r="23" spans="1:22" s="6" customFormat="1" ht="13" x14ac:dyDescent="0.3">
      <c r="A23" s="17" t="s">
        <v>24</v>
      </c>
      <c r="B23" s="11" t="s">
        <v>11</v>
      </c>
      <c r="C23" s="137">
        <f>V17</f>
        <v>0</v>
      </c>
      <c r="D23" s="172"/>
      <c r="E23" s="160"/>
      <c r="F23" s="160"/>
      <c r="G23" s="160"/>
      <c r="H23" s="160"/>
      <c r="I23" s="160"/>
      <c r="J23" s="160"/>
      <c r="K23" s="160"/>
      <c r="L23" s="160"/>
      <c r="M23" s="160"/>
      <c r="N23" s="160"/>
      <c r="O23" s="160"/>
      <c r="P23" s="160"/>
      <c r="Q23" s="160"/>
      <c r="R23" s="160"/>
      <c r="S23" s="160"/>
      <c r="T23" s="160"/>
      <c r="U23" s="160"/>
      <c r="V23" s="160"/>
    </row>
    <row r="24" spans="1:22" ht="13" thickBot="1" x14ac:dyDescent="0.3">
      <c r="A24" s="144"/>
      <c r="B24" s="145"/>
      <c r="C24" s="145"/>
      <c r="D24" s="146"/>
    </row>
  </sheetData>
  <sheetProtection sheet="1" selectLockedCells="1"/>
  <phoneticPr fontId="2" type="noConversion"/>
  <dataValidations count="1">
    <dataValidation type="list" allowBlank="1" showInputMessage="1" showErrorMessage="1" sqref="D6" xr:uid="{BC254367-BC8E-41A5-B433-638B8EDF2D30}">
      <formula1>"Ja,Nee"</formula1>
    </dataValidation>
  </dataValidations>
  <printOptions horizontalCentered="1"/>
  <pageMargins left="0.74803149606299213" right="0.74803149606299213" top="0.98425196850393704" bottom="0.98425196850393704" header="0.51181102362204722" footer="0.51181102362204722"/>
  <pageSetup paperSize="8" scale="51"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codeName="Blad4">
    <pageSetUpPr fitToPage="1"/>
  </sheetPr>
  <dimension ref="A1:W89"/>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4.5" style="96" customWidth="1"/>
    <col min="20" max="20" width="34.58203125" style="112" customWidth="1"/>
    <col min="21" max="21" width="4.33203125" style="94" bestFit="1" customWidth="1"/>
    <col min="22" max="22" width="7.33203125" style="116" customWidth="1"/>
    <col min="23" max="16384" width="7.33203125" style="116"/>
  </cols>
  <sheetData>
    <row r="1" spans="1:20" s="113" customFormat="1" ht="15.65" customHeight="1" thickBot="1" x14ac:dyDescent="0.4">
      <c r="A1" s="45"/>
      <c r="B1" s="1" t="s">
        <v>25</v>
      </c>
      <c r="C1" s="2"/>
      <c r="D1" s="99" t="s">
        <v>1</v>
      </c>
      <c r="E1" s="100" t="str">
        <f>Code</f>
        <v>IPCEI260604</v>
      </c>
      <c r="F1" s="46"/>
      <c r="G1" s="46"/>
      <c r="H1" s="45"/>
      <c r="I1" s="46"/>
      <c r="J1" s="46"/>
      <c r="K1" s="45"/>
      <c r="L1" s="46"/>
      <c r="M1" s="46"/>
      <c r="N1" s="45"/>
      <c r="O1" s="46"/>
      <c r="P1" s="46"/>
      <c r="Q1" s="45"/>
      <c r="R1" s="46"/>
      <c r="S1" s="46"/>
      <c r="T1" s="46"/>
    </row>
    <row r="2" spans="1:20" s="114" customFormat="1" ht="15.65" customHeight="1" thickBot="1" x14ac:dyDescent="0.4">
      <c r="A2" s="36"/>
      <c r="B2" s="1" t="s">
        <v>0</v>
      </c>
      <c r="C2" s="3"/>
      <c r="D2" s="60"/>
      <c r="E2" s="38"/>
      <c r="F2" s="101"/>
      <c r="G2" s="101"/>
      <c r="H2" s="36"/>
      <c r="I2" s="101"/>
      <c r="J2" s="101"/>
      <c r="K2" s="36"/>
      <c r="L2" s="101"/>
      <c r="M2" s="101"/>
      <c r="N2" s="36"/>
      <c r="O2" s="101"/>
      <c r="P2" s="101"/>
      <c r="Q2" s="36"/>
      <c r="R2" s="101"/>
      <c r="S2" s="101"/>
      <c r="T2" s="101"/>
    </row>
    <row r="3" spans="1:20" s="114" customFormat="1" ht="15.65" customHeight="1" thickBot="1" x14ac:dyDescent="0.4">
      <c r="A3" s="45"/>
      <c r="B3" s="1" t="s">
        <v>26</v>
      </c>
      <c r="C3" s="28"/>
      <c r="D3" s="46" t="s">
        <v>27</v>
      </c>
      <c r="E3" s="38"/>
      <c r="F3" s="101"/>
      <c r="G3" s="101"/>
      <c r="H3" s="36"/>
      <c r="I3" s="101"/>
      <c r="J3" s="101"/>
      <c r="K3" s="36"/>
      <c r="L3" s="101"/>
      <c r="M3" s="101"/>
      <c r="N3" s="36"/>
      <c r="O3" s="101"/>
      <c r="P3" s="101"/>
      <c r="Q3" s="36"/>
      <c r="R3" s="101"/>
      <c r="S3" s="101"/>
      <c r="T3" s="101"/>
    </row>
    <row r="4" spans="1:20" s="113" customFormat="1" ht="15.65" customHeight="1" x14ac:dyDescent="0.3">
      <c r="A4" s="38"/>
      <c r="B4" s="38"/>
      <c r="C4" s="38"/>
      <c r="D4" s="38"/>
      <c r="E4" s="38"/>
      <c r="F4" s="101"/>
      <c r="G4" s="101"/>
      <c r="H4" s="36"/>
      <c r="I4" s="101"/>
      <c r="J4" s="101"/>
      <c r="K4" s="36"/>
      <c r="L4" s="101"/>
      <c r="M4" s="101"/>
      <c r="N4" s="36"/>
      <c r="O4" s="101"/>
      <c r="P4" s="101"/>
      <c r="Q4" s="36"/>
      <c r="R4" s="101"/>
      <c r="S4" s="101"/>
      <c r="T4" s="101"/>
    </row>
    <row r="5" spans="1:20" s="113" customFormat="1" ht="15.65" customHeight="1" thickBot="1" x14ac:dyDescent="0.3">
      <c r="A5" s="45"/>
      <c r="B5" s="45"/>
      <c r="C5" s="45"/>
      <c r="D5" s="46"/>
      <c r="E5" s="45"/>
      <c r="F5" s="46"/>
      <c r="G5" s="46"/>
      <c r="H5" s="45"/>
      <c r="I5" s="46"/>
      <c r="J5" s="46"/>
      <c r="K5" s="45"/>
      <c r="L5" s="46"/>
      <c r="M5" s="46"/>
      <c r="N5" s="45"/>
      <c r="O5" s="46"/>
      <c r="P5" s="46"/>
      <c r="Q5" s="45"/>
      <c r="R5" s="46"/>
      <c r="S5" s="46"/>
      <c r="T5" s="46"/>
    </row>
    <row r="6" spans="1:20" s="114" customFormat="1" ht="23.25" customHeight="1" x14ac:dyDescent="0.3">
      <c r="A6" s="36" t="s">
        <v>28</v>
      </c>
      <c r="B6" s="57" t="s">
        <v>29</v>
      </c>
      <c r="C6" s="58"/>
      <c r="D6" s="59"/>
      <c r="E6" s="156" t="s">
        <v>30</v>
      </c>
      <c r="F6" s="157"/>
      <c r="G6" s="59"/>
      <c r="H6" s="158" t="s">
        <v>31</v>
      </c>
      <c r="I6" s="157"/>
      <c r="J6" s="59"/>
      <c r="K6" s="158" t="s">
        <v>32</v>
      </c>
      <c r="L6" s="157"/>
      <c r="M6" s="59"/>
      <c r="N6" s="158" t="s">
        <v>33</v>
      </c>
      <c r="O6" s="157"/>
      <c r="P6" s="59"/>
      <c r="Q6" s="158" t="s">
        <v>34</v>
      </c>
      <c r="R6" s="157"/>
      <c r="S6" s="59"/>
      <c r="T6" s="103"/>
    </row>
    <row r="7" spans="1:20" s="113" customFormat="1" ht="21" customHeight="1" x14ac:dyDescent="0.3">
      <c r="A7" s="36"/>
      <c r="B7" s="35" t="s">
        <v>35</v>
      </c>
      <c r="C7" s="36" t="s">
        <v>36</v>
      </c>
      <c r="D7" s="60" t="s">
        <v>37</v>
      </c>
      <c r="E7" s="36" t="s">
        <v>38</v>
      </c>
      <c r="F7" s="60" t="s">
        <v>39</v>
      </c>
      <c r="G7" s="60"/>
      <c r="H7" s="36" t="s">
        <v>38</v>
      </c>
      <c r="I7" s="60" t="s">
        <v>39</v>
      </c>
      <c r="J7" s="60"/>
      <c r="K7" s="36" t="s">
        <v>38</v>
      </c>
      <c r="L7" s="60" t="s">
        <v>39</v>
      </c>
      <c r="M7" s="60"/>
      <c r="N7" s="36" t="s">
        <v>38</v>
      </c>
      <c r="O7" s="60" t="s">
        <v>39</v>
      </c>
      <c r="P7" s="60"/>
      <c r="Q7" s="36" t="s">
        <v>38</v>
      </c>
      <c r="R7" s="60" t="s">
        <v>39</v>
      </c>
      <c r="S7" s="60"/>
      <c r="T7" s="104"/>
    </row>
    <row r="8" spans="1:20" s="113"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46"/>
      <c r="T8" s="104"/>
    </row>
    <row r="9" spans="1:20" s="113"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46"/>
      <c r="T9" s="104"/>
    </row>
    <row r="10" spans="1:20" s="113"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46"/>
      <c r="T10" s="104"/>
    </row>
    <row r="11" spans="1:20" s="113"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46"/>
      <c r="T11" s="104"/>
    </row>
    <row r="12" spans="1:20" s="113"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46"/>
      <c r="T12" s="104"/>
    </row>
    <row r="13" spans="1:20" s="113"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46"/>
      <c r="T13" s="104"/>
    </row>
    <row r="14" spans="1:20" s="113"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46"/>
      <c r="T14" s="104"/>
    </row>
    <row r="15" spans="1:20" s="113"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46"/>
      <c r="T15" s="104"/>
    </row>
    <row r="16" spans="1:20" s="114"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46"/>
      <c r="T16" s="104"/>
    </row>
    <row r="17" spans="1:20" s="114" customFormat="1" ht="15.65" customHeight="1" x14ac:dyDescent="0.3">
      <c r="A17" s="36"/>
      <c r="B17" s="35" t="s">
        <v>40</v>
      </c>
      <c r="C17" s="36"/>
      <c r="D17" s="37"/>
      <c r="E17" s="38"/>
      <c r="F17" s="39"/>
      <c r="G17" s="37"/>
      <c r="H17" s="36"/>
      <c r="I17" s="39"/>
      <c r="J17" s="37"/>
      <c r="K17" s="36"/>
      <c r="L17" s="39"/>
      <c r="M17" s="37"/>
      <c r="N17" s="36"/>
      <c r="O17" s="39"/>
      <c r="P17" s="37"/>
      <c r="Q17" s="36"/>
      <c r="R17" s="39"/>
      <c r="S17" s="60"/>
      <c r="T17" s="104"/>
    </row>
    <row r="18" spans="1:20" s="114"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60"/>
      <c r="T18" s="104"/>
    </row>
    <row r="19" spans="1:20" s="113"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60"/>
      <c r="T19" s="104"/>
    </row>
    <row r="20" spans="1:20" s="113"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46"/>
      <c r="T20" s="104"/>
    </row>
    <row r="21" spans="1:20" s="113" customFormat="1" ht="15.65" customHeight="1" x14ac:dyDescent="0.3">
      <c r="A21" s="45"/>
      <c r="B21" s="44"/>
      <c r="C21" s="45"/>
      <c r="D21" s="46"/>
      <c r="E21" s="45"/>
      <c r="F21" s="48"/>
      <c r="G21" s="37"/>
      <c r="H21" s="37"/>
      <c r="I21" s="48"/>
      <c r="J21" s="37"/>
      <c r="K21" s="37"/>
      <c r="L21" s="48"/>
      <c r="M21" s="37"/>
      <c r="N21" s="37"/>
      <c r="O21" s="48"/>
      <c r="P21" s="37"/>
      <c r="Q21" s="37"/>
      <c r="R21" s="48"/>
      <c r="S21" s="46"/>
      <c r="T21" s="104"/>
    </row>
    <row r="22" spans="1:20" s="36" customFormat="1" ht="52" x14ac:dyDescent="0.3">
      <c r="A22" s="45"/>
      <c r="B22" s="49" t="s">
        <v>41</v>
      </c>
      <c r="C22" s="50" t="s">
        <v>42</v>
      </c>
      <c r="D22" s="51" t="s">
        <v>43</v>
      </c>
      <c r="E22" s="45"/>
      <c r="F22" s="33">
        <f>IF(kostenmethode_pv="loonkosten plus vaste-opslag-systematiek",SUM(F8:F16)*0.5,0)</f>
        <v>0</v>
      </c>
      <c r="G22" s="48"/>
      <c r="H22" s="48"/>
      <c r="I22" s="33">
        <f>IF(kostenmethode_pv="loonkosten plus vaste-opslag-systematiek",SUM(I8:I16)*0.5,0)</f>
        <v>0</v>
      </c>
      <c r="J22" s="48"/>
      <c r="K22" s="48"/>
      <c r="L22" s="33">
        <f>IF(kostenmethode_pv="loonkosten plus vaste-opslag-systematiek",SUM(L8:L16)*0.5,0)</f>
        <v>0</v>
      </c>
      <c r="M22" s="48"/>
      <c r="N22" s="48"/>
      <c r="O22" s="33">
        <f>IF(kostenmethode_pv="loonkosten plus vaste-opslag-systematiek",SUM(O8:O16)*0.5,0)</f>
        <v>0</v>
      </c>
      <c r="P22" s="48"/>
      <c r="Q22" s="48"/>
      <c r="R22" s="33">
        <f>IF(kostenmethode_pv="loonkosten plus vaste-opslag-systematiek",SUM(R8:R16)*0.5,0)</f>
        <v>0</v>
      </c>
      <c r="S22" s="46"/>
      <c r="T22" s="105" t="s">
        <v>44</v>
      </c>
    </row>
    <row r="23" spans="1:20" s="114"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6">
        <f>+F23+I23+L23+O23+R23</f>
        <v>0</v>
      </c>
    </row>
    <row r="24" spans="1:20" s="113"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102"/>
    </row>
    <row r="25" spans="1:20" s="114" customFormat="1" ht="23.25" customHeight="1" x14ac:dyDescent="0.3">
      <c r="A25" s="36" t="s">
        <v>45</v>
      </c>
      <c r="B25" s="57" t="s">
        <v>46</v>
      </c>
      <c r="C25" s="58"/>
      <c r="D25" s="61"/>
      <c r="E25" s="156" t="str">
        <f>E6</f>
        <v>Industrieel onderzoek</v>
      </c>
      <c r="F25" s="157"/>
      <c r="G25" s="59"/>
      <c r="H25" s="158" t="str">
        <f>H6</f>
        <v>Experimentele ontwikkeling</v>
      </c>
      <c r="I25" s="157"/>
      <c r="J25" s="59"/>
      <c r="K25" s="158" t="str">
        <f>K6</f>
        <v>Haalbaarheidsstudies</v>
      </c>
      <c r="L25" s="157"/>
      <c r="M25" s="59"/>
      <c r="N25" s="158" t="str">
        <f>N6</f>
        <v>Investeringssteun MKB</v>
      </c>
      <c r="O25" s="157"/>
      <c r="P25" s="59"/>
      <c r="Q25" s="158" t="str">
        <f>Q6</f>
        <v>Onderzoeksinfrastructuur</v>
      </c>
      <c r="R25" s="157"/>
      <c r="S25" s="59"/>
      <c r="T25" s="103"/>
    </row>
    <row r="26" spans="1:20" s="113" customFormat="1" ht="21.75" customHeight="1" x14ac:dyDescent="0.3">
      <c r="A26" s="36"/>
      <c r="B26" s="35" t="s">
        <v>47</v>
      </c>
      <c r="C26" s="36"/>
      <c r="D26" s="60" t="s">
        <v>48</v>
      </c>
      <c r="E26" s="36" t="s">
        <v>49</v>
      </c>
      <c r="F26" s="60" t="s">
        <v>50</v>
      </c>
      <c r="G26" s="60"/>
      <c r="H26" s="36" t="s">
        <v>49</v>
      </c>
      <c r="I26" s="60" t="s">
        <v>50</v>
      </c>
      <c r="J26" s="60"/>
      <c r="K26" s="36" t="s">
        <v>49</v>
      </c>
      <c r="L26" s="60" t="s">
        <v>50</v>
      </c>
      <c r="M26" s="60"/>
      <c r="N26" s="36" t="s">
        <v>49</v>
      </c>
      <c r="O26" s="60" t="s">
        <v>50</v>
      </c>
      <c r="P26" s="60"/>
      <c r="Q26" s="36" t="s">
        <v>49</v>
      </c>
      <c r="R26" s="60" t="s">
        <v>50</v>
      </c>
      <c r="S26" s="60"/>
      <c r="T26" s="104"/>
    </row>
    <row r="27" spans="1:20" s="113"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62"/>
      <c r="T27" s="106"/>
    </row>
    <row r="28" spans="1:20" s="113" customFormat="1" ht="15.65" customHeight="1" x14ac:dyDescent="0.3">
      <c r="A28" s="36"/>
      <c r="B28" s="31"/>
      <c r="C28" s="36"/>
      <c r="D28" s="32"/>
      <c r="E28" s="32"/>
      <c r="F28" s="33">
        <f>D$28*E28</f>
        <v>0</v>
      </c>
      <c r="G28" s="39"/>
      <c r="H28" s="32"/>
      <c r="I28" s="33">
        <f t="shared" ref="I28:I34" si="5">$D28*H28</f>
        <v>0</v>
      </c>
      <c r="J28" s="39"/>
      <c r="K28" s="32"/>
      <c r="L28" s="33">
        <f t="shared" ref="L28:L34" si="6">$D28*K28</f>
        <v>0</v>
      </c>
      <c r="M28" s="39"/>
      <c r="N28" s="32"/>
      <c r="O28" s="33">
        <f t="shared" ref="O28:O34" si="7">$D28*N28</f>
        <v>0</v>
      </c>
      <c r="P28" s="39"/>
      <c r="Q28" s="32"/>
      <c r="R28" s="33">
        <f t="shared" ref="R28:R34" si="8">$D28*Q28</f>
        <v>0</v>
      </c>
      <c r="S28" s="62"/>
      <c r="T28" s="106"/>
    </row>
    <row r="29" spans="1:20" s="113" customFormat="1" ht="15.65" customHeight="1" x14ac:dyDescent="0.3">
      <c r="A29" s="36"/>
      <c r="B29" s="31"/>
      <c r="C29" s="36"/>
      <c r="D29" s="32"/>
      <c r="E29" s="32"/>
      <c r="F29" s="33">
        <f>D$29*E29</f>
        <v>0</v>
      </c>
      <c r="G29" s="39"/>
      <c r="H29" s="32"/>
      <c r="I29" s="33">
        <f t="shared" si="5"/>
        <v>0</v>
      </c>
      <c r="J29" s="39"/>
      <c r="K29" s="32"/>
      <c r="L29" s="33">
        <f t="shared" si="6"/>
        <v>0</v>
      </c>
      <c r="M29" s="39"/>
      <c r="N29" s="32"/>
      <c r="O29" s="33">
        <f t="shared" si="7"/>
        <v>0</v>
      </c>
      <c r="P29" s="39"/>
      <c r="Q29" s="32"/>
      <c r="R29" s="33">
        <f t="shared" si="8"/>
        <v>0</v>
      </c>
      <c r="S29" s="62"/>
      <c r="T29" s="106"/>
    </row>
    <row r="30" spans="1:20" s="113" customFormat="1" ht="15.65" customHeight="1" x14ac:dyDescent="0.3">
      <c r="A30" s="36"/>
      <c r="B30" s="31"/>
      <c r="C30" s="36"/>
      <c r="D30" s="32"/>
      <c r="E30" s="32"/>
      <c r="F30" s="33">
        <f>D$30*E30</f>
        <v>0</v>
      </c>
      <c r="G30" s="39"/>
      <c r="H30" s="32"/>
      <c r="I30" s="33">
        <f t="shared" si="5"/>
        <v>0</v>
      </c>
      <c r="J30" s="39"/>
      <c r="K30" s="32"/>
      <c r="L30" s="33">
        <f t="shared" si="6"/>
        <v>0</v>
      </c>
      <c r="M30" s="39"/>
      <c r="N30" s="32"/>
      <c r="O30" s="33">
        <f t="shared" si="7"/>
        <v>0</v>
      </c>
      <c r="P30" s="39"/>
      <c r="Q30" s="32"/>
      <c r="R30" s="33">
        <f t="shared" si="8"/>
        <v>0</v>
      </c>
      <c r="S30" s="62"/>
      <c r="T30" s="106"/>
    </row>
    <row r="31" spans="1:20" s="113" customFormat="1" ht="15.65" customHeight="1" x14ac:dyDescent="0.3">
      <c r="A31" s="36"/>
      <c r="B31" s="31"/>
      <c r="C31" s="36"/>
      <c r="D31" s="32"/>
      <c r="E31" s="32"/>
      <c r="F31" s="33">
        <f>D$31*E31</f>
        <v>0</v>
      </c>
      <c r="G31" s="39"/>
      <c r="H31" s="32"/>
      <c r="I31" s="33">
        <f t="shared" si="5"/>
        <v>0</v>
      </c>
      <c r="J31" s="39"/>
      <c r="K31" s="32"/>
      <c r="L31" s="33">
        <f t="shared" si="6"/>
        <v>0</v>
      </c>
      <c r="M31" s="39"/>
      <c r="N31" s="32"/>
      <c r="O31" s="33">
        <f t="shared" si="7"/>
        <v>0</v>
      </c>
      <c r="P31" s="39"/>
      <c r="Q31" s="32"/>
      <c r="R31" s="33">
        <f t="shared" si="8"/>
        <v>0</v>
      </c>
      <c r="S31" s="62"/>
      <c r="T31" s="106"/>
    </row>
    <row r="32" spans="1:20" s="113" customFormat="1" ht="15.65" customHeight="1" x14ac:dyDescent="0.3">
      <c r="A32" s="36"/>
      <c r="B32" s="31"/>
      <c r="C32" s="36"/>
      <c r="D32" s="32"/>
      <c r="E32" s="32"/>
      <c r="F32" s="33">
        <f>D$32*E32</f>
        <v>0</v>
      </c>
      <c r="G32" s="39"/>
      <c r="H32" s="32"/>
      <c r="I32" s="33">
        <f t="shared" si="5"/>
        <v>0</v>
      </c>
      <c r="J32" s="39"/>
      <c r="K32" s="32"/>
      <c r="L32" s="33">
        <f t="shared" si="6"/>
        <v>0</v>
      </c>
      <c r="M32" s="39"/>
      <c r="N32" s="32"/>
      <c r="O32" s="33">
        <f t="shared" si="7"/>
        <v>0</v>
      </c>
      <c r="P32" s="39"/>
      <c r="Q32" s="32"/>
      <c r="R32" s="33">
        <f t="shared" si="8"/>
        <v>0</v>
      </c>
      <c r="S32" s="62"/>
      <c r="T32" s="106"/>
    </row>
    <row r="33" spans="1:20" s="113" customFormat="1" ht="15.65" customHeight="1" x14ac:dyDescent="0.3">
      <c r="A33" s="45"/>
      <c r="B33" s="31"/>
      <c r="C33" s="45"/>
      <c r="D33" s="32"/>
      <c r="E33" s="32"/>
      <c r="F33" s="33">
        <f>D$33*E33</f>
        <v>0</v>
      </c>
      <c r="G33" s="39"/>
      <c r="H33" s="32"/>
      <c r="I33" s="33">
        <f t="shared" si="5"/>
        <v>0</v>
      </c>
      <c r="J33" s="39"/>
      <c r="K33" s="32"/>
      <c r="L33" s="33">
        <f t="shared" si="6"/>
        <v>0</v>
      </c>
      <c r="M33" s="39"/>
      <c r="N33" s="32"/>
      <c r="O33" s="33">
        <f t="shared" si="7"/>
        <v>0</v>
      </c>
      <c r="P33" s="39"/>
      <c r="Q33" s="32"/>
      <c r="R33" s="33">
        <f t="shared" si="8"/>
        <v>0</v>
      </c>
      <c r="S33" s="62"/>
      <c r="T33" s="106"/>
    </row>
    <row r="34" spans="1:20" s="114" customFormat="1" ht="15.65" customHeight="1" x14ac:dyDescent="0.3">
      <c r="A34" s="45"/>
      <c r="B34" s="31"/>
      <c r="C34" s="45"/>
      <c r="D34" s="32"/>
      <c r="E34" s="32"/>
      <c r="F34" s="43">
        <f>D$34*E34</f>
        <v>0</v>
      </c>
      <c r="G34" s="39"/>
      <c r="H34" s="32"/>
      <c r="I34" s="43">
        <f t="shared" si="5"/>
        <v>0</v>
      </c>
      <c r="J34" s="39"/>
      <c r="K34" s="32"/>
      <c r="L34" s="43">
        <f t="shared" si="6"/>
        <v>0</v>
      </c>
      <c r="M34" s="39"/>
      <c r="N34" s="32"/>
      <c r="O34" s="43">
        <f t="shared" si="7"/>
        <v>0</v>
      </c>
      <c r="P34" s="39"/>
      <c r="Q34" s="32"/>
      <c r="R34" s="43">
        <f t="shared" si="8"/>
        <v>0</v>
      </c>
      <c r="S34" s="62"/>
      <c r="T34" s="106" t="s">
        <v>51</v>
      </c>
    </row>
    <row r="35" spans="1:20" s="113"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5"/>
      <c r="T35" s="56">
        <f>+F35+I35+L35+O35+R35</f>
        <v>0</v>
      </c>
    </row>
    <row r="36" spans="1:20" s="113"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102"/>
    </row>
    <row r="37" spans="1:20" s="114" customFormat="1" ht="21" customHeight="1" x14ac:dyDescent="0.3">
      <c r="A37" s="36" t="s">
        <v>52</v>
      </c>
      <c r="B37" s="68" t="s">
        <v>53</v>
      </c>
      <c r="C37" s="69"/>
      <c r="D37" s="59"/>
      <c r="E37" s="156" t="str">
        <f>E6</f>
        <v>Industrieel onderzoek</v>
      </c>
      <c r="F37" s="157"/>
      <c r="G37" s="59"/>
      <c r="H37" s="158" t="str">
        <f>H6</f>
        <v>Experimentele ontwikkeling</v>
      </c>
      <c r="I37" s="157"/>
      <c r="J37" s="59"/>
      <c r="K37" s="158" t="str">
        <f>K6</f>
        <v>Haalbaarheidsstudies</v>
      </c>
      <c r="L37" s="157"/>
      <c r="M37" s="59"/>
      <c r="N37" s="158" t="str">
        <f>N6</f>
        <v>Investeringssteun MKB</v>
      </c>
      <c r="O37" s="157"/>
      <c r="P37" s="59"/>
      <c r="Q37" s="158" t="str">
        <f>Q6</f>
        <v>Onderzoeksinfrastructuur</v>
      </c>
      <c r="R37" s="157"/>
      <c r="S37" s="59"/>
      <c r="T37" s="103"/>
    </row>
    <row r="38" spans="1:20" s="113" customFormat="1" ht="24.75" customHeight="1" x14ac:dyDescent="0.3">
      <c r="A38" s="36"/>
      <c r="B38" s="35" t="s">
        <v>54</v>
      </c>
      <c r="C38" s="36"/>
      <c r="D38" s="60"/>
      <c r="E38" s="36"/>
      <c r="F38" s="60" t="s">
        <v>7</v>
      </c>
      <c r="G38" s="60"/>
      <c r="H38" s="36"/>
      <c r="I38" s="60" t="s">
        <v>7</v>
      </c>
      <c r="J38" s="60"/>
      <c r="K38" s="36"/>
      <c r="L38" s="60" t="s">
        <v>7</v>
      </c>
      <c r="M38" s="60"/>
      <c r="N38" s="36"/>
      <c r="O38" s="60" t="s">
        <v>7</v>
      </c>
      <c r="P38" s="60"/>
      <c r="Q38" s="36"/>
      <c r="R38" s="60" t="s">
        <v>7</v>
      </c>
      <c r="S38" s="60"/>
      <c r="T38" s="104"/>
    </row>
    <row r="39" spans="1:20" s="113" customFormat="1" ht="15.65" customHeight="1" x14ac:dyDescent="0.3">
      <c r="A39" s="45"/>
      <c r="B39" s="31"/>
      <c r="C39" s="45"/>
      <c r="D39" s="46"/>
      <c r="E39" s="45"/>
      <c r="F39" s="32"/>
      <c r="G39" s="39"/>
      <c r="H39" s="39"/>
      <c r="I39" s="32"/>
      <c r="J39" s="39"/>
      <c r="K39" s="39"/>
      <c r="L39" s="32"/>
      <c r="M39" s="39"/>
      <c r="N39" s="39"/>
      <c r="O39" s="32"/>
      <c r="P39" s="39"/>
      <c r="Q39" s="39"/>
      <c r="R39" s="32"/>
      <c r="S39" s="39"/>
      <c r="T39" s="107"/>
    </row>
    <row r="40" spans="1:20" s="113" customFormat="1" ht="15.65" customHeight="1" x14ac:dyDescent="0.3">
      <c r="A40" s="45"/>
      <c r="B40" s="31"/>
      <c r="C40" s="45"/>
      <c r="D40" s="46"/>
      <c r="E40" s="45"/>
      <c r="F40" s="32"/>
      <c r="G40" s="39"/>
      <c r="H40" s="39"/>
      <c r="I40" s="32"/>
      <c r="J40" s="39"/>
      <c r="K40" s="39"/>
      <c r="L40" s="32"/>
      <c r="M40" s="39"/>
      <c r="N40" s="39"/>
      <c r="O40" s="32"/>
      <c r="P40" s="39"/>
      <c r="Q40" s="39"/>
      <c r="R40" s="32"/>
      <c r="S40" s="39"/>
      <c r="T40" s="107"/>
    </row>
    <row r="41" spans="1:20" s="113" customFormat="1" ht="15.65" customHeight="1" x14ac:dyDescent="0.3">
      <c r="A41" s="45"/>
      <c r="B41" s="31"/>
      <c r="C41" s="45"/>
      <c r="D41" s="46"/>
      <c r="E41" s="45"/>
      <c r="F41" s="32"/>
      <c r="G41" s="39"/>
      <c r="H41" s="39"/>
      <c r="I41" s="32"/>
      <c r="J41" s="39"/>
      <c r="K41" s="39"/>
      <c r="L41" s="32"/>
      <c r="M41" s="39"/>
      <c r="N41" s="39"/>
      <c r="O41" s="32"/>
      <c r="P41" s="39"/>
      <c r="Q41" s="39"/>
      <c r="R41" s="32"/>
      <c r="S41" s="39"/>
      <c r="T41" s="107"/>
    </row>
    <row r="42" spans="1:20" s="113" customFormat="1" ht="15.65" customHeight="1" x14ac:dyDescent="0.3">
      <c r="A42" s="45"/>
      <c r="B42" s="31"/>
      <c r="C42" s="45"/>
      <c r="D42" s="46"/>
      <c r="E42" s="45"/>
      <c r="F42" s="32"/>
      <c r="G42" s="39"/>
      <c r="H42" s="39"/>
      <c r="I42" s="32"/>
      <c r="J42" s="39"/>
      <c r="K42" s="39"/>
      <c r="L42" s="32"/>
      <c r="M42" s="39"/>
      <c r="N42" s="39"/>
      <c r="O42" s="32"/>
      <c r="P42" s="39"/>
      <c r="Q42" s="39"/>
      <c r="R42" s="32"/>
      <c r="S42" s="39"/>
      <c r="T42" s="107"/>
    </row>
    <row r="43" spans="1:20" s="113" customFormat="1" ht="15.65" customHeight="1" x14ac:dyDescent="0.3">
      <c r="A43" s="45"/>
      <c r="B43" s="31"/>
      <c r="C43" s="45"/>
      <c r="D43" s="46"/>
      <c r="E43" s="45"/>
      <c r="F43" s="32"/>
      <c r="G43" s="39"/>
      <c r="H43" s="39"/>
      <c r="I43" s="32"/>
      <c r="J43" s="39"/>
      <c r="K43" s="39"/>
      <c r="L43" s="32"/>
      <c r="M43" s="39"/>
      <c r="N43" s="39"/>
      <c r="O43" s="32"/>
      <c r="P43" s="39"/>
      <c r="Q43" s="39"/>
      <c r="R43" s="32"/>
      <c r="S43" s="39"/>
      <c r="T43" s="107"/>
    </row>
    <row r="44" spans="1:20" s="113" customFormat="1" ht="15.65" customHeight="1" x14ac:dyDescent="0.3">
      <c r="A44" s="45"/>
      <c r="B44" s="31"/>
      <c r="C44" s="45"/>
      <c r="D44" s="46"/>
      <c r="E44" s="45"/>
      <c r="F44" s="32"/>
      <c r="G44" s="39"/>
      <c r="H44" s="39"/>
      <c r="I44" s="32"/>
      <c r="J44" s="39"/>
      <c r="K44" s="39"/>
      <c r="L44" s="32"/>
      <c r="M44" s="39"/>
      <c r="N44" s="39"/>
      <c r="O44" s="32"/>
      <c r="P44" s="39"/>
      <c r="Q44" s="39"/>
      <c r="R44" s="32"/>
      <c r="S44" s="39"/>
      <c r="T44" s="107"/>
    </row>
    <row r="45" spans="1:20" s="113" customFormat="1" ht="15.65" customHeight="1" x14ac:dyDescent="0.3">
      <c r="A45" s="45"/>
      <c r="B45" s="31"/>
      <c r="C45" s="45"/>
      <c r="D45" s="46"/>
      <c r="E45" s="45"/>
      <c r="F45" s="32"/>
      <c r="G45" s="39"/>
      <c r="H45" s="39"/>
      <c r="I45" s="32"/>
      <c r="J45" s="39"/>
      <c r="K45" s="39"/>
      <c r="L45" s="32"/>
      <c r="M45" s="39"/>
      <c r="N45" s="39"/>
      <c r="O45" s="32"/>
      <c r="P45" s="39"/>
      <c r="Q45" s="39"/>
      <c r="R45" s="32"/>
      <c r="S45" s="39"/>
      <c r="T45" s="107"/>
    </row>
    <row r="46" spans="1:20" s="113" customFormat="1" ht="15.65" customHeight="1" x14ac:dyDescent="0.3">
      <c r="A46" s="45"/>
      <c r="B46" s="31"/>
      <c r="C46" s="45"/>
      <c r="D46" s="46"/>
      <c r="E46" s="45"/>
      <c r="F46" s="32"/>
      <c r="G46" s="39"/>
      <c r="H46" s="39"/>
      <c r="I46" s="32"/>
      <c r="J46" s="39"/>
      <c r="K46" s="39"/>
      <c r="L46" s="32"/>
      <c r="M46" s="39"/>
      <c r="N46" s="39"/>
      <c r="O46" s="32"/>
      <c r="P46" s="39"/>
      <c r="Q46" s="39"/>
      <c r="R46" s="32"/>
      <c r="S46" s="39"/>
      <c r="T46" s="107"/>
    </row>
    <row r="47" spans="1:20" s="114" customFormat="1" ht="15.65" customHeight="1" x14ac:dyDescent="0.3">
      <c r="A47" s="45"/>
      <c r="B47" s="31"/>
      <c r="C47" s="45"/>
      <c r="D47" s="46"/>
      <c r="E47" s="45"/>
      <c r="F47" s="70"/>
      <c r="G47" s="39"/>
      <c r="H47" s="71"/>
      <c r="I47" s="70"/>
      <c r="J47" s="39"/>
      <c r="K47" s="71"/>
      <c r="L47" s="70"/>
      <c r="M47" s="39"/>
      <c r="N47" s="71"/>
      <c r="O47" s="70"/>
      <c r="P47" s="39"/>
      <c r="Q47" s="71"/>
      <c r="R47" s="70"/>
      <c r="S47" s="39"/>
      <c r="T47" s="107" t="s">
        <v>55</v>
      </c>
    </row>
    <row r="48" spans="1:20" s="114"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56">
        <f>+F48+I48+L48+O48+R48</f>
        <v>0</v>
      </c>
    </row>
    <row r="49" spans="1:20" s="114"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102"/>
    </row>
    <row r="50" spans="1:20" s="114" customFormat="1" ht="15.65" customHeight="1" thickBot="1" x14ac:dyDescent="0.4">
      <c r="A50" s="36"/>
      <c r="B50" s="72" t="s">
        <v>25</v>
      </c>
      <c r="C50" s="25">
        <f>Penvoerder</f>
        <v>0</v>
      </c>
      <c r="D50" s="60"/>
      <c r="E50" s="36"/>
      <c r="F50" s="60"/>
      <c r="G50" s="60"/>
      <c r="H50" s="36"/>
      <c r="I50" s="60"/>
      <c r="J50" s="60"/>
      <c r="K50" s="36"/>
      <c r="L50" s="60"/>
      <c r="M50" s="60"/>
      <c r="N50" s="36"/>
      <c r="O50" s="60"/>
      <c r="P50" s="60"/>
      <c r="Q50" s="36"/>
      <c r="R50" s="60"/>
      <c r="S50" s="60"/>
      <c r="T50" s="102"/>
    </row>
    <row r="51" spans="1:20" s="114"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102"/>
    </row>
    <row r="52" spans="1:20" s="113" customFormat="1" ht="15.65" customHeight="1" x14ac:dyDescent="0.35">
      <c r="A52" s="36"/>
      <c r="B52" s="73"/>
      <c r="C52" s="36"/>
      <c r="D52" s="60"/>
      <c r="E52" s="36"/>
      <c r="F52" s="60"/>
      <c r="G52" s="60"/>
      <c r="H52" s="36"/>
      <c r="I52" s="60"/>
      <c r="J52" s="60"/>
      <c r="K52" s="36"/>
      <c r="L52" s="60"/>
      <c r="M52" s="60"/>
      <c r="N52" s="36"/>
      <c r="O52" s="60"/>
      <c r="P52" s="60"/>
      <c r="Q52" s="36"/>
      <c r="R52" s="60"/>
      <c r="S52" s="60"/>
      <c r="T52" s="102"/>
    </row>
    <row r="53" spans="1:20" s="113"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102"/>
    </row>
    <row r="54" spans="1:20" s="114" customFormat="1" ht="21" customHeight="1" x14ac:dyDescent="0.3">
      <c r="A54" s="36" t="s">
        <v>56</v>
      </c>
      <c r="B54" s="57" t="s">
        <v>57</v>
      </c>
      <c r="C54" s="58"/>
      <c r="D54" s="61"/>
      <c r="E54" s="156" t="str">
        <f>E6</f>
        <v>Industrieel onderzoek</v>
      </c>
      <c r="F54" s="157"/>
      <c r="G54" s="59"/>
      <c r="H54" s="158" t="str">
        <f>H6</f>
        <v>Experimentele ontwikkeling</v>
      </c>
      <c r="I54" s="157"/>
      <c r="J54" s="59"/>
      <c r="K54" s="158" t="str">
        <f>K6</f>
        <v>Haalbaarheidsstudies</v>
      </c>
      <c r="L54" s="157"/>
      <c r="M54" s="59"/>
      <c r="N54" s="158" t="str">
        <f>N6</f>
        <v>Investeringssteun MKB</v>
      </c>
      <c r="O54" s="157"/>
      <c r="P54" s="59"/>
      <c r="Q54" s="158" t="str">
        <f>Q6</f>
        <v>Onderzoeksinfrastructuur</v>
      </c>
      <c r="R54" s="157"/>
      <c r="S54" s="59"/>
      <c r="T54" s="103"/>
    </row>
    <row r="55" spans="1:20" s="113" customFormat="1" ht="23.25" customHeight="1" x14ac:dyDescent="0.3">
      <c r="A55" s="36"/>
      <c r="B55" s="35" t="s">
        <v>58</v>
      </c>
      <c r="C55" s="36"/>
      <c r="D55" s="60"/>
      <c r="E55" s="36"/>
      <c r="F55" s="60" t="s">
        <v>7</v>
      </c>
      <c r="G55" s="60"/>
      <c r="H55" s="36"/>
      <c r="I55" s="60" t="s">
        <v>7</v>
      </c>
      <c r="J55" s="60"/>
      <c r="K55" s="36"/>
      <c r="L55" s="60" t="s">
        <v>7</v>
      </c>
      <c r="M55" s="60"/>
      <c r="N55" s="36"/>
      <c r="O55" s="60" t="s">
        <v>7</v>
      </c>
      <c r="P55" s="60"/>
      <c r="Q55" s="36"/>
      <c r="R55" s="60" t="s">
        <v>7</v>
      </c>
      <c r="S55" s="60"/>
      <c r="T55" s="104"/>
    </row>
    <row r="56" spans="1:20" s="113" customFormat="1" ht="15.65" customHeight="1" x14ac:dyDescent="0.3">
      <c r="A56" s="36"/>
      <c r="B56" s="31"/>
      <c r="C56" s="45"/>
      <c r="D56" s="60"/>
      <c r="E56" s="45"/>
      <c r="F56" s="32"/>
      <c r="G56" s="39"/>
      <c r="H56" s="39"/>
      <c r="I56" s="32"/>
      <c r="J56" s="39"/>
      <c r="K56" s="39"/>
      <c r="L56" s="32"/>
      <c r="M56" s="39"/>
      <c r="N56" s="39"/>
      <c r="O56" s="32"/>
      <c r="P56" s="39"/>
      <c r="Q56" s="39"/>
      <c r="R56" s="32"/>
      <c r="S56" s="39"/>
      <c r="T56" s="107"/>
    </row>
    <row r="57" spans="1:20" s="113" customFormat="1" ht="15.65" customHeight="1" x14ac:dyDescent="0.3">
      <c r="A57" s="36"/>
      <c r="B57" s="31"/>
      <c r="C57" s="45"/>
      <c r="D57" s="60"/>
      <c r="E57" s="45"/>
      <c r="F57" s="32"/>
      <c r="G57" s="39"/>
      <c r="H57" s="39"/>
      <c r="I57" s="32"/>
      <c r="J57" s="39"/>
      <c r="K57" s="39"/>
      <c r="L57" s="32"/>
      <c r="M57" s="39"/>
      <c r="N57" s="39"/>
      <c r="O57" s="32"/>
      <c r="P57" s="39"/>
      <c r="Q57" s="39"/>
      <c r="R57" s="32"/>
      <c r="S57" s="39"/>
      <c r="T57" s="107"/>
    </row>
    <row r="58" spans="1:20" s="113" customFormat="1" ht="15.65" customHeight="1" x14ac:dyDescent="0.3">
      <c r="A58" s="36"/>
      <c r="B58" s="31"/>
      <c r="C58" s="45"/>
      <c r="D58" s="60"/>
      <c r="E58" s="45"/>
      <c r="F58" s="32"/>
      <c r="G58" s="39"/>
      <c r="H58" s="39"/>
      <c r="I58" s="32"/>
      <c r="J58" s="39"/>
      <c r="K58" s="39"/>
      <c r="L58" s="32"/>
      <c r="M58" s="39"/>
      <c r="N58" s="39"/>
      <c r="O58" s="32"/>
      <c r="P58" s="39"/>
      <c r="Q58" s="39"/>
      <c r="R58" s="32"/>
      <c r="S58" s="39"/>
      <c r="T58" s="107"/>
    </row>
    <row r="59" spans="1:20" s="113" customFormat="1" ht="15.65" customHeight="1" x14ac:dyDescent="0.3">
      <c r="A59" s="36"/>
      <c r="B59" s="31"/>
      <c r="C59" s="45"/>
      <c r="D59" s="60"/>
      <c r="E59" s="45"/>
      <c r="F59" s="32"/>
      <c r="G59" s="39"/>
      <c r="H59" s="39"/>
      <c r="I59" s="32"/>
      <c r="J59" s="39"/>
      <c r="K59" s="39"/>
      <c r="L59" s="32"/>
      <c r="M59" s="39"/>
      <c r="N59" s="39"/>
      <c r="O59" s="32"/>
      <c r="P59" s="39"/>
      <c r="Q59" s="39"/>
      <c r="R59" s="32"/>
      <c r="S59" s="39"/>
      <c r="T59" s="107"/>
    </row>
    <row r="60" spans="1:20" s="113" customFormat="1" ht="15.65" customHeight="1" x14ac:dyDescent="0.3">
      <c r="A60" s="36"/>
      <c r="B60" s="31"/>
      <c r="C60" s="45"/>
      <c r="D60" s="60"/>
      <c r="E60" s="45"/>
      <c r="F60" s="32"/>
      <c r="G60" s="39"/>
      <c r="H60" s="39"/>
      <c r="I60" s="32"/>
      <c r="J60" s="39"/>
      <c r="K60" s="39"/>
      <c r="L60" s="32"/>
      <c r="M60" s="39"/>
      <c r="N60" s="39"/>
      <c r="O60" s="32"/>
      <c r="P60" s="39"/>
      <c r="Q60" s="39"/>
      <c r="R60" s="32"/>
      <c r="S60" s="39"/>
      <c r="T60" s="107"/>
    </row>
    <row r="61" spans="1:20" s="113" customFormat="1" ht="15.65" customHeight="1" x14ac:dyDescent="0.3">
      <c r="A61" s="36"/>
      <c r="B61" s="31"/>
      <c r="C61" s="45"/>
      <c r="D61" s="60"/>
      <c r="E61" s="45"/>
      <c r="F61" s="32"/>
      <c r="G61" s="39"/>
      <c r="H61" s="39"/>
      <c r="I61" s="32"/>
      <c r="J61" s="39"/>
      <c r="K61" s="39"/>
      <c r="L61" s="32"/>
      <c r="M61" s="39"/>
      <c r="N61" s="39"/>
      <c r="O61" s="32"/>
      <c r="P61" s="39"/>
      <c r="Q61" s="39"/>
      <c r="R61" s="32"/>
      <c r="S61" s="39"/>
      <c r="T61" s="107"/>
    </row>
    <row r="62" spans="1:20" s="113" customFormat="1" ht="15.65" customHeight="1" x14ac:dyDescent="0.3">
      <c r="A62" s="36"/>
      <c r="B62" s="31"/>
      <c r="C62" s="45"/>
      <c r="D62" s="60"/>
      <c r="E62" s="45"/>
      <c r="F62" s="32"/>
      <c r="G62" s="39"/>
      <c r="H62" s="39"/>
      <c r="I62" s="32"/>
      <c r="J62" s="39"/>
      <c r="K62" s="39"/>
      <c r="L62" s="32"/>
      <c r="M62" s="39"/>
      <c r="N62" s="39"/>
      <c r="O62" s="32"/>
      <c r="P62" s="39"/>
      <c r="Q62" s="39"/>
      <c r="R62" s="32"/>
      <c r="S62" s="39"/>
      <c r="T62" s="107"/>
    </row>
    <row r="63" spans="1:20" s="114" customFormat="1" ht="15.65" customHeight="1" x14ac:dyDescent="0.3">
      <c r="A63" s="36"/>
      <c r="B63" s="31"/>
      <c r="C63" s="45"/>
      <c r="D63" s="60"/>
      <c r="E63" s="45"/>
      <c r="F63" s="32"/>
      <c r="G63" s="39"/>
      <c r="H63" s="39"/>
      <c r="I63" s="32"/>
      <c r="J63" s="39"/>
      <c r="K63" s="39"/>
      <c r="L63" s="32"/>
      <c r="M63" s="39"/>
      <c r="N63" s="39"/>
      <c r="O63" s="32"/>
      <c r="P63" s="39"/>
      <c r="Q63" s="39"/>
      <c r="R63" s="32"/>
      <c r="S63" s="39"/>
      <c r="T63" s="107"/>
    </row>
    <row r="64" spans="1:20" s="114" customFormat="1" ht="15.65" customHeight="1" x14ac:dyDescent="0.3">
      <c r="A64" s="36"/>
      <c r="B64" s="31"/>
      <c r="C64" s="36"/>
      <c r="D64" s="60"/>
      <c r="E64" s="45"/>
      <c r="F64" s="32"/>
      <c r="G64" s="39"/>
      <c r="H64" s="74"/>
      <c r="I64" s="32"/>
      <c r="J64" s="39"/>
      <c r="K64" s="74"/>
      <c r="L64" s="32"/>
      <c r="M64" s="39"/>
      <c r="N64" s="74"/>
      <c r="O64" s="32"/>
      <c r="P64" s="39"/>
      <c r="Q64" s="74"/>
      <c r="R64" s="32"/>
      <c r="S64" s="39"/>
      <c r="T64" s="107"/>
    </row>
    <row r="65" spans="1:23" s="114" customFormat="1" ht="13" x14ac:dyDescent="0.3">
      <c r="A65" s="36"/>
      <c r="B65" s="31"/>
      <c r="C65" s="36"/>
      <c r="D65" s="60"/>
      <c r="E65" s="45"/>
      <c r="F65" s="32"/>
      <c r="G65" s="39"/>
      <c r="H65" s="39"/>
      <c r="I65" s="32"/>
      <c r="J65" s="39"/>
      <c r="K65" s="39"/>
      <c r="L65" s="32"/>
      <c r="M65" s="39"/>
      <c r="N65" s="39"/>
      <c r="O65" s="32"/>
      <c r="P65" s="39"/>
      <c r="Q65" s="39"/>
      <c r="R65" s="32"/>
      <c r="S65" s="48"/>
      <c r="T65" s="107"/>
    </row>
    <row r="66" spans="1:23" s="114" customFormat="1" ht="13" x14ac:dyDescent="0.3">
      <c r="A66" s="36"/>
      <c r="B66" s="31"/>
      <c r="C66" s="36"/>
      <c r="D66" s="60"/>
      <c r="E66" s="45"/>
      <c r="F66" s="32"/>
      <c r="G66" s="39"/>
      <c r="H66" s="39"/>
      <c r="I66" s="32"/>
      <c r="J66" s="39"/>
      <c r="K66" s="39"/>
      <c r="L66" s="32"/>
      <c r="M66" s="39"/>
      <c r="N66" s="39"/>
      <c r="O66" s="32"/>
      <c r="P66" s="39"/>
      <c r="Q66" s="39"/>
      <c r="R66" s="32"/>
      <c r="S66" s="48"/>
      <c r="T66" s="107"/>
    </row>
    <row r="67" spans="1:23" s="114" customFormat="1" ht="13" x14ac:dyDescent="0.3">
      <c r="A67" s="36"/>
      <c r="B67" s="31"/>
      <c r="C67" s="36"/>
      <c r="D67" s="60"/>
      <c r="E67" s="45"/>
      <c r="F67" s="32"/>
      <c r="G67" s="39"/>
      <c r="H67" s="39"/>
      <c r="I67" s="32"/>
      <c r="J67" s="39"/>
      <c r="K67" s="39"/>
      <c r="L67" s="32"/>
      <c r="M67" s="39"/>
      <c r="N67" s="39"/>
      <c r="O67" s="32"/>
      <c r="P67" s="39"/>
      <c r="Q67" s="39"/>
      <c r="R67" s="32"/>
      <c r="S67" s="48"/>
      <c r="T67" s="107"/>
    </row>
    <row r="68" spans="1:23" s="114" customFormat="1" ht="13" x14ac:dyDescent="0.3">
      <c r="A68" s="36"/>
      <c r="B68" s="31"/>
      <c r="C68" s="36"/>
      <c r="D68" s="60"/>
      <c r="E68" s="45"/>
      <c r="F68" s="32"/>
      <c r="G68" s="39"/>
      <c r="H68" s="39"/>
      <c r="I68" s="32"/>
      <c r="J68" s="39"/>
      <c r="K68" s="39"/>
      <c r="L68" s="32"/>
      <c r="M68" s="39"/>
      <c r="N68" s="39"/>
      <c r="O68" s="32"/>
      <c r="P68" s="39"/>
      <c r="Q68" s="39"/>
      <c r="R68" s="32"/>
      <c r="S68" s="48"/>
      <c r="T68" s="107"/>
    </row>
    <row r="69" spans="1:23" s="114" customFormat="1" ht="13" x14ac:dyDescent="0.3">
      <c r="A69" s="36"/>
      <c r="B69" s="31"/>
      <c r="C69" s="36"/>
      <c r="D69" s="60"/>
      <c r="E69" s="45"/>
      <c r="F69" s="32"/>
      <c r="G69" s="39"/>
      <c r="H69" s="39"/>
      <c r="I69" s="32"/>
      <c r="J69" s="39"/>
      <c r="K69" s="39"/>
      <c r="L69" s="32"/>
      <c r="M69" s="39"/>
      <c r="N69" s="39"/>
      <c r="O69" s="32"/>
      <c r="P69" s="39"/>
      <c r="Q69" s="39"/>
      <c r="R69" s="32"/>
      <c r="S69" s="48"/>
      <c r="T69" s="107"/>
    </row>
    <row r="70" spans="1:23" s="114" customFormat="1" ht="13" x14ac:dyDescent="0.3">
      <c r="A70" s="36"/>
      <c r="B70" s="31"/>
      <c r="C70" s="36"/>
      <c r="D70" s="60"/>
      <c r="E70" s="45"/>
      <c r="F70" s="70"/>
      <c r="G70" s="39"/>
      <c r="H70" s="74"/>
      <c r="I70" s="70"/>
      <c r="J70" s="39"/>
      <c r="K70" s="74"/>
      <c r="L70" s="70"/>
      <c r="M70" s="39"/>
      <c r="N70" s="74"/>
      <c r="O70" s="70"/>
      <c r="P70" s="39"/>
      <c r="Q70" s="74"/>
      <c r="R70" s="70"/>
      <c r="S70" s="48"/>
      <c r="T70" s="107" t="s">
        <v>59</v>
      </c>
    </row>
    <row r="71" spans="1:23" s="114"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56">
        <f>+F71+I71+L71+O71+R71</f>
        <v>0</v>
      </c>
    </row>
    <row r="72" spans="1:23" s="115" customFormat="1" ht="18.5" thickBot="1" x14ac:dyDescent="0.45">
      <c r="A72" s="36"/>
      <c r="B72" s="36"/>
      <c r="C72" s="36"/>
      <c r="D72" s="60"/>
      <c r="E72" s="36"/>
      <c r="F72" s="60"/>
      <c r="G72" s="60"/>
      <c r="H72" s="60"/>
      <c r="I72" s="60"/>
      <c r="J72" s="60"/>
      <c r="K72" s="60"/>
      <c r="L72" s="60"/>
      <c r="M72" s="60"/>
      <c r="N72" s="60"/>
      <c r="O72" s="60"/>
      <c r="P72" s="60"/>
      <c r="Q72" s="60"/>
      <c r="R72" s="60"/>
      <c r="S72" s="60"/>
      <c r="T72" s="102"/>
    </row>
    <row r="73" spans="1:23" s="114" customFormat="1" ht="21.75" customHeight="1" thickBot="1" x14ac:dyDescent="0.45">
      <c r="A73" s="36" t="s">
        <v>60</v>
      </c>
      <c r="B73" s="75" t="s">
        <v>61</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108">
        <f>+F73+I73+L73+O73+R73</f>
        <v>0</v>
      </c>
    </row>
    <row r="74" spans="1:23" s="113"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110"/>
    </row>
    <row r="75" spans="1:23" s="113" customFormat="1" ht="21" customHeight="1" x14ac:dyDescent="0.3">
      <c r="A75" s="81" t="s">
        <v>73</v>
      </c>
      <c r="B75" s="83" t="s">
        <v>74</v>
      </c>
      <c r="C75" s="84"/>
      <c r="D75" s="85"/>
      <c r="E75" s="86"/>
      <c r="F75" s="87"/>
      <c r="G75" s="87"/>
      <c r="H75" s="88"/>
      <c r="I75" s="87"/>
      <c r="J75" s="87"/>
      <c r="K75" s="88"/>
      <c r="L75" s="87"/>
      <c r="M75" s="87"/>
      <c r="N75" s="88"/>
      <c r="O75" s="87"/>
      <c r="P75" s="87"/>
      <c r="Q75" s="88"/>
      <c r="R75" s="87"/>
      <c r="S75" s="87"/>
      <c r="T75" s="185"/>
      <c r="U75" s="181"/>
      <c r="V75" s="39"/>
      <c r="W75" s="182"/>
    </row>
    <row r="76" spans="1:23" s="113" customFormat="1" ht="15.65" customHeight="1" x14ac:dyDescent="0.3">
      <c r="A76" s="45"/>
      <c r="B76" s="44"/>
      <c r="C76" s="89"/>
      <c r="D76" s="90"/>
      <c r="E76" s="45"/>
      <c r="F76" s="46"/>
      <c r="G76" s="46"/>
      <c r="I76" s="46"/>
      <c r="J76" s="46"/>
      <c r="K76" s="45"/>
      <c r="L76" s="46"/>
      <c r="M76" s="46"/>
      <c r="N76" s="45"/>
      <c r="O76" s="46"/>
      <c r="P76" s="46"/>
      <c r="Q76" s="45"/>
      <c r="R76" s="46"/>
      <c r="S76" s="46"/>
      <c r="T76" s="186"/>
      <c r="U76" s="46"/>
      <c r="V76" s="91"/>
      <c r="W76" s="102"/>
    </row>
    <row r="77" spans="1:23" s="113" customFormat="1" ht="15.65" customHeight="1" x14ac:dyDescent="0.3">
      <c r="A77" s="92"/>
      <c r="B77" s="93"/>
      <c r="C77" s="177"/>
      <c r="D77" s="90"/>
      <c r="E77" s="45"/>
      <c r="F77" s="46"/>
      <c r="G77" s="46"/>
      <c r="H77" s="45"/>
      <c r="I77" s="46"/>
      <c r="J77" s="46"/>
      <c r="K77" s="45"/>
      <c r="L77" s="46"/>
      <c r="M77" s="46"/>
      <c r="N77" s="45"/>
      <c r="O77" s="46"/>
      <c r="P77" s="46"/>
      <c r="Q77" s="45"/>
      <c r="R77" s="46"/>
      <c r="S77" s="46"/>
      <c r="T77" s="186"/>
      <c r="U77" s="46"/>
      <c r="V77" s="46"/>
      <c r="W77" s="183"/>
    </row>
    <row r="78" spans="1:23" s="113" customFormat="1" ht="15.65" customHeight="1" x14ac:dyDescent="0.3">
      <c r="A78" s="94"/>
      <c r="B78" s="335" t="s">
        <v>61</v>
      </c>
      <c r="C78" s="336"/>
      <c r="D78" s="90"/>
      <c r="E78" s="45"/>
      <c r="F78" s="330">
        <f>+T73</f>
        <v>0</v>
      </c>
      <c r="G78" s="178"/>
      <c r="H78" s="45"/>
      <c r="I78" s="46"/>
      <c r="J78" s="46"/>
      <c r="K78" s="45"/>
      <c r="L78" s="46"/>
      <c r="M78" s="46"/>
      <c r="N78" s="45"/>
      <c r="O78" s="46"/>
      <c r="P78" s="46"/>
      <c r="Q78" s="45"/>
      <c r="R78" s="46"/>
      <c r="S78" s="46"/>
      <c r="T78" s="186"/>
      <c r="U78" s="46"/>
      <c r="V78" s="91"/>
      <c r="W78" s="102"/>
    </row>
    <row r="79" spans="1:23" s="113" customFormat="1" ht="15.65" customHeight="1" x14ac:dyDescent="0.3">
      <c r="A79" s="94"/>
      <c r="B79" s="335" t="s">
        <v>75</v>
      </c>
      <c r="C79" s="336"/>
      <c r="D79" s="90"/>
      <c r="E79" s="45"/>
      <c r="F79" s="330">
        <f>+'Totaal begroting'!V6</f>
        <v>0</v>
      </c>
      <c r="G79" s="179"/>
      <c r="H79" s="45"/>
      <c r="I79" s="46"/>
      <c r="J79" s="46"/>
      <c r="K79" s="45"/>
      <c r="L79" s="46"/>
      <c r="M79" s="46"/>
      <c r="N79" s="45"/>
      <c r="O79" s="46"/>
      <c r="P79" s="46"/>
      <c r="Q79" s="45"/>
      <c r="R79" s="46"/>
      <c r="S79" s="46"/>
      <c r="T79" s="186"/>
      <c r="U79" s="46"/>
      <c r="V79" s="91"/>
      <c r="W79" s="102"/>
    </row>
    <row r="80" spans="1:23" s="113" customFormat="1" ht="15.65" customHeight="1" x14ac:dyDescent="0.3">
      <c r="A80" s="94"/>
      <c r="B80" s="337" t="s">
        <v>76</v>
      </c>
      <c r="C80" s="338"/>
      <c r="D80" s="90"/>
      <c r="E80" s="45"/>
      <c r="F80" s="184"/>
      <c r="G80" s="179"/>
      <c r="H80" s="45"/>
      <c r="I80" s="46"/>
      <c r="J80" s="46"/>
      <c r="K80" s="45"/>
      <c r="L80" s="46"/>
      <c r="M80" s="46"/>
      <c r="N80" s="45"/>
      <c r="O80" s="46"/>
      <c r="P80" s="46"/>
      <c r="Q80" s="45"/>
      <c r="R80" s="46"/>
      <c r="S80" s="46"/>
      <c r="T80" s="186"/>
      <c r="U80" s="46"/>
      <c r="V80" s="91"/>
      <c r="W80" s="102"/>
    </row>
    <row r="81" spans="1:23" s="113" customFormat="1" ht="15.65" customHeight="1" x14ac:dyDescent="0.3">
      <c r="A81" s="94"/>
      <c r="B81" s="339" t="s">
        <v>77</v>
      </c>
      <c r="C81" s="340"/>
      <c r="D81" s="90"/>
      <c r="E81" s="45"/>
      <c r="F81" s="330">
        <f>+F78-F79-F80</f>
        <v>0</v>
      </c>
      <c r="G81" s="46"/>
      <c r="H81" s="45"/>
      <c r="I81" s="46"/>
      <c r="J81" s="46"/>
      <c r="K81" s="45"/>
      <c r="L81" s="46"/>
      <c r="M81" s="46"/>
      <c r="N81" s="45"/>
      <c r="O81" s="46"/>
      <c r="P81" s="46"/>
      <c r="Q81" s="45"/>
      <c r="R81" s="46"/>
      <c r="S81" s="46"/>
      <c r="T81" s="186"/>
      <c r="U81" s="46"/>
      <c r="V81" s="91"/>
      <c r="W81" s="102"/>
    </row>
    <row r="82" spans="1:23" s="113" customFormat="1" ht="15.65" customHeight="1" x14ac:dyDescent="0.3">
      <c r="A82" s="94"/>
      <c r="B82" s="44"/>
      <c r="C82" s="89"/>
      <c r="D82" s="90"/>
      <c r="E82" s="45"/>
      <c r="F82" s="46"/>
      <c r="G82" s="46"/>
      <c r="H82" s="81" t="s">
        <v>78</v>
      </c>
      <c r="I82" s="46"/>
      <c r="J82" s="46"/>
      <c r="K82" s="45"/>
      <c r="L82" s="46"/>
      <c r="M82" s="46"/>
      <c r="N82" s="45"/>
      <c r="O82" s="46"/>
      <c r="P82" s="46"/>
      <c r="Q82" s="45"/>
      <c r="R82" s="46"/>
      <c r="S82" s="46"/>
      <c r="T82" s="186"/>
      <c r="U82" s="46"/>
      <c r="V82" s="91"/>
      <c r="W82" s="102"/>
    </row>
    <row r="83" spans="1:23" s="113" customFormat="1" ht="15.65" customHeight="1" x14ac:dyDescent="0.3">
      <c r="A83" s="94"/>
      <c r="B83" s="187"/>
      <c r="C83" s="184"/>
      <c r="D83" s="90"/>
      <c r="E83" s="45"/>
      <c r="F83" s="184">
        <v>0</v>
      </c>
      <c r="G83" s="46"/>
      <c r="H83" s="45"/>
      <c r="I83" s="46"/>
      <c r="J83" s="46"/>
      <c r="K83" s="45"/>
      <c r="L83" s="46"/>
      <c r="M83" s="46"/>
      <c r="N83" s="45"/>
      <c r="O83" s="46"/>
      <c r="P83" s="46"/>
      <c r="Q83" s="45"/>
      <c r="R83" s="46"/>
      <c r="S83" s="46"/>
      <c r="T83" s="186"/>
      <c r="U83" s="46"/>
      <c r="V83" s="91"/>
      <c r="W83" s="102"/>
    </row>
    <row r="84" spans="1:23" s="113" customFormat="1" ht="15.65" customHeight="1" x14ac:dyDescent="0.3">
      <c r="A84" s="94"/>
      <c r="B84" s="187"/>
      <c r="C84" s="184"/>
      <c r="D84" s="90"/>
      <c r="E84" s="45"/>
      <c r="F84" s="184">
        <v>0</v>
      </c>
      <c r="G84" s="46"/>
      <c r="H84" s="45"/>
      <c r="I84" s="46"/>
      <c r="J84" s="46"/>
      <c r="K84" s="45"/>
      <c r="L84" s="46"/>
      <c r="M84" s="46"/>
      <c r="N84" s="45"/>
      <c r="O84" s="46"/>
      <c r="P84" s="46"/>
      <c r="Q84" s="45"/>
      <c r="R84" s="46"/>
      <c r="S84" s="46"/>
      <c r="T84" s="186"/>
      <c r="U84" s="46"/>
      <c r="V84" s="91"/>
      <c r="W84" s="102"/>
    </row>
    <row r="85" spans="1:23" s="113" customFormat="1" ht="15.65" customHeight="1" x14ac:dyDescent="0.3">
      <c r="A85" s="94"/>
      <c r="B85" s="187"/>
      <c r="C85" s="184"/>
      <c r="D85" s="90"/>
      <c r="E85" s="45"/>
      <c r="F85" s="184">
        <v>0</v>
      </c>
      <c r="G85" s="46"/>
      <c r="H85" s="45"/>
      <c r="I85" s="46"/>
      <c r="J85" s="46"/>
      <c r="K85" s="45"/>
      <c r="L85" s="46"/>
      <c r="M85" s="46"/>
      <c r="N85" s="45"/>
      <c r="O85" s="46"/>
      <c r="P85" s="46"/>
      <c r="Q85" s="45"/>
      <c r="R85" s="46"/>
      <c r="S85" s="46"/>
      <c r="T85" s="186"/>
      <c r="U85" s="46"/>
      <c r="V85" s="91"/>
      <c r="W85" s="102"/>
    </row>
    <row r="86" spans="1:23" s="113" customFormat="1" ht="15.65" customHeight="1" x14ac:dyDescent="0.3">
      <c r="A86" s="94"/>
      <c r="B86" s="187"/>
      <c r="C86" s="184"/>
      <c r="D86" s="90"/>
      <c r="E86" s="45"/>
      <c r="F86" s="184">
        <v>0</v>
      </c>
      <c r="G86" s="46"/>
      <c r="H86" s="45"/>
      <c r="I86" s="46"/>
      <c r="J86" s="46"/>
      <c r="K86" s="45"/>
      <c r="L86" s="46"/>
      <c r="M86" s="46"/>
      <c r="N86" s="45"/>
      <c r="O86" s="46"/>
      <c r="P86" s="46"/>
      <c r="Q86" s="45"/>
      <c r="R86" s="46"/>
      <c r="S86" s="46"/>
      <c r="T86" s="186"/>
      <c r="U86" s="46"/>
      <c r="V86" s="91"/>
      <c r="W86" s="102"/>
    </row>
    <row r="87" spans="1:23" s="113" customFormat="1" ht="15.65" customHeight="1" x14ac:dyDescent="0.3">
      <c r="A87" s="92"/>
      <c r="B87" s="187"/>
      <c r="C87" s="184"/>
      <c r="D87" s="90"/>
      <c r="E87" s="45"/>
      <c r="F87" s="184">
        <v>0</v>
      </c>
      <c r="G87" s="46"/>
      <c r="H87" s="45"/>
      <c r="I87" s="46"/>
      <c r="J87" s="46"/>
      <c r="K87" s="45"/>
      <c r="L87" s="46"/>
      <c r="M87" s="46"/>
      <c r="N87" s="45"/>
      <c r="O87" s="46"/>
      <c r="P87" s="46"/>
      <c r="Q87" s="45"/>
      <c r="R87" s="46"/>
      <c r="S87" s="46"/>
      <c r="T87" s="186"/>
      <c r="U87" s="46"/>
      <c r="V87" s="91"/>
      <c r="W87" s="102"/>
    </row>
    <row r="88" spans="1:23" s="113" customFormat="1" ht="15.65" customHeight="1" thickBot="1" x14ac:dyDescent="0.35">
      <c r="A88" s="94"/>
      <c r="B88" s="341" t="s">
        <v>79</v>
      </c>
      <c r="C88" s="342"/>
      <c r="D88" s="98"/>
      <c r="E88" s="97"/>
      <c r="F88" s="331">
        <f>SUM(F83:F87)</f>
        <v>0</v>
      </c>
      <c r="G88" s="188" t="str">
        <f>IF(F88&lt;F81,"Let op: onderbouw het volledige eigen aandeel in de projectkosten","")</f>
        <v/>
      </c>
      <c r="H88" s="189"/>
      <c r="I88" s="98"/>
      <c r="J88" s="98"/>
      <c r="K88" s="189"/>
      <c r="L88" s="98"/>
      <c r="M88" s="98"/>
      <c r="N88" s="189"/>
      <c r="O88" s="98"/>
      <c r="P88" s="98"/>
      <c r="Q88" s="189"/>
      <c r="R88" s="98"/>
      <c r="S88" s="98"/>
      <c r="T88" s="190"/>
      <c r="U88" s="46"/>
      <c r="V88" s="46"/>
      <c r="W88" s="183"/>
    </row>
    <row r="89" spans="1:23" s="113" customFormat="1" ht="15.65" customHeight="1" x14ac:dyDescent="0.3">
      <c r="A89" s="36"/>
      <c r="B89" s="45"/>
      <c r="C89" s="89"/>
      <c r="D89" s="90"/>
      <c r="E89" s="45"/>
      <c r="F89" s="46"/>
      <c r="G89" s="46"/>
      <c r="H89" s="45"/>
      <c r="I89" s="46"/>
      <c r="J89" s="46"/>
      <c r="K89" s="45"/>
      <c r="L89" s="46"/>
      <c r="M89" s="46"/>
      <c r="N89" s="45"/>
      <c r="O89" s="46"/>
      <c r="P89" s="46"/>
      <c r="Q89" s="45"/>
      <c r="R89" s="46"/>
      <c r="S89" s="46"/>
      <c r="T89" s="45"/>
      <c r="U89" s="46"/>
      <c r="V89" s="46"/>
      <c r="W89" s="183"/>
    </row>
  </sheetData>
  <sheetProtection sheet="1" selectLockedCells="1"/>
  <mergeCells count="5">
    <mergeCell ref="B78:C78"/>
    <mergeCell ref="B79:C79"/>
    <mergeCell ref="B80:C80"/>
    <mergeCell ref="B81:C81"/>
    <mergeCell ref="B88:C88"/>
  </mergeCells>
  <phoneticPr fontId="0" type="noConversion"/>
  <dataValidations count="3">
    <dataValidation type="list" showInputMessage="1" showErrorMessage="1" sqref="C22" xr:uid="{00000000-0002-0000-0200-000000000000}">
      <formula1>"integrale kostensystematiek,loonkosten plus vaste-opslag-systematiek,vaste-uurtarief-systematiek"</formula1>
    </dataValidation>
    <dataValidation type="list" allowBlank="1" showInputMessage="1" showErrorMessage="1" sqref="C3" xr:uid="{3D3ACF4C-D537-466B-BF30-AC5BC5EAA2F4}">
      <formula1>"KB,MB,GB"</formula1>
    </dataValidation>
    <dataValidation type="list" allowBlank="1" showInputMessage="1" showErrorMessage="1" prompt="Vul hier financieringswijze in" sqref="B83:B87" xr:uid="{1CFE37D8-2859-4FAE-AFF0-E2D8A9D167EB}">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10" man="1"/>
  </rowBreaks>
  <ignoredErrors>
    <ignoredError sqref="F78:F79 F81 F88"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codeName="Blad5">
    <pageSetUpPr fitToPage="1"/>
  </sheetPr>
  <dimension ref="A1:W93"/>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4.5" style="96" customWidth="1"/>
    <col min="20" max="20" width="34.58203125" style="112" customWidth="1"/>
    <col min="21" max="21" width="4.33203125" style="94" bestFit="1" customWidth="1"/>
    <col min="22" max="22" width="7.33203125" style="116" customWidth="1"/>
    <col min="23" max="16384" width="7.33203125" style="116"/>
  </cols>
  <sheetData>
    <row r="1" spans="1:21" s="113" customFormat="1" ht="15.65" customHeight="1" thickBot="1" x14ac:dyDescent="0.4">
      <c r="A1" s="45"/>
      <c r="B1" s="1" t="s">
        <v>62</v>
      </c>
      <c r="C1" s="2"/>
      <c r="D1" s="99" t="s">
        <v>1</v>
      </c>
      <c r="E1" s="100" t="str">
        <f>Code</f>
        <v>IPCEI260604</v>
      </c>
      <c r="F1" s="46"/>
      <c r="G1" s="46"/>
      <c r="H1" s="45"/>
      <c r="I1" s="46"/>
      <c r="J1" s="46"/>
      <c r="K1" s="45"/>
      <c r="L1" s="46"/>
      <c r="M1" s="46"/>
      <c r="N1" s="45"/>
      <c r="O1" s="46"/>
      <c r="P1" s="46"/>
      <c r="Q1" s="45"/>
      <c r="R1" s="46"/>
      <c r="S1" s="46"/>
      <c r="T1" s="46"/>
      <c r="U1" s="36"/>
    </row>
    <row r="2" spans="1:21" s="114" customFormat="1" ht="15.65" customHeight="1" thickBot="1" x14ac:dyDescent="0.4">
      <c r="A2" s="36"/>
      <c r="B2" s="1" t="s">
        <v>0</v>
      </c>
      <c r="C2" s="25">
        <f>Projecttitel</f>
        <v>0</v>
      </c>
      <c r="D2" s="60"/>
      <c r="E2" s="38"/>
      <c r="F2" s="101"/>
      <c r="G2" s="101"/>
      <c r="H2" s="36"/>
      <c r="I2" s="101"/>
      <c r="J2" s="101"/>
      <c r="K2" s="36"/>
      <c r="L2" s="101"/>
      <c r="M2" s="101"/>
      <c r="N2" s="36"/>
      <c r="O2" s="101"/>
      <c r="P2" s="101"/>
      <c r="Q2" s="36"/>
      <c r="R2" s="101"/>
      <c r="S2" s="101"/>
      <c r="T2" s="101"/>
      <c r="U2" s="36"/>
    </row>
    <row r="3" spans="1:21" s="114" customFormat="1" ht="15.65" customHeight="1" thickBot="1" x14ac:dyDescent="0.4">
      <c r="A3" s="45"/>
      <c r="B3" s="1" t="s">
        <v>26</v>
      </c>
      <c r="C3" s="28"/>
      <c r="D3" s="46" t="str">
        <f>'Begroting penvoerder'!D3</f>
        <v>Groot bedrijf, middelgroot bedrijf, klein bedrijf of kennisinstelling</v>
      </c>
      <c r="E3" s="38"/>
      <c r="F3" s="101"/>
      <c r="G3" s="101"/>
      <c r="H3" s="36"/>
      <c r="I3" s="101"/>
      <c r="J3" s="101"/>
      <c r="K3" s="36"/>
      <c r="L3" s="101"/>
      <c r="M3" s="101"/>
      <c r="N3" s="36"/>
      <c r="O3" s="101"/>
      <c r="P3" s="101"/>
      <c r="Q3" s="36"/>
      <c r="R3" s="101"/>
      <c r="S3" s="101"/>
      <c r="T3" s="101"/>
      <c r="U3" s="36"/>
    </row>
    <row r="4" spans="1:21" s="113" customFormat="1" ht="15.65" customHeight="1" x14ac:dyDescent="0.3">
      <c r="A4" s="38"/>
      <c r="B4" s="38"/>
      <c r="C4" s="38"/>
      <c r="D4" s="38"/>
      <c r="E4" s="38"/>
      <c r="F4" s="101"/>
      <c r="G4" s="101"/>
      <c r="H4" s="36"/>
      <c r="I4" s="101"/>
      <c r="J4" s="101"/>
      <c r="K4" s="36"/>
      <c r="L4" s="101"/>
      <c r="M4" s="101"/>
      <c r="N4" s="36"/>
      <c r="O4" s="101"/>
      <c r="P4" s="101"/>
      <c r="Q4" s="36"/>
      <c r="R4" s="101"/>
      <c r="S4" s="101"/>
      <c r="T4" s="101"/>
    </row>
    <row r="5" spans="1:21" s="113" customFormat="1" ht="15.65" customHeight="1" thickBot="1" x14ac:dyDescent="0.3">
      <c r="A5" s="45"/>
      <c r="B5" s="45"/>
      <c r="C5" s="45"/>
      <c r="D5" s="46"/>
      <c r="E5" s="45"/>
      <c r="F5" s="46"/>
      <c r="G5" s="46"/>
      <c r="H5" s="45"/>
      <c r="I5" s="46"/>
      <c r="J5" s="46"/>
      <c r="K5" s="45"/>
      <c r="L5" s="46"/>
      <c r="M5" s="46"/>
      <c r="N5" s="45"/>
      <c r="O5" s="46"/>
      <c r="P5" s="46"/>
      <c r="Q5" s="45"/>
      <c r="R5" s="46"/>
      <c r="S5" s="46"/>
      <c r="T5" s="46"/>
      <c r="U5" s="45"/>
    </row>
    <row r="6" spans="1:21" s="114" customFormat="1" ht="23.25" customHeight="1" x14ac:dyDescent="0.3">
      <c r="A6" s="36" t="s">
        <v>28</v>
      </c>
      <c r="B6" s="57" t="s">
        <v>29</v>
      </c>
      <c r="C6" s="58"/>
      <c r="D6" s="59"/>
      <c r="E6" s="156" t="str">
        <f>'Begroting penvoerder'!E6</f>
        <v>Industrieel onderzoek</v>
      </c>
      <c r="F6" s="157"/>
      <c r="G6" s="59"/>
      <c r="H6" s="158" t="str">
        <f>'Begroting penvoerder'!H6</f>
        <v>Experimentele ontwikkeling</v>
      </c>
      <c r="I6" s="157"/>
      <c r="J6" s="59"/>
      <c r="K6" s="158" t="str">
        <f>'Begroting penvoerder'!K6</f>
        <v>Haalbaarheidsstudies</v>
      </c>
      <c r="L6" s="157"/>
      <c r="M6" s="59"/>
      <c r="N6" s="158" t="str">
        <f>'Begroting penvoerder'!N6</f>
        <v>Investeringssteun MKB</v>
      </c>
      <c r="O6" s="157"/>
      <c r="P6" s="59"/>
      <c r="Q6" s="158" t="str">
        <f>'Begroting penvoerder'!Q6</f>
        <v>Onderzoeksinfrastructuur</v>
      </c>
      <c r="R6" s="157"/>
      <c r="S6" s="59"/>
      <c r="T6" s="103"/>
      <c r="U6" s="45"/>
    </row>
    <row r="7" spans="1:21" s="113" customFormat="1" ht="21" customHeight="1" x14ac:dyDescent="0.3">
      <c r="A7" s="36"/>
      <c r="B7" s="35" t="s">
        <v>35</v>
      </c>
      <c r="C7" s="36" t="s">
        <v>36</v>
      </c>
      <c r="D7" s="60" t="s">
        <v>37</v>
      </c>
      <c r="E7" s="36" t="s">
        <v>38</v>
      </c>
      <c r="F7" s="60" t="s">
        <v>39</v>
      </c>
      <c r="G7" s="60"/>
      <c r="H7" s="36" t="s">
        <v>38</v>
      </c>
      <c r="I7" s="60" t="s">
        <v>39</v>
      </c>
      <c r="J7" s="60"/>
      <c r="K7" s="36" t="s">
        <v>38</v>
      </c>
      <c r="L7" s="60" t="s">
        <v>39</v>
      </c>
      <c r="M7" s="60"/>
      <c r="N7" s="36" t="s">
        <v>38</v>
      </c>
      <c r="O7" s="60" t="s">
        <v>39</v>
      </c>
      <c r="P7" s="60"/>
      <c r="Q7" s="36" t="s">
        <v>38</v>
      </c>
      <c r="R7" s="60" t="s">
        <v>39</v>
      </c>
      <c r="S7" s="60"/>
      <c r="T7" s="104"/>
      <c r="U7" s="36"/>
    </row>
    <row r="8" spans="1:21" s="113"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46"/>
      <c r="T8" s="104"/>
      <c r="U8" s="45"/>
    </row>
    <row r="9" spans="1:21" s="113"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46"/>
      <c r="T9" s="104"/>
      <c r="U9" s="45"/>
    </row>
    <row r="10" spans="1:21" s="113"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46"/>
      <c r="T10" s="104"/>
      <c r="U10" s="45"/>
    </row>
    <row r="11" spans="1:21" s="113"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46"/>
      <c r="T11" s="104"/>
      <c r="U11" s="45"/>
    </row>
    <row r="12" spans="1:21" s="113"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46"/>
      <c r="T12" s="104"/>
      <c r="U12" s="45"/>
    </row>
    <row r="13" spans="1:21" s="113"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46"/>
      <c r="T13" s="104"/>
      <c r="U13" s="45"/>
    </row>
    <row r="14" spans="1:21" s="113"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46"/>
      <c r="T14" s="104"/>
      <c r="U14" s="45"/>
    </row>
    <row r="15" spans="1:21" s="113"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46"/>
      <c r="T15" s="104"/>
      <c r="U15" s="45"/>
    </row>
    <row r="16" spans="1:21" s="114"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46"/>
      <c r="T16" s="104"/>
      <c r="U16" s="45"/>
    </row>
    <row r="17" spans="1:21" s="114" customFormat="1" ht="15.65" customHeight="1" x14ac:dyDescent="0.3">
      <c r="A17" s="36"/>
      <c r="B17" s="35" t="s">
        <v>40</v>
      </c>
      <c r="C17" s="36"/>
      <c r="D17" s="37"/>
      <c r="E17" s="38"/>
      <c r="F17" s="39"/>
      <c r="G17" s="37"/>
      <c r="H17" s="36"/>
      <c r="I17" s="39"/>
      <c r="J17" s="37"/>
      <c r="K17" s="36"/>
      <c r="L17" s="39"/>
      <c r="M17" s="37"/>
      <c r="N17" s="36"/>
      <c r="O17" s="39"/>
      <c r="P17" s="37"/>
      <c r="Q17" s="36"/>
      <c r="R17" s="39"/>
      <c r="S17" s="60"/>
      <c r="T17" s="104"/>
      <c r="U17" s="36"/>
    </row>
    <row r="18" spans="1:21" s="114"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60"/>
      <c r="T18" s="104"/>
      <c r="U18" s="36"/>
    </row>
    <row r="19" spans="1:21" s="113"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60"/>
      <c r="T19" s="104"/>
      <c r="U19" s="36"/>
    </row>
    <row r="20" spans="1:21" s="113"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46"/>
      <c r="T20" s="104"/>
      <c r="U20" s="45"/>
    </row>
    <row r="21" spans="1:21" s="113" customFormat="1" ht="15.65" customHeight="1" x14ac:dyDescent="0.3">
      <c r="A21" s="45"/>
      <c r="B21" s="44"/>
      <c r="C21" s="45"/>
      <c r="D21" s="46"/>
      <c r="E21" s="45"/>
      <c r="F21" s="48"/>
      <c r="G21" s="37"/>
      <c r="H21" s="37"/>
      <c r="I21" s="48"/>
      <c r="J21" s="37"/>
      <c r="K21" s="37"/>
      <c r="L21" s="48"/>
      <c r="M21" s="37"/>
      <c r="N21" s="37"/>
      <c r="O21" s="48"/>
      <c r="P21" s="37"/>
      <c r="Q21" s="37"/>
      <c r="R21" s="48"/>
      <c r="S21" s="46"/>
      <c r="T21" s="104"/>
      <c r="U21" s="45"/>
    </row>
    <row r="22" spans="1:21" s="36" customFormat="1" ht="52" x14ac:dyDescent="0.3">
      <c r="A22" s="45"/>
      <c r="B22" s="49" t="s">
        <v>41</v>
      </c>
      <c r="C22" s="50" t="s">
        <v>42</v>
      </c>
      <c r="D22" s="51" t="s">
        <v>43</v>
      </c>
      <c r="E22" s="45"/>
      <c r="F22" s="33">
        <f>IF(kostenmethode_1="loonkosten plus vaste-opslag-systematiek",SUM(F8:F16)*0.5,0)</f>
        <v>0</v>
      </c>
      <c r="G22" s="48"/>
      <c r="H22" s="48"/>
      <c r="I22" s="33">
        <f>IF(kostenmethode_1="loonkosten plus vaste-opslag-systematiek",SUM(I8:I16)*0.5,0)</f>
        <v>0</v>
      </c>
      <c r="J22" s="48"/>
      <c r="K22" s="48"/>
      <c r="L22" s="33">
        <f>IF(kostenmethode_1="loonkosten plus vaste-opslag-systematiek",SUM(L8:L16)*0.5,0)</f>
        <v>0</v>
      </c>
      <c r="M22" s="48"/>
      <c r="N22" s="48"/>
      <c r="O22" s="33">
        <f>IF(kostenmethode_1="loonkosten plus vaste-opslag-systematiek",SUM(O8:O16)*0.5,0)</f>
        <v>0</v>
      </c>
      <c r="P22" s="48"/>
      <c r="Q22" s="48"/>
      <c r="R22" s="33">
        <f>IF(kostenmethode_1="loonkosten plus vaste-opslag-systematiek",SUM(R8:R16)*0.5,0)</f>
        <v>0</v>
      </c>
      <c r="S22" s="46"/>
      <c r="T22" s="105" t="s">
        <v>44</v>
      </c>
      <c r="U22" s="45"/>
    </row>
    <row r="23" spans="1:21" s="114"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6">
        <f>+F23+I23+L23+O23+R23</f>
        <v>0</v>
      </c>
      <c r="U23" s="36"/>
    </row>
    <row r="24" spans="1:21" s="113"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102"/>
      <c r="U24" s="36"/>
    </row>
    <row r="25" spans="1:21" s="114" customFormat="1" ht="23.25" customHeight="1" x14ac:dyDescent="0.3">
      <c r="A25" s="36" t="s">
        <v>45</v>
      </c>
      <c r="B25" s="57" t="s">
        <v>46</v>
      </c>
      <c r="C25" s="58"/>
      <c r="D25" s="61"/>
      <c r="E25" s="156" t="str">
        <f>E6</f>
        <v>Industrieel onderzoek</v>
      </c>
      <c r="F25" s="157"/>
      <c r="G25" s="59"/>
      <c r="H25" s="158" t="str">
        <f>H6</f>
        <v>Experimentele ontwikkeling</v>
      </c>
      <c r="I25" s="157"/>
      <c r="J25" s="59"/>
      <c r="K25" s="158" t="str">
        <f>K6</f>
        <v>Haalbaarheidsstudies</v>
      </c>
      <c r="L25" s="157"/>
      <c r="M25" s="59"/>
      <c r="N25" s="158" t="str">
        <f>N6</f>
        <v>Investeringssteun MKB</v>
      </c>
      <c r="O25" s="157"/>
      <c r="P25" s="59"/>
      <c r="Q25" s="158" t="str">
        <f>Q6</f>
        <v>Onderzoeksinfrastructuur</v>
      </c>
      <c r="R25" s="157"/>
      <c r="S25" s="59"/>
      <c r="T25" s="103"/>
      <c r="U25" s="45"/>
    </row>
    <row r="26" spans="1:21" s="113" customFormat="1" ht="21.75" customHeight="1" x14ac:dyDescent="0.3">
      <c r="A26" s="36"/>
      <c r="B26" s="35" t="s">
        <v>47</v>
      </c>
      <c r="C26" s="36"/>
      <c r="D26" s="60" t="s">
        <v>48</v>
      </c>
      <c r="E26" s="36" t="s">
        <v>49</v>
      </c>
      <c r="F26" s="60" t="s">
        <v>50</v>
      </c>
      <c r="G26" s="60"/>
      <c r="H26" s="36" t="s">
        <v>49</v>
      </c>
      <c r="I26" s="60" t="s">
        <v>50</v>
      </c>
      <c r="J26" s="60"/>
      <c r="K26" s="36" t="s">
        <v>49</v>
      </c>
      <c r="L26" s="60" t="s">
        <v>50</v>
      </c>
      <c r="M26" s="60"/>
      <c r="N26" s="36" t="s">
        <v>49</v>
      </c>
      <c r="O26" s="60" t="s">
        <v>50</v>
      </c>
      <c r="P26" s="60"/>
      <c r="Q26" s="36" t="s">
        <v>49</v>
      </c>
      <c r="R26" s="60" t="s">
        <v>50</v>
      </c>
      <c r="S26" s="60"/>
      <c r="T26" s="104"/>
      <c r="U26" s="36"/>
    </row>
    <row r="27" spans="1:21" s="113"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62"/>
      <c r="T27" s="106"/>
      <c r="U27" s="45"/>
    </row>
    <row r="28" spans="1:21" s="113" customFormat="1" ht="15.65" customHeight="1" x14ac:dyDescent="0.3">
      <c r="A28" s="36"/>
      <c r="B28" s="31"/>
      <c r="C28" s="36"/>
      <c r="D28" s="32"/>
      <c r="E28" s="32"/>
      <c r="F28" s="33">
        <f>D$28*E28</f>
        <v>0</v>
      </c>
      <c r="G28" s="39"/>
      <c r="H28" s="32"/>
      <c r="I28" s="33">
        <f t="shared" ref="I28:I34" si="5">$D28*H28</f>
        <v>0</v>
      </c>
      <c r="J28" s="39"/>
      <c r="K28" s="32"/>
      <c r="L28" s="33">
        <f t="shared" ref="L28:L34" si="6">$D28*K28</f>
        <v>0</v>
      </c>
      <c r="M28" s="39"/>
      <c r="N28" s="32"/>
      <c r="O28" s="33">
        <f t="shared" ref="O28:O34" si="7">$D28*N28</f>
        <v>0</v>
      </c>
      <c r="P28" s="39"/>
      <c r="Q28" s="32"/>
      <c r="R28" s="33">
        <f t="shared" ref="R28:R34" si="8">$D28*Q28</f>
        <v>0</v>
      </c>
      <c r="S28" s="62"/>
      <c r="T28" s="106"/>
      <c r="U28" s="45"/>
    </row>
    <row r="29" spans="1:21" s="113" customFormat="1" ht="15.65" customHeight="1" x14ac:dyDescent="0.3">
      <c r="A29" s="36"/>
      <c r="B29" s="31"/>
      <c r="C29" s="36"/>
      <c r="D29" s="32"/>
      <c r="E29" s="32"/>
      <c r="F29" s="33">
        <f>D$29*E29</f>
        <v>0</v>
      </c>
      <c r="G29" s="39"/>
      <c r="H29" s="32"/>
      <c r="I29" s="33">
        <f t="shared" si="5"/>
        <v>0</v>
      </c>
      <c r="J29" s="39"/>
      <c r="K29" s="32"/>
      <c r="L29" s="33">
        <f t="shared" si="6"/>
        <v>0</v>
      </c>
      <c r="M29" s="39"/>
      <c r="N29" s="32"/>
      <c r="O29" s="33">
        <f t="shared" si="7"/>
        <v>0</v>
      </c>
      <c r="P29" s="39"/>
      <c r="Q29" s="32"/>
      <c r="R29" s="33">
        <f t="shared" si="8"/>
        <v>0</v>
      </c>
      <c r="S29" s="62"/>
      <c r="T29" s="106"/>
      <c r="U29" s="45"/>
    </row>
    <row r="30" spans="1:21" s="113" customFormat="1" ht="15.65" customHeight="1" x14ac:dyDescent="0.3">
      <c r="A30" s="36"/>
      <c r="B30" s="31"/>
      <c r="C30" s="36"/>
      <c r="D30" s="32"/>
      <c r="E30" s="32"/>
      <c r="F30" s="33">
        <f>D$30*E30</f>
        <v>0</v>
      </c>
      <c r="G30" s="39"/>
      <c r="H30" s="32"/>
      <c r="I30" s="33">
        <f t="shared" si="5"/>
        <v>0</v>
      </c>
      <c r="J30" s="39"/>
      <c r="K30" s="32"/>
      <c r="L30" s="33">
        <f t="shared" si="6"/>
        <v>0</v>
      </c>
      <c r="M30" s="39"/>
      <c r="N30" s="32"/>
      <c r="O30" s="33">
        <f t="shared" si="7"/>
        <v>0</v>
      </c>
      <c r="P30" s="39"/>
      <c r="Q30" s="32"/>
      <c r="R30" s="33">
        <f t="shared" si="8"/>
        <v>0</v>
      </c>
      <c r="S30" s="62"/>
      <c r="T30" s="106"/>
      <c r="U30" s="45"/>
    </row>
    <row r="31" spans="1:21" s="113" customFormat="1" ht="15.65" customHeight="1" x14ac:dyDescent="0.3">
      <c r="A31" s="36"/>
      <c r="B31" s="31"/>
      <c r="C31" s="36"/>
      <c r="D31" s="32"/>
      <c r="E31" s="32"/>
      <c r="F31" s="33">
        <f>D$31*E31</f>
        <v>0</v>
      </c>
      <c r="G31" s="39"/>
      <c r="H31" s="32"/>
      <c r="I31" s="33">
        <f t="shared" si="5"/>
        <v>0</v>
      </c>
      <c r="J31" s="39"/>
      <c r="K31" s="32"/>
      <c r="L31" s="33">
        <f t="shared" si="6"/>
        <v>0</v>
      </c>
      <c r="M31" s="39"/>
      <c r="N31" s="32"/>
      <c r="O31" s="33">
        <f t="shared" si="7"/>
        <v>0</v>
      </c>
      <c r="P31" s="39"/>
      <c r="Q31" s="32"/>
      <c r="R31" s="33">
        <f t="shared" si="8"/>
        <v>0</v>
      </c>
      <c r="S31" s="62"/>
      <c r="T31" s="106"/>
      <c r="U31" s="45"/>
    </row>
    <row r="32" spans="1:21" s="113" customFormat="1" ht="15.65" customHeight="1" x14ac:dyDescent="0.3">
      <c r="A32" s="36"/>
      <c r="B32" s="31"/>
      <c r="C32" s="36"/>
      <c r="D32" s="32"/>
      <c r="E32" s="32"/>
      <c r="F32" s="33">
        <f>D$32*E32</f>
        <v>0</v>
      </c>
      <c r="G32" s="39"/>
      <c r="H32" s="32"/>
      <c r="I32" s="33">
        <f t="shared" si="5"/>
        <v>0</v>
      </c>
      <c r="J32" s="39"/>
      <c r="K32" s="32"/>
      <c r="L32" s="33">
        <f t="shared" si="6"/>
        <v>0</v>
      </c>
      <c r="M32" s="39"/>
      <c r="N32" s="32"/>
      <c r="O32" s="33">
        <f t="shared" si="7"/>
        <v>0</v>
      </c>
      <c r="P32" s="39"/>
      <c r="Q32" s="32"/>
      <c r="R32" s="33">
        <f t="shared" si="8"/>
        <v>0</v>
      </c>
      <c r="S32" s="62"/>
      <c r="T32" s="106"/>
      <c r="U32" s="45"/>
    </row>
    <row r="33" spans="1:21" s="113" customFormat="1" ht="15.65" customHeight="1" x14ac:dyDescent="0.3">
      <c r="A33" s="45"/>
      <c r="B33" s="31"/>
      <c r="C33" s="45"/>
      <c r="D33" s="32"/>
      <c r="E33" s="32"/>
      <c r="F33" s="33">
        <f>D$33*E33</f>
        <v>0</v>
      </c>
      <c r="G33" s="39"/>
      <c r="H33" s="32"/>
      <c r="I33" s="33">
        <f t="shared" si="5"/>
        <v>0</v>
      </c>
      <c r="J33" s="39"/>
      <c r="K33" s="32"/>
      <c r="L33" s="33">
        <f t="shared" si="6"/>
        <v>0</v>
      </c>
      <c r="M33" s="39"/>
      <c r="N33" s="32"/>
      <c r="O33" s="33">
        <f t="shared" si="7"/>
        <v>0</v>
      </c>
      <c r="P33" s="39"/>
      <c r="Q33" s="32"/>
      <c r="R33" s="33">
        <f t="shared" si="8"/>
        <v>0</v>
      </c>
      <c r="S33" s="62"/>
      <c r="T33" s="106"/>
      <c r="U33" s="45"/>
    </row>
    <row r="34" spans="1:21" s="114" customFormat="1" ht="15.65" customHeight="1" x14ac:dyDescent="0.3">
      <c r="A34" s="45"/>
      <c r="B34" s="31"/>
      <c r="C34" s="45"/>
      <c r="D34" s="32"/>
      <c r="E34" s="32"/>
      <c r="F34" s="43">
        <f>D$34*E34</f>
        <v>0</v>
      </c>
      <c r="G34" s="39"/>
      <c r="H34" s="32"/>
      <c r="I34" s="43">
        <f t="shared" si="5"/>
        <v>0</v>
      </c>
      <c r="J34" s="39"/>
      <c r="K34" s="32"/>
      <c r="L34" s="43">
        <f t="shared" si="6"/>
        <v>0</v>
      </c>
      <c r="M34" s="39"/>
      <c r="N34" s="32"/>
      <c r="O34" s="43">
        <f t="shared" si="7"/>
        <v>0</v>
      </c>
      <c r="P34" s="39"/>
      <c r="Q34" s="32"/>
      <c r="R34" s="43">
        <f t="shared" si="8"/>
        <v>0</v>
      </c>
      <c r="S34" s="62"/>
      <c r="T34" s="106" t="s">
        <v>51</v>
      </c>
      <c r="U34" s="45"/>
    </row>
    <row r="35" spans="1:21" s="113"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5"/>
      <c r="T35" s="56">
        <f>+F35+I35+L35+O35+R35</f>
        <v>0</v>
      </c>
      <c r="U35" s="36"/>
    </row>
    <row r="36" spans="1:21" s="113"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102"/>
      <c r="U36" s="45"/>
    </row>
    <row r="37" spans="1:21" s="114" customFormat="1" ht="21" customHeight="1" x14ac:dyDescent="0.3">
      <c r="A37" s="36" t="s">
        <v>52</v>
      </c>
      <c r="B37" s="68" t="s">
        <v>53</v>
      </c>
      <c r="C37" s="69"/>
      <c r="D37" s="59"/>
      <c r="E37" s="156" t="str">
        <f>E6</f>
        <v>Industrieel onderzoek</v>
      </c>
      <c r="F37" s="157"/>
      <c r="G37" s="59"/>
      <c r="H37" s="158" t="str">
        <f>H6</f>
        <v>Experimentele ontwikkeling</v>
      </c>
      <c r="I37" s="157"/>
      <c r="J37" s="59"/>
      <c r="K37" s="158" t="str">
        <f>K6</f>
        <v>Haalbaarheidsstudies</v>
      </c>
      <c r="L37" s="157"/>
      <c r="M37" s="59"/>
      <c r="N37" s="158" t="str">
        <f>N6</f>
        <v>Investeringssteun MKB</v>
      </c>
      <c r="O37" s="157"/>
      <c r="P37" s="59"/>
      <c r="Q37" s="158" t="str">
        <f>Q6</f>
        <v>Onderzoeksinfrastructuur</v>
      </c>
      <c r="R37" s="157"/>
      <c r="S37" s="59"/>
      <c r="T37" s="103"/>
      <c r="U37" s="45"/>
    </row>
    <row r="38" spans="1:21" s="113" customFormat="1" ht="24.75" customHeight="1" x14ac:dyDescent="0.3">
      <c r="A38" s="36"/>
      <c r="B38" s="35" t="s">
        <v>54</v>
      </c>
      <c r="C38" s="36"/>
      <c r="D38" s="60"/>
      <c r="E38" s="36"/>
      <c r="F38" s="60" t="s">
        <v>7</v>
      </c>
      <c r="G38" s="60"/>
      <c r="H38" s="36"/>
      <c r="I38" s="60" t="s">
        <v>7</v>
      </c>
      <c r="J38" s="60"/>
      <c r="K38" s="36"/>
      <c r="L38" s="60" t="s">
        <v>7</v>
      </c>
      <c r="M38" s="60"/>
      <c r="N38" s="36"/>
      <c r="O38" s="60" t="s">
        <v>7</v>
      </c>
      <c r="P38" s="60"/>
      <c r="Q38" s="36"/>
      <c r="R38" s="60" t="s">
        <v>7</v>
      </c>
      <c r="S38" s="60"/>
      <c r="T38" s="104"/>
      <c r="U38" s="36"/>
    </row>
    <row r="39" spans="1:21" s="113" customFormat="1" ht="15.65" customHeight="1" x14ac:dyDescent="0.3">
      <c r="A39" s="45"/>
      <c r="B39" s="31"/>
      <c r="C39" s="45"/>
      <c r="D39" s="46"/>
      <c r="E39" s="45"/>
      <c r="F39" s="32"/>
      <c r="G39" s="39"/>
      <c r="H39" s="39"/>
      <c r="I39" s="32"/>
      <c r="J39" s="39"/>
      <c r="K39" s="39"/>
      <c r="L39" s="32"/>
      <c r="M39" s="39"/>
      <c r="N39" s="39"/>
      <c r="O39" s="32"/>
      <c r="P39" s="39"/>
      <c r="Q39" s="39"/>
      <c r="R39" s="32"/>
      <c r="S39" s="39"/>
      <c r="T39" s="107"/>
      <c r="U39" s="45"/>
    </row>
    <row r="40" spans="1:21" s="113" customFormat="1" ht="15.65" customHeight="1" x14ac:dyDescent="0.3">
      <c r="A40" s="45"/>
      <c r="B40" s="31"/>
      <c r="C40" s="45"/>
      <c r="D40" s="46"/>
      <c r="E40" s="45"/>
      <c r="F40" s="32"/>
      <c r="G40" s="39"/>
      <c r="H40" s="39"/>
      <c r="I40" s="32"/>
      <c r="J40" s="39"/>
      <c r="K40" s="39"/>
      <c r="L40" s="32"/>
      <c r="M40" s="39"/>
      <c r="N40" s="39"/>
      <c r="O40" s="32"/>
      <c r="P40" s="39"/>
      <c r="Q40" s="39"/>
      <c r="R40" s="32"/>
      <c r="S40" s="39"/>
      <c r="T40" s="107"/>
      <c r="U40" s="45"/>
    </row>
    <row r="41" spans="1:21" s="113" customFormat="1" ht="15.65" customHeight="1" x14ac:dyDescent="0.3">
      <c r="A41" s="45"/>
      <c r="B41" s="31"/>
      <c r="C41" s="45"/>
      <c r="D41" s="46"/>
      <c r="E41" s="45"/>
      <c r="F41" s="32"/>
      <c r="G41" s="39"/>
      <c r="H41" s="39"/>
      <c r="I41" s="32"/>
      <c r="J41" s="39"/>
      <c r="K41" s="39"/>
      <c r="L41" s="32"/>
      <c r="M41" s="39"/>
      <c r="N41" s="39"/>
      <c r="O41" s="32"/>
      <c r="P41" s="39"/>
      <c r="Q41" s="39"/>
      <c r="R41" s="32"/>
      <c r="S41" s="39"/>
      <c r="T41" s="107"/>
      <c r="U41" s="45"/>
    </row>
    <row r="42" spans="1:21" s="113" customFormat="1" ht="15.65" customHeight="1" x14ac:dyDescent="0.3">
      <c r="A42" s="45"/>
      <c r="B42" s="31"/>
      <c r="C42" s="45"/>
      <c r="D42" s="46"/>
      <c r="E42" s="45"/>
      <c r="F42" s="32"/>
      <c r="G42" s="39"/>
      <c r="H42" s="39"/>
      <c r="I42" s="32"/>
      <c r="J42" s="39"/>
      <c r="K42" s="39"/>
      <c r="L42" s="32"/>
      <c r="M42" s="39"/>
      <c r="N42" s="39"/>
      <c r="O42" s="32"/>
      <c r="P42" s="39"/>
      <c r="Q42" s="39"/>
      <c r="R42" s="32"/>
      <c r="S42" s="39"/>
      <c r="T42" s="107"/>
      <c r="U42" s="45"/>
    </row>
    <row r="43" spans="1:21" s="113" customFormat="1" ht="15.65" customHeight="1" x14ac:dyDescent="0.3">
      <c r="A43" s="45"/>
      <c r="B43" s="31"/>
      <c r="C43" s="45"/>
      <c r="D43" s="46"/>
      <c r="E43" s="45"/>
      <c r="F43" s="32"/>
      <c r="G43" s="39"/>
      <c r="H43" s="39"/>
      <c r="I43" s="32"/>
      <c r="J43" s="39"/>
      <c r="K43" s="39"/>
      <c r="L43" s="32"/>
      <c r="M43" s="39"/>
      <c r="N43" s="39"/>
      <c r="O43" s="32"/>
      <c r="P43" s="39"/>
      <c r="Q43" s="39"/>
      <c r="R43" s="32"/>
      <c r="S43" s="39"/>
      <c r="T43" s="107"/>
      <c r="U43" s="45"/>
    </row>
    <row r="44" spans="1:21" s="113" customFormat="1" ht="15.65" customHeight="1" x14ac:dyDescent="0.3">
      <c r="A44" s="45"/>
      <c r="B44" s="31"/>
      <c r="C44" s="45"/>
      <c r="D44" s="46"/>
      <c r="E44" s="45"/>
      <c r="F44" s="32"/>
      <c r="G44" s="39"/>
      <c r="H44" s="39"/>
      <c r="I44" s="32"/>
      <c r="J44" s="39"/>
      <c r="K44" s="39"/>
      <c r="L44" s="32"/>
      <c r="M44" s="39"/>
      <c r="N44" s="39"/>
      <c r="O44" s="32"/>
      <c r="P44" s="39"/>
      <c r="Q44" s="39"/>
      <c r="R44" s="32"/>
      <c r="S44" s="39"/>
      <c r="T44" s="107"/>
      <c r="U44" s="45"/>
    </row>
    <row r="45" spans="1:21" s="113" customFormat="1" ht="15.65" customHeight="1" x14ac:dyDescent="0.3">
      <c r="A45" s="45"/>
      <c r="B45" s="31"/>
      <c r="C45" s="45"/>
      <c r="D45" s="46"/>
      <c r="E45" s="45"/>
      <c r="F45" s="32"/>
      <c r="G45" s="39"/>
      <c r="H45" s="39"/>
      <c r="I45" s="32"/>
      <c r="J45" s="39"/>
      <c r="K45" s="39"/>
      <c r="L45" s="32"/>
      <c r="M45" s="39"/>
      <c r="N45" s="39"/>
      <c r="O45" s="32"/>
      <c r="P45" s="39"/>
      <c r="Q45" s="39"/>
      <c r="R45" s="32"/>
      <c r="S45" s="39"/>
      <c r="T45" s="107"/>
      <c r="U45" s="45"/>
    </row>
    <row r="46" spans="1:21" s="113" customFormat="1" ht="15.65" customHeight="1" x14ac:dyDescent="0.3">
      <c r="A46" s="45"/>
      <c r="B46" s="31"/>
      <c r="C46" s="45"/>
      <c r="D46" s="46"/>
      <c r="E46" s="45"/>
      <c r="F46" s="32"/>
      <c r="G46" s="39"/>
      <c r="H46" s="39"/>
      <c r="I46" s="32"/>
      <c r="J46" s="39"/>
      <c r="K46" s="39"/>
      <c r="L46" s="32"/>
      <c r="M46" s="39"/>
      <c r="N46" s="39"/>
      <c r="O46" s="32"/>
      <c r="P46" s="39"/>
      <c r="Q46" s="39"/>
      <c r="R46" s="32"/>
      <c r="S46" s="39"/>
      <c r="T46" s="107"/>
      <c r="U46" s="45"/>
    </row>
    <row r="47" spans="1:21" s="114" customFormat="1" ht="15.65" customHeight="1" x14ac:dyDescent="0.3">
      <c r="A47" s="45"/>
      <c r="B47" s="31"/>
      <c r="C47" s="45"/>
      <c r="D47" s="46"/>
      <c r="E47" s="45"/>
      <c r="F47" s="70"/>
      <c r="G47" s="39"/>
      <c r="H47" s="71"/>
      <c r="I47" s="70"/>
      <c r="J47" s="39"/>
      <c r="K47" s="71"/>
      <c r="L47" s="70"/>
      <c r="M47" s="39"/>
      <c r="N47" s="71"/>
      <c r="O47" s="70"/>
      <c r="P47" s="39"/>
      <c r="Q47" s="71"/>
      <c r="R47" s="70"/>
      <c r="S47" s="39"/>
      <c r="T47" s="107" t="s">
        <v>55</v>
      </c>
      <c r="U47" s="45"/>
    </row>
    <row r="48" spans="1:21" s="114"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56">
        <f>+F48+I48+L48+O48+R48</f>
        <v>0</v>
      </c>
      <c r="U48" s="36"/>
    </row>
    <row r="49" spans="1:21" s="114"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102"/>
      <c r="U49" s="36"/>
    </row>
    <row r="50" spans="1:21" s="114" customFormat="1" ht="15.65" customHeight="1" thickBot="1" x14ac:dyDescent="0.4">
      <c r="A50" s="36"/>
      <c r="B50" s="72" t="s">
        <v>62</v>
      </c>
      <c r="C50" s="25">
        <f>Deelnemer_1</f>
        <v>0</v>
      </c>
      <c r="D50" s="60"/>
      <c r="E50" s="36"/>
      <c r="F50" s="60"/>
      <c r="G50" s="60"/>
      <c r="H50" s="36"/>
      <c r="I50" s="60"/>
      <c r="J50" s="60"/>
      <c r="K50" s="36"/>
      <c r="L50" s="60"/>
      <c r="M50" s="60"/>
      <c r="N50" s="36"/>
      <c r="O50" s="60"/>
      <c r="P50" s="60"/>
      <c r="Q50" s="36"/>
      <c r="R50" s="60"/>
      <c r="S50" s="60"/>
      <c r="T50" s="102"/>
      <c r="U50" s="36"/>
    </row>
    <row r="51" spans="1:21" s="114"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102"/>
      <c r="U51" s="36"/>
    </row>
    <row r="52" spans="1:21" s="113" customFormat="1" ht="15.65" customHeight="1" x14ac:dyDescent="0.35">
      <c r="A52" s="36"/>
      <c r="B52" s="73"/>
      <c r="C52" s="36"/>
      <c r="D52" s="60"/>
      <c r="E52" s="36"/>
      <c r="F52" s="60"/>
      <c r="G52" s="60"/>
      <c r="H52" s="36"/>
      <c r="I52" s="60"/>
      <c r="J52" s="60"/>
      <c r="K52" s="36"/>
      <c r="L52" s="60"/>
      <c r="M52" s="60"/>
      <c r="N52" s="36"/>
      <c r="O52" s="60"/>
      <c r="P52" s="60"/>
      <c r="Q52" s="36"/>
      <c r="R52" s="60"/>
      <c r="S52" s="60"/>
      <c r="T52" s="102"/>
      <c r="U52" s="36"/>
    </row>
    <row r="53" spans="1:21" s="113"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102"/>
      <c r="U53" s="45"/>
    </row>
    <row r="54" spans="1:21" s="114" customFormat="1" ht="21" customHeight="1" x14ac:dyDescent="0.3">
      <c r="A54" s="36" t="s">
        <v>56</v>
      </c>
      <c r="B54" s="57" t="s">
        <v>57</v>
      </c>
      <c r="C54" s="58"/>
      <c r="D54" s="61"/>
      <c r="E54" s="156" t="str">
        <f>E6</f>
        <v>Industrieel onderzoek</v>
      </c>
      <c r="F54" s="157"/>
      <c r="G54" s="59"/>
      <c r="H54" s="158" t="str">
        <f>H6</f>
        <v>Experimentele ontwikkeling</v>
      </c>
      <c r="I54" s="157"/>
      <c r="J54" s="59"/>
      <c r="K54" s="158" t="str">
        <f>K6</f>
        <v>Haalbaarheidsstudies</v>
      </c>
      <c r="L54" s="157"/>
      <c r="M54" s="59"/>
      <c r="N54" s="158" t="str">
        <f>N6</f>
        <v>Investeringssteun MKB</v>
      </c>
      <c r="O54" s="157"/>
      <c r="P54" s="59"/>
      <c r="Q54" s="158" t="str">
        <f>Q6</f>
        <v>Onderzoeksinfrastructuur</v>
      </c>
      <c r="R54" s="157"/>
      <c r="S54" s="59"/>
      <c r="T54" s="103"/>
      <c r="U54" s="45"/>
    </row>
    <row r="55" spans="1:21" s="113" customFormat="1" ht="23.25" customHeight="1" x14ac:dyDescent="0.3">
      <c r="A55" s="36"/>
      <c r="B55" s="35" t="s">
        <v>58</v>
      </c>
      <c r="C55" s="36"/>
      <c r="D55" s="60"/>
      <c r="E55" s="36"/>
      <c r="F55" s="60" t="s">
        <v>7</v>
      </c>
      <c r="G55" s="60"/>
      <c r="H55" s="36"/>
      <c r="I55" s="60" t="s">
        <v>7</v>
      </c>
      <c r="J55" s="60"/>
      <c r="K55" s="36"/>
      <c r="L55" s="60" t="s">
        <v>7</v>
      </c>
      <c r="M55" s="60"/>
      <c r="N55" s="36"/>
      <c r="O55" s="60" t="s">
        <v>7</v>
      </c>
      <c r="P55" s="60"/>
      <c r="Q55" s="36"/>
      <c r="R55" s="60" t="s">
        <v>7</v>
      </c>
      <c r="S55" s="60"/>
      <c r="T55" s="104"/>
      <c r="U55" s="36"/>
    </row>
    <row r="56" spans="1:21" s="113" customFormat="1" ht="15.65" customHeight="1" x14ac:dyDescent="0.3">
      <c r="A56" s="36"/>
      <c r="B56" s="31"/>
      <c r="C56" s="45"/>
      <c r="D56" s="60"/>
      <c r="E56" s="45"/>
      <c r="F56" s="32"/>
      <c r="G56" s="39"/>
      <c r="H56" s="39"/>
      <c r="I56" s="32"/>
      <c r="J56" s="39"/>
      <c r="K56" s="39"/>
      <c r="L56" s="32"/>
      <c r="M56" s="39"/>
      <c r="N56" s="39"/>
      <c r="O56" s="32"/>
      <c r="P56" s="39"/>
      <c r="Q56" s="39"/>
      <c r="R56" s="32"/>
      <c r="S56" s="39"/>
      <c r="T56" s="107"/>
      <c r="U56" s="45"/>
    </row>
    <row r="57" spans="1:21" s="113" customFormat="1" ht="15.65" customHeight="1" x14ac:dyDescent="0.3">
      <c r="A57" s="36"/>
      <c r="B57" s="31"/>
      <c r="C57" s="45"/>
      <c r="D57" s="60"/>
      <c r="E57" s="45"/>
      <c r="F57" s="32"/>
      <c r="G57" s="39"/>
      <c r="H57" s="39"/>
      <c r="I57" s="32"/>
      <c r="J57" s="39"/>
      <c r="K57" s="39"/>
      <c r="L57" s="32"/>
      <c r="M57" s="39"/>
      <c r="N57" s="39"/>
      <c r="O57" s="32"/>
      <c r="P57" s="39"/>
      <c r="Q57" s="39"/>
      <c r="R57" s="32"/>
      <c r="S57" s="39"/>
      <c r="T57" s="107"/>
      <c r="U57" s="45"/>
    </row>
    <row r="58" spans="1:21" s="113" customFormat="1" ht="15.65" customHeight="1" x14ac:dyDescent="0.3">
      <c r="A58" s="36"/>
      <c r="B58" s="31"/>
      <c r="C58" s="45"/>
      <c r="D58" s="60"/>
      <c r="E58" s="45"/>
      <c r="F58" s="32"/>
      <c r="G58" s="39"/>
      <c r="H58" s="39"/>
      <c r="I58" s="32"/>
      <c r="J58" s="39"/>
      <c r="K58" s="39"/>
      <c r="L58" s="32"/>
      <c r="M58" s="39"/>
      <c r="N58" s="39"/>
      <c r="O58" s="32"/>
      <c r="P58" s="39"/>
      <c r="Q58" s="39"/>
      <c r="R58" s="32"/>
      <c r="S58" s="39"/>
      <c r="T58" s="107"/>
      <c r="U58" s="45"/>
    </row>
    <row r="59" spans="1:21" s="113" customFormat="1" ht="15.65" customHeight="1" x14ac:dyDescent="0.3">
      <c r="A59" s="36"/>
      <c r="B59" s="31"/>
      <c r="C59" s="45"/>
      <c r="D59" s="60"/>
      <c r="E59" s="45"/>
      <c r="F59" s="32"/>
      <c r="G59" s="39"/>
      <c r="H59" s="39"/>
      <c r="I59" s="32"/>
      <c r="J59" s="39"/>
      <c r="K59" s="39"/>
      <c r="L59" s="32"/>
      <c r="M59" s="39"/>
      <c r="N59" s="39"/>
      <c r="O59" s="32"/>
      <c r="P59" s="39"/>
      <c r="Q59" s="39"/>
      <c r="R59" s="32"/>
      <c r="S59" s="39"/>
      <c r="T59" s="107"/>
      <c r="U59" s="45"/>
    </row>
    <row r="60" spans="1:21" s="113" customFormat="1" ht="15.65" customHeight="1" x14ac:dyDescent="0.3">
      <c r="A60" s="36"/>
      <c r="B60" s="31"/>
      <c r="C60" s="45"/>
      <c r="D60" s="60"/>
      <c r="E60" s="45"/>
      <c r="F60" s="32"/>
      <c r="G60" s="39"/>
      <c r="H60" s="39"/>
      <c r="I60" s="32"/>
      <c r="J60" s="39"/>
      <c r="K60" s="39"/>
      <c r="L60" s="32"/>
      <c r="M60" s="39"/>
      <c r="N60" s="39"/>
      <c r="O60" s="32"/>
      <c r="P60" s="39"/>
      <c r="Q60" s="39"/>
      <c r="R60" s="32"/>
      <c r="S60" s="39"/>
      <c r="T60" s="107"/>
      <c r="U60" s="45"/>
    </row>
    <row r="61" spans="1:21" s="113" customFormat="1" ht="15.65" customHeight="1" x14ac:dyDescent="0.3">
      <c r="A61" s="36"/>
      <c r="B61" s="31"/>
      <c r="C61" s="45"/>
      <c r="D61" s="60"/>
      <c r="E61" s="45"/>
      <c r="F61" s="32"/>
      <c r="G61" s="39"/>
      <c r="H61" s="39"/>
      <c r="I61" s="32"/>
      <c r="J61" s="39"/>
      <c r="K61" s="39"/>
      <c r="L61" s="32"/>
      <c r="M61" s="39"/>
      <c r="N61" s="39"/>
      <c r="O61" s="32"/>
      <c r="P61" s="39"/>
      <c r="Q61" s="39"/>
      <c r="R61" s="32"/>
      <c r="S61" s="39"/>
      <c r="T61" s="107"/>
      <c r="U61" s="45"/>
    </row>
    <row r="62" spans="1:21" s="113" customFormat="1" ht="15.65" customHeight="1" x14ac:dyDescent="0.3">
      <c r="A62" s="36"/>
      <c r="B62" s="31"/>
      <c r="C62" s="45"/>
      <c r="D62" s="60"/>
      <c r="E62" s="45"/>
      <c r="F62" s="32"/>
      <c r="G62" s="39"/>
      <c r="H62" s="39"/>
      <c r="I62" s="32"/>
      <c r="J62" s="39"/>
      <c r="K62" s="39"/>
      <c r="L62" s="32"/>
      <c r="M62" s="39"/>
      <c r="N62" s="39"/>
      <c r="O62" s="32"/>
      <c r="P62" s="39"/>
      <c r="Q62" s="39"/>
      <c r="R62" s="32"/>
      <c r="S62" s="39"/>
      <c r="T62" s="107"/>
      <c r="U62" s="45"/>
    </row>
    <row r="63" spans="1:21" s="114" customFormat="1" ht="15.65" customHeight="1" x14ac:dyDescent="0.3">
      <c r="A63" s="36"/>
      <c r="B63" s="31"/>
      <c r="C63" s="45"/>
      <c r="D63" s="60"/>
      <c r="E63" s="45"/>
      <c r="F63" s="32"/>
      <c r="G63" s="39"/>
      <c r="H63" s="39"/>
      <c r="I63" s="32"/>
      <c r="J63" s="39"/>
      <c r="K63" s="39"/>
      <c r="L63" s="32"/>
      <c r="M63" s="39"/>
      <c r="N63" s="39"/>
      <c r="O63" s="32"/>
      <c r="P63" s="39"/>
      <c r="Q63" s="39"/>
      <c r="R63" s="32"/>
      <c r="S63" s="39"/>
      <c r="T63" s="107"/>
      <c r="U63" s="45"/>
    </row>
    <row r="64" spans="1:21" s="114" customFormat="1" ht="15.65" customHeight="1" x14ac:dyDescent="0.3">
      <c r="A64" s="36"/>
      <c r="B64" s="31"/>
      <c r="C64" s="36"/>
      <c r="D64" s="60"/>
      <c r="E64" s="45"/>
      <c r="F64" s="32"/>
      <c r="G64" s="39"/>
      <c r="H64" s="74"/>
      <c r="I64" s="32"/>
      <c r="J64" s="39"/>
      <c r="K64" s="74"/>
      <c r="L64" s="32"/>
      <c r="M64" s="39"/>
      <c r="N64" s="74"/>
      <c r="O64" s="32"/>
      <c r="P64" s="39"/>
      <c r="Q64" s="74"/>
      <c r="R64" s="32"/>
      <c r="S64" s="39"/>
      <c r="T64" s="107"/>
      <c r="U64" s="36"/>
    </row>
    <row r="65" spans="1:23" s="114" customFormat="1" ht="13" x14ac:dyDescent="0.3">
      <c r="A65" s="36"/>
      <c r="B65" s="31"/>
      <c r="C65" s="36"/>
      <c r="D65" s="60"/>
      <c r="E65" s="45"/>
      <c r="F65" s="32"/>
      <c r="G65" s="39"/>
      <c r="H65" s="39"/>
      <c r="I65" s="32"/>
      <c r="J65" s="39"/>
      <c r="K65" s="39"/>
      <c r="L65" s="32"/>
      <c r="M65" s="39"/>
      <c r="N65" s="39"/>
      <c r="O65" s="32"/>
      <c r="P65" s="39"/>
      <c r="Q65" s="39"/>
      <c r="R65" s="32"/>
      <c r="S65" s="48"/>
      <c r="T65" s="107"/>
      <c r="U65" s="36"/>
    </row>
    <row r="66" spans="1:23" s="114" customFormat="1" ht="13" x14ac:dyDescent="0.3">
      <c r="A66" s="36"/>
      <c r="B66" s="31"/>
      <c r="C66" s="36"/>
      <c r="D66" s="60"/>
      <c r="E66" s="45"/>
      <c r="F66" s="32"/>
      <c r="G66" s="39"/>
      <c r="H66" s="39"/>
      <c r="I66" s="32"/>
      <c r="J66" s="39"/>
      <c r="K66" s="39"/>
      <c r="L66" s="32"/>
      <c r="M66" s="39"/>
      <c r="N66" s="39"/>
      <c r="O66" s="32"/>
      <c r="P66" s="39"/>
      <c r="Q66" s="39"/>
      <c r="R66" s="32"/>
      <c r="S66" s="48"/>
      <c r="T66" s="107"/>
      <c r="U66" s="36"/>
    </row>
    <row r="67" spans="1:23" s="114" customFormat="1" ht="13" x14ac:dyDescent="0.3">
      <c r="A67" s="36"/>
      <c r="B67" s="31"/>
      <c r="C67" s="36"/>
      <c r="D67" s="60"/>
      <c r="E67" s="45"/>
      <c r="F67" s="32"/>
      <c r="G67" s="39"/>
      <c r="H67" s="39"/>
      <c r="I67" s="32"/>
      <c r="J67" s="39"/>
      <c r="K67" s="39"/>
      <c r="L67" s="32"/>
      <c r="M67" s="39"/>
      <c r="N67" s="39"/>
      <c r="O67" s="32"/>
      <c r="P67" s="39"/>
      <c r="Q67" s="39"/>
      <c r="R67" s="32"/>
      <c r="S67" s="48"/>
      <c r="T67" s="107"/>
      <c r="U67" s="36"/>
    </row>
    <row r="68" spans="1:23" s="114" customFormat="1" ht="13" x14ac:dyDescent="0.3">
      <c r="A68" s="36"/>
      <c r="B68" s="31"/>
      <c r="C68" s="36"/>
      <c r="D68" s="60"/>
      <c r="E68" s="45"/>
      <c r="F68" s="32"/>
      <c r="G68" s="39"/>
      <c r="H68" s="39"/>
      <c r="I68" s="32"/>
      <c r="J68" s="39"/>
      <c r="K68" s="39"/>
      <c r="L68" s="32"/>
      <c r="M68" s="39"/>
      <c r="N68" s="39"/>
      <c r="O68" s="32"/>
      <c r="P68" s="39"/>
      <c r="Q68" s="39"/>
      <c r="R68" s="32"/>
      <c r="S68" s="48"/>
      <c r="T68" s="107"/>
      <c r="U68" s="36"/>
    </row>
    <row r="69" spans="1:23" s="114" customFormat="1" ht="13" x14ac:dyDescent="0.3">
      <c r="A69" s="36"/>
      <c r="B69" s="31"/>
      <c r="C69" s="36"/>
      <c r="D69" s="60"/>
      <c r="E69" s="45"/>
      <c r="F69" s="32"/>
      <c r="G69" s="39"/>
      <c r="H69" s="39"/>
      <c r="I69" s="32"/>
      <c r="J69" s="39"/>
      <c r="K69" s="39"/>
      <c r="L69" s="32"/>
      <c r="M69" s="39"/>
      <c r="N69" s="39"/>
      <c r="O69" s="32"/>
      <c r="P69" s="39"/>
      <c r="Q69" s="39"/>
      <c r="R69" s="32"/>
      <c r="S69" s="48"/>
      <c r="T69" s="107"/>
      <c r="U69" s="36"/>
    </row>
    <row r="70" spans="1:23" s="114" customFormat="1" ht="13" x14ac:dyDescent="0.3">
      <c r="A70" s="36"/>
      <c r="B70" s="31"/>
      <c r="C70" s="36"/>
      <c r="D70" s="60"/>
      <c r="E70" s="45"/>
      <c r="F70" s="70"/>
      <c r="G70" s="39"/>
      <c r="H70" s="74"/>
      <c r="I70" s="70"/>
      <c r="J70" s="39"/>
      <c r="K70" s="74"/>
      <c r="L70" s="70"/>
      <c r="M70" s="39"/>
      <c r="N70" s="74"/>
      <c r="O70" s="70"/>
      <c r="P70" s="39"/>
      <c r="Q70" s="74"/>
      <c r="R70" s="70"/>
      <c r="S70" s="48"/>
      <c r="T70" s="107" t="s">
        <v>59</v>
      </c>
      <c r="U70" s="36"/>
    </row>
    <row r="71" spans="1:23" s="114"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56">
        <f>+F71+I71+L71+O71+R71</f>
        <v>0</v>
      </c>
      <c r="U71" s="36"/>
    </row>
    <row r="72" spans="1:23" s="115" customFormat="1" ht="18.5" thickBot="1" x14ac:dyDescent="0.45">
      <c r="A72" s="36"/>
      <c r="B72" s="36"/>
      <c r="C72" s="36"/>
      <c r="D72" s="60"/>
      <c r="E72" s="36"/>
      <c r="F72" s="60"/>
      <c r="G72" s="60"/>
      <c r="H72" s="60"/>
      <c r="I72" s="60"/>
      <c r="J72" s="60"/>
      <c r="K72" s="60"/>
      <c r="L72" s="60"/>
      <c r="M72" s="60"/>
      <c r="N72" s="60"/>
      <c r="O72" s="60"/>
      <c r="P72" s="60"/>
      <c r="Q72" s="60"/>
      <c r="R72" s="60"/>
      <c r="S72" s="60"/>
      <c r="T72" s="102"/>
      <c r="U72" s="36"/>
    </row>
    <row r="73" spans="1:23" s="114" customFormat="1" ht="21.75" customHeight="1" thickBot="1" x14ac:dyDescent="0.45">
      <c r="A73" s="36" t="s">
        <v>60</v>
      </c>
      <c r="B73" s="75" t="s">
        <v>61</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108">
        <f>+F73+I73+L73+O73+R73</f>
        <v>0</v>
      </c>
      <c r="U73" s="109"/>
    </row>
    <row r="74" spans="1:23" s="113"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110"/>
      <c r="U74" s="111"/>
    </row>
    <row r="75" spans="1:23" s="113" customFormat="1" ht="21" customHeight="1" x14ac:dyDescent="0.3">
      <c r="A75" s="81" t="s">
        <v>73</v>
      </c>
      <c r="B75" s="83" t="s">
        <v>74</v>
      </c>
      <c r="C75" s="84"/>
      <c r="D75" s="85"/>
      <c r="E75" s="86"/>
      <c r="F75" s="87"/>
      <c r="G75" s="87"/>
      <c r="H75" s="88"/>
      <c r="I75" s="87"/>
      <c r="J75" s="87"/>
      <c r="K75" s="88"/>
      <c r="L75" s="87"/>
      <c r="M75" s="87"/>
      <c r="N75" s="88"/>
      <c r="O75" s="87"/>
      <c r="P75" s="87"/>
      <c r="Q75" s="88"/>
      <c r="R75" s="87"/>
      <c r="S75" s="87"/>
      <c r="T75" s="185"/>
      <c r="U75" s="181"/>
      <c r="V75" s="39"/>
      <c r="W75" s="182"/>
    </row>
    <row r="76" spans="1:23" s="113" customFormat="1" ht="15.65" customHeight="1" x14ac:dyDescent="0.3">
      <c r="A76" s="45"/>
      <c r="B76" s="44"/>
      <c r="C76" s="89"/>
      <c r="D76" s="90"/>
      <c r="E76" s="45"/>
      <c r="F76" s="46"/>
      <c r="G76" s="46"/>
      <c r="I76" s="46"/>
      <c r="J76" s="46"/>
      <c r="K76" s="45"/>
      <c r="L76" s="46"/>
      <c r="M76" s="46"/>
      <c r="N76" s="45"/>
      <c r="O76" s="46"/>
      <c r="P76" s="46"/>
      <c r="Q76" s="45"/>
      <c r="R76" s="46"/>
      <c r="S76" s="46"/>
      <c r="T76" s="186"/>
      <c r="U76" s="46"/>
      <c r="V76" s="91"/>
      <c r="W76" s="102"/>
    </row>
    <row r="77" spans="1:23" s="113" customFormat="1" ht="15.65" customHeight="1" x14ac:dyDescent="0.3">
      <c r="A77" s="92"/>
      <c r="B77" s="93"/>
      <c r="C77" s="177"/>
      <c r="D77" s="90"/>
      <c r="E77" s="45"/>
      <c r="F77" s="46"/>
      <c r="G77" s="46"/>
      <c r="H77" s="45"/>
      <c r="I77" s="46"/>
      <c r="J77" s="46"/>
      <c r="K77" s="45"/>
      <c r="L77" s="46"/>
      <c r="M77" s="46"/>
      <c r="N77" s="45"/>
      <c r="O77" s="46"/>
      <c r="P77" s="46"/>
      <c r="Q77" s="45"/>
      <c r="R77" s="46"/>
      <c r="S77" s="46"/>
      <c r="T77" s="186"/>
      <c r="U77" s="46"/>
      <c r="V77" s="46"/>
      <c r="W77" s="183"/>
    </row>
    <row r="78" spans="1:23" s="113" customFormat="1" ht="15.65" customHeight="1" x14ac:dyDescent="0.3">
      <c r="A78" s="94"/>
      <c r="B78" s="335" t="s">
        <v>61</v>
      </c>
      <c r="C78" s="336"/>
      <c r="D78" s="90"/>
      <c r="E78" s="45"/>
      <c r="F78" s="330">
        <f>+T73</f>
        <v>0</v>
      </c>
      <c r="G78" s="178"/>
      <c r="H78" s="45"/>
      <c r="I78" s="46"/>
      <c r="J78" s="46"/>
      <c r="K78" s="45"/>
      <c r="L78" s="46"/>
      <c r="M78" s="46"/>
      <c r="N78" s="45"/>
      <c r="O78" s="46"/>
      <c r="P78" s="46"/>
      <c r="Q78" s="45"/>
      <c r="R78" s="46"/>
      <c r="S78" s="46"/>
      <c r="T78" s="186"/>
      <c r="U78" s="46"/>
      <c r="V78" s="91"/>
      <c r="W78" s="102"/>
    </row>
    <row r="79" spans="1:23" s="113" customFormat="1" ht="15.65" customHeight="1" x14ac:dyDescent="0.3">
      <c r="A79" s="94"/>
      <c r="B79" s="335" t="s">
        <v>75</v>
      </c>
      <c r="C79" s="336"/>
      <c r="D79" s="90"/>
      <c r="E79" s="45"/>
      <c r="F79" s="330">
        <f>+'Totaal begroting'!V7</f>
        <v>0</v>
      </c>
      <c r="G79" s="179"/>
      <c r="H79" s="45"/>
      <c r="I79" s="46"/>
      <c r="J79" s="46"/>
      <c r="K79" s="45"/>
      <c r="L79" s="46"/>
      <c r="M79" s="46"/>
      <c r="N79" s="45"/>
      <c r="O79" s="46"/>
      <c r="P79" s="46"/>
      <c r="Q79" s="45"/>
      <c r="R79" s="46"/>
      <c r="S79" s="46"/>
      <c r="T79" s="186"/>
      <c r="U79" s="46"/>
      <c r="V79" s="91"/>
      <c r="W79" s="102"/>
    </row>
    <row r="80" spans="1:23" s="113" customFormat="1" ht="15.65" customHeight="1" x14ac:dyDescent="0.3">
      <c r="A80" s="94"/>
      <c r="B80" s="337" t="s">
        <v>76</v>
      </c>
      <c r="C80" s="338"/>
      <c r="D80" s="90"/>
      <c r="E80" s="45"/>
      <c r="F80" s="184"/>
      <c r="G80" s="179"/>
      <c r="H80" s="45"/>
      <c r="I80" s="46"/>
      <c r="J80" s="46"/>
      <c r="K80" s="45"/>
      <c r="L80" s="46"/>
      <c r="M80" s="46"/>
      <c r="N80" s="45"/>
      <c r="O80" s="46"/>
      <c r="P80" s="46"/>
      <c r="Q80" s="45"/>
      <c r="R80" s="46"/>
      <c r="S80" s="46"/>
      <c r="T80" s="186"/>
      <c r="U80" s="46"/>
      <c r="V80" s="91"/>
      <c r="W80" s="102"/>
    </row>
    <row r="81" spans="1:23" s="113" customFormat="1" ht="15.65" customHeight="1" x14ac:dyDescent="0.3">
      <c r="A81" s="94"/>
      <c r="B81" s="339" t="s">
        <v>77</v>
      </c>
      <c r="C81" s="340"/>
      <c r="D81" s="90"/>
      <c r="E81" s="45"/>
      <c r="F81" s="330">
        <f>+F78-F79-F80</f>
        <v>0</v>
      </c>
      <c r="G81" s="46"/>
      <c r="H81" s="45"/>
      <c r="I81" s="46"/>
      <c r="J81" s="46"/>
      <c r="K81" s="45"/>
      <c r="L81" s="46"/>
      <c r="M81" s="46"/>
      <c r="N81" s="45"/>
      <c r="O81" s="46"/>
      <c r="P81" s="46"/>
      <c r="Q81" s="45"/>
      <c r="R81" s="46"/>
      <c r="S81" s="46"/>
      <c r="T81" s="186"/>
      <c r="U81" s="46"/>
      <c r="V81" s="91"/>
      <c r="W81" s="102"/>
    </row>
    <row r="82" spans="1:23" s="113" customFormat="1" ht="15.65" customHeight="1" x14ac:dyDescent="0.3">
      <c r="A82" s="94"/>
      <c r="B82" s="44"/>
      <c r="C82" s="89"/>
      <c r="D82" s="90"/>
      <c r="E82" s="45"/>
      <c r="F82" s="46"/>
      <c r="G82" s="46"/>
      <c r="H82" s="81" t="s">
        <v>78</v>
      </c>
      <c r="I82" s="46"/>
      <c r="J82" s="46"/>
      <c r="K82" s="45"/>
      <c r="L82" s="46"/>
      <c r="M82" s="46"/>
      <c r="N82" s="45"/>
      <c r="O82" s="46"/>
      <c r="P82" s="46"/>
      <c r="Q82" s="45"/>
      <c r="R82" s="46"/>
      <c r="S82" s="46"/>
      <c r="T82" s="186"/>
      <c r="U82" s="46"/>
      <c r="V82" s="91"/>
      <c r="W82" s="102"/>
    </row>
    <row r="83" spans="1:23" s="113" customFormat="1" ht="15.65" customHeight="1" x14ac:dyDescent="0.3">
      <c r="A83" s="94"/>
      <c r="B83" s="187"/>
      <c r="C83" s="184"/>
      <c r="D83" s="90"/>
      <c r="E83" s="45"/>
      <c r="F83" s="184">
        <v>0</v>
      </c>
      <c r="G83" s="46"/>
      <c r="H83" s="45"/>
      <c r="I83" s="46"/>
      <c r="J83" s="46"/>
      <c r="K83" s="45"/>
      <c r="L83" s="46"/>
      <c r="M83" s="46"/>
      <c r="N83" s="45"/>
      <c r="O83" s="46"/>
      <c r="P83" s="46"/>
      <c r="Q83" s="45"/>
      <c r="R83" s="46"/>
      <c r="S83" s="46"/>
      <c r="T83" s="186"/>
      <c r="U83" s="46"/>
      <c r="V83" s="91"/>
      <c r="W83" s="102"/>
    </row>
    <row r="84" spans="1:23" s="113" customFormat="1" ht="15.65" customHeight="1" x14ac:dyDescent="0.3">
      <c r="A84" s="94"/>
      <c r="B84" s="187"/>
      <c r="C84" s="184"/>
      <c r="D84" s="90"/>
      <c r="E84" s="45"/>
      <c r="F84" s="184">
        <v>0</v>
      </c>
      <c r="G84" s="46"/>
      <c r="H84" s="45"/>
      <c r="I84" s="46"/>
      <c r="J84" s="46"/>
      <c r="K84" s="45"/>
      <c r="L84" s="46"/>
      <c r="M84" s="46"/>
      <c r="N84" s="45"/>
      <c r="O84" s="46"/>
      <c r="P84" s="46"/>
      <c r="Q84" s="45"/>
      <c r="R84" s="46"/>
      <c r="S84" s="46"/>
      <c r="T84" s="186"/>
      <c r="U84" s="46"/>
      <c r="V84" s="91"/>
      <c r="W84" s="102"/>
    </row>
    <row r="85" spans="1:23" s="113" customFormat="1" ht="15.65" customHeight="1" x14ac:dyDescent="0.3">
      <c r="A85" s="94"/>
      <c r="B85" s="187"/>
      <c r="C85" s="184"/>
      <c r="D85" s="90"/>
      <c r="E85" s="45"/>
      <c r="F85" s="184">
        <v>0</v>
      </c>
      <c r="G85" s="46"/>
      <c r="H85" s="45"/>
      <c r="I85" s="46"/>
      <c r="J85" s="46"/>
      <c r="K85" s="45"/>
      <c r="L85" s="46"/>
      <c r="M85" s="46"/>
      <c r="N85" s="45"/>
      <c r="O85" s="46"/>
      <c r="P85" s="46"/>
      <c r="Q85" s="45"/>
      <c r="R85" s="46"/>
      <c r="S85" s="46"/>
      <c r="T85" s="186"/>
      <c r="U85" s="46"/>
      <c r="V85" s="91"/>
      <c r="W85" s="102"/>
    </row>
    <row r="86" spans="1:23" s="113" customFormat="1" ht="15.65" customHeight="1" x14ac:dyDescent="0.3">
      <c r="A86" s="94"/>
      <c r="B86" s="187"/>
      <c r="C86" s="184"/>
      <c r="D86" s="90"/>
      <c r="E86" s="45"/>
      <c r="F86" s="184">
        <v>0</v>
      </c>
      <c r="G86" s="46"/>
      <c r="H86" s="45"/>
      <c r="I86" s="46"/>
      <c r="J86" s="46"/>
      <c r="K86" s="45"/>
      <c r="L86" s="46"/>
      <c r="M86" s="46"/>
      <c r="N86" s="45"/>
      <c r="O86" s="46"/>
      <c r="P86" s="46"/>
      <c r="Q86" s="45"/>
      <c r="R86" s="46"/>
      <c r="S86" s="46"/>
      <c r="T86" s="186"/>
      <c r="U86" s="46"/>
      <c r="V86" s="91"/>
      <c r="W86" s="102"/>
    </row>
    <row r="87" spans="1:23" s="113" customFormat="1" ht="15.65" customHeight="1" x14ac:dyDescent="0.3">
      <c r="A87" s="92"/>
      <c r="B87" s="187"/>
      <c r="C87" s="184"/>
      <c r="D87" s="90"/>
      <c r="E87" s="45"/>
      <c r="F87" s="184">
        <v>0</v>
      </c>
      <c r="G87" s="46"/>
      <c r="H87" s="45"/>
      <c r="I87" s="46"/>
      <c r="J87" s="46"/>
      <c r="K87" s="45"/>
      <c r="L87" s="46"/>
      <c r="M87" s="46"/>
      <c r="N87" s="45"/>
      <c r="O87" s="46"/>
      <c r="P87" s="46"/>
      <c r="Q87" s="45"/>
      <c r="R87" s="46"/>
      <c r="S87" s="46"/>
      <c r="T87" s="186"/>
      <c r="U87" s="46"/>
      <c r="V87" s="91"/>
      <c r="W87" s="102"/>
    </row>
    <row r="88" spans="1:23" s="113" customFormat="1" ht="15.65" customHeight="1" thickBot="1" x14ac:dyDescent="0.35">
      <c r="A88" s="94"/>
      <c r="B88" s="341" t="s">
        <v>79</v>
      </c>
      <c r="C88" s="342"/>
      <c r="D88" s="98"/>
      <c r="E88" s="97"/>
      <c r="F88" s="331">
        <f>SUM(F83:F87)</f>
        <v>0</v>
      </c>
      <c r="G88" s="188" t="str">
        <f>IF(F88&lt;F81,"Let op: onderbouw het volledige eigen aandeel in de projectkosten","")</f>
        <v/>
      </c>
      <c r="H88" s="189"/>
      <c r="I88" s="98"/>
      <c r="J88" s="98"/>
      <c r="K88" s="189"/>
      <c r="L88" s="98"/>
      <c r="M88" s="98"/>
      <c r="N88" s="189"/>
      <c r="O88" s="98"/>
      <c r="P88" s="98"/>
      <c r="Q88" s="189"/>
      <c r="R88" s="98"/>
      <c r="S88" s="98"/>
      <c r="T88" s="190"/>
      <c r="U88" s="46"/>
      <c r="V88" s="46"/>
      <c r="W88" s="183"/>
    </row>
    <row r="89" spans="1:23" s="113" customFormat="1" ht="15.65" customHeight="1" x14ac:dyDescent="0.3">
      <c r="A89" s="36"/>
      <c r="B89" s="45"/>
      <c r="C89" s="89"/>
      <c r="D89" s="90"/>
      <c r="E89" s="45"/>
      <c r="F89" s="46"/>
      <c r="G89" s="46"/>
      <c r="H89" s="45"/>
      <c r="I89" s="46"/>
      <c r="J89" s="46"/>
      <c r="K89" s="45"/>
      <c r="L89" s="46"/>
      <c r="M89" s="46"/>
      <c r="N89" s="45"/>
      <c r="O89" s="46"/>
      <c r="P89" s="46"/>
      <c r="Q89" s="45"/>
      <c r="R89" s="46"/>
      <c r="S89" s="46"/>
      <c r="T89" s="45"/>
      <c r="U89" s="46"/>
      <c r="V89" s="46"/>
      <c r="W89" s="183"/>
    </row>
    <row r="90" spans="1:23" s="113" customFormat="1" ht="15.65" customHeight="1" x14ac:dyDescent="0.3">
      <c r="A90" s="94"/>
      <c r="B90" s="94"/>
      <c r="C90" s="94"/>
      <c r="D90" s="95"/>
      <c r="E90" s="94"/>
      <c r="F90" s="95"/>
      <c r="G90" s="95"/>
      <c r="H90" s="94"/>
      <c r="I90" s="95"/>
      <c r="J90" s="95"/>
      <c r="K90" s="94"/>
      <c r="L90" s="95"/>
      <c r="M90" s="95"/>
      <c r="N90" s="94"/>
      <c r="O90" s="95"/>
      <c r="P90" s="95"/>
      <c r="Q90" s="94"/>
      <c r="R90" s="95"/>
      <c r="S90" s="96"/>
      <c r="T90" s="112"/>
      <c r="U90" s="94"/>
    </row>
    <row r="91" spans="1:23" s="113" customFormat="1" ht="15.65" customHeight="1" x14ac:dyDescent="0.3">
      <c r="A91" s="94"/>
      <c r="B91" s="94"/>
      <c r="C91" s="94"/>
      <c r="D91" s="95"/>
      <c r="E91" s="94"/>
      <c r="F91" s="95"/>
      <c r="G91" s="95"/>
      <c r="H91" s="94"/>
      <c r="I91" s="95"/>
      <c r="J91" s="95"/>
      <c r="K91" s="94"/>
      <c r="L91" s="95"/>
      <c r="M91" s="95"/>
      <c r="N91" s="94"/>
      <c r="O91" s="95"/>
      <c r="P91" s="95"/>
      <c r="Q91" s="94"/>
      <c r="R91" s="95"/>
      <c r="S91" s="96"/>
      <c r="T91" s="112"/>
      <c r="U91" s="94"/>
    </row>
    <row r="92" spans="1:23" s="113" customFormat="1" ht="15.65" customHeight="1" x14ac:dyDescent="0.3">
      <c r="A92" s="94"/>
      <c r="B92" s="94"/>
      <c r="C92" s="94"/>
      <c r="D92" s="95"/>
      <c r="E92" s="94"/>
      <c r="F92" s="95"/>
      <c r="G92" s="95"/>
      <c r="H92" s="94"/>
      <c r="I92" s="95"/>
      <c r="J92" s="95"/>
      <c r="K92" s="94"/>
      <c r="L92" s="95"/>
      <c r="M92" s="95"/>
      <c r="N92" s="94"/>
      <c r="O92" s="95"/>
      <c r="P92" s="95"/>
      <c r="Q92" s="94"/>
      <c r="R92" s="95"/>
      <c r="S92" s="96"/>
      <c r="T92" s="112"/>
      <c r="U92" s="94"/>
    </row>
    <row r="93" spans="1:23" s="113" customFormat="1" ht="15.65" customHeight="1" x14ac:dyDescent="0.3">
      <c r="A93" s="94"/>
      <c r="B93" s="94"/>
      <c r="C93" s="94"/>
      <c r="D93" s="95"/>
      <c r="E93" s="94"/>
      <c r="F93" s="95"/>
      <c r="G93" s="95"/>
      <c r="H93" s="94"/>
      <c r="I93" s="95"/>
      <c r="J93" s="95"/>
      <c r="K93" s="94"/>
      <c r="L93" s="95"/>
      <c r="M93" s="95"/>
      <c r="N93" s="94"/>
      <c r="O93" s="95"/>
      <c r="P93" s="95"/>
      <c r="Q93" s="94"/>
      <c r="R93" s="95"/>
      <c r="S93" s="96"/>
      <c r="T93" s="112"/>
      <c r="U93" s="94"/>
    </row>
  </sheetData>
  <sheetProtection sheet="1" selectLockedCells="1"/>
  <mergeCells count="5">
    <mergeCell ref="B78:C78"/>
    <mergeCell ref="B79:C79"/>
    <mergeCell ref="B80:C80"/>
    <mergeCell ref="B81:C81"/>
    <mergeCell ref="B88:C88"/>
  </mergeCells>
  <phoneticPr fontId="0" type="noConversion"/>
  <dataValidations count="3">
    <dataValidation type="list" showInputMessage="1" showErrorMessage="1" sqref="C22" xr:uid="{00000000-0002-0000-0300-000000000000}">
      <formula1>"integrale kostensystematiek,loonkosten plus vaste-opslag-systematiek,vaste-uurtarief-systematiek"</formula1>
    </dataValidation>
    <dataValidation type="list" allowBlank="1" showInputMessage="1" showErrorMessage="1" sqref="C3" xr:uid="{EC8C94A5-FD64-430C-A009-F999AD083082}">
      <formula1>"KB,MB,GB,KIS"</formula1>
    </dataValidation>
    <dataValidation type="list" allowBlank="1" showInputMessage="1" showErrorMessage="1" prompt="Vul hier financieringswijze in" sqref="B83:B87" xr:uid="{52795B52-2310-49FC-8B90-B273688A39B6}">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codeName="Blad6">
    <pageSetUpPr fitToPage="1"/>
  </sheetPr>
  <dimension ref="A1:W93"/>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4.5" style="96" customWidth="1"/>
    <col min="20" max="20" width="34.58203125" style="112" customWidth="1"/>
    <col min="21" max="21" width="4.33203125" style="94" bestFit="1" customWidth="1"/>
    <col min="22" max="22" width="7.33203125" style="116" customWidth="1"/>
    <col min="23" max="16384" width="7.33203125" style="116"/>
  </cols>
  <sheetData>
    <row r="1" spans="1:21" s="113" customFormat="1" ht="15.65" customHeight="1" thickBot="1" x14ac:dyDescent="0.4">
      <c r="A1" s="45"/>
      <c r="B1" s="1" t="s">
        <v>62</v>
      </c>
      <c r="C1" s="2"/>
      <c r="D1" s="99" t="s">
        <v>1</v>
      </c>
      <c r="E1" s="100" t="str">
        <f>Code</f>
        <v>IPCEI260604</v>
      </c>
      <c r="F1" s="46"/>
      <c r="G1" s="46"/>
      <c r="H1" s="45"/>
      <c r="I1" s="46"/>
      <c r="J1" s="46"/>
      <c r="K1" s="45"/>
      <c r="L1" s="46"/>
      <c r="M1" s="46"/>
      <c r="N1" s="45"/>
      <c r="O1" s="46"/>
      <c r="P1" s="46"/>
      <c r="Q1" s="45"/>
      <c r="R1" s="46"/>
      <c r="S1" s="46"/>
      <c r="T1" s="46"/>
      <c r="U1" s="36"/>
    </row>
    <row r="2" spans="1:21" s="114" customFormat="1" ht="15.65" customHeight="1" thickBot="1" x14ac:dyDescent="0.4">
      <c r="A2" s="36"/>
      <c r="B2" s="1" t="s">
        <v>0</v>
      </c>
      <c r="C2" s="25">
        <f>Projecttitel</f>
        <v>0</v>
      </c>
      <c r="D2" s="60"/>
      <c r="E2" s="38"/>
      <c r="F2" s="101"/>
      <c r="G2" s="101"/>
      <c r="H2" s="36"/>
      <c r="I2" s="101"/>
      <c r="J2" s="101"/>
      <c r="K2" s="36"/>
      <c r="L2" s="101"/>
      <c r="M2" s="101"/>
      <c r="N2" s="36"/>
      <c r="O2" s="101"/>
      <c r="P2" s="101"/>
      <c r="Q2" s="36"/>
      <c r="R2" s="101"/>
      <c r="S2" s="101"/>
      <c r="T2" s="101"/>
      <c r="U2" s="36"/>
    </row>
    <row r="3" spans="1:21" s="114" customFormat="1" ht="15.65" customHeight="1" thickBot="1" x14ac:dyDescent="0.4">
      <c r="A3" s="45"/>
      <c r="B3" s="1" t="s">
        <v>26</v>
      </c>
      <c r="C3" s="28"/>
      <c r="D3" s="46" t="str">
        <f>'Begroting penvoerder'!D3</f>
        <v>Groot bedrijf, middelgroot bedrijf, klein bedrijf of kennisinstelling</v>
      </c>
      <c r="E3" s="38"/>
      <c r="F3" s="101"/>
      <c r="G3" s="101"/>
      <c r="H3" s="36"/>
      <c r="I3" s="101"/>
      <c r="J3" s="101"/>
      <c r="K3" s="36"/>
      <c r="L3" s="101"/>
      <c r="M3" s="101"/>
      <c r="N3" s="36"/>
      <c r="O3" s="101"/>
      <c r="P3" s="101"/>
      <c r="Q3" s="36"/>
      <c r="R3" s="101"/>
      <c r="S3" s="101"/>
      <c r="T3" s="101"/>
      <c r="U3" s="36"/>
    </row>
    <row r="4" spans="1:21" s="113" customFormat="1" ht="15.65" customHeight="1" x14ac:dyDescent="0.3">
      <c r="A4" s="38"/>
      <c r="B4" s="38"/>
      <c r="C4" s="38"/>
      <c r="D4" s="38"/>
      <c r="E4" s="38"/>
      <c r="F4" s="101"/>
      <c r="G4" s="101"/>
      <c r="H4" s="36"/>
      <c r="I4" s="101"/>
      <c r="J4" s="101"/>
      <c r="K4" s="36"/>
      <c r="L4" s="101"/>
      <c r="M4" s="101"/>
      <c r="N4" s="36"/>
      <c r="O4" s="101"/>
      <c r="P4" s="101"/>
      <c r="Q4" s="36"/>
      <c r="R4" s="101"/>
      <c r="S4" s="101"/>
      <c r="T4" s="101"/>
    </row>
    <row r="5" spans="1:21" s="113" customFormat="1" ht="15.65" customHeight="1" thickBot="1" x14ac:dyDescent="0.3">
      <c r="A5" s="45"/>
      <c r="B5" s="45"/>
      <c r="C5" s="45"/>
      <c r="D5" s="46"/>
      <c r="E5" s="45"/>
      <c r="F5" s="46"/>
      <c r="G5" s="46"/>
      <c r="H5" s="45"/>
      <c r="I5" s="46"/>
      <c r="J5" s="46"/>
      <c r="K5" s="45"/>
      <c r="L5" s="46"/>
      <c r="M5" s="46"/>
      <c r="N5" s="45"/>
      <c r="O5" s="46"/>
      <c r="P5" s="46"/>
      <c r="Q5" s="45"/>
      <c r="R5" s="46"/>
      <c r="S5" s="46"/>
      <c r="T5" s="46"/>
      <c r="U5" s="45"/>
    </row>
    <row r="6" spans="1:21" s="114" customFormat="1" ht="23.25" customHeight="1" x14ac:dyDescent="0.3">
      <c r="A6" s="36" t="s">
        <v>28</v>
      </c>
      <c r="B6" s="57" t="s">
        <v>29</v>
      </c>
      <c r="C6" s="58"/>
      <c r="D6" s="59"/>
      <c r="E6" s="156" t="str">
        <f>'Begroting penvoerder'!E6</f>
        <v>Industrieel onderzoek</v>
      </c>
      <c r="F6" s="157"/>
      <c r="G6" s="59"/>
      <c r="H6" s="158" t="str">
        <f>'Begroting penvoerder'!H6</f>
        <v>Experimentele ontwikkeling</v>
      </c>
      <c r="I6" s="157"/>
      <c r="J6" s="59"/>
      <c r="K6" s="158" t="str">
        <f>'Begroting penvoerder'!K6</f>
        <v>Haalbaarheidsstudies</v>
      </c>
      <c r="L6" s="157"/>
      <c r="M6" s="59"/>
      <c r="N6" s="158" t="str">
        <f>'Begroting penvoerder'!N6</f>
        <v>Investeringssteun MKB</v>
      </c>
      <c r="O6" s="157"/>
      <c r="P6" s="59"/>
      <c r="Q6" s="158" t="str">
        <f>'Begroting penvoerder'!Q6</f>
        <v>Onderzoeksinfrastructuur</v>
      </c>
      <c r="R6" s="157"/>
      <c r="S6" s="59"/>
      <c r="T6" s="103"/>
      <c r="U6" s="45"/>
    </row>
    <row r="7" spans="1:21" s="113" customFormat="1" ht="21" customHeight="1" x14ac:dyDescent="0.3">
      <c r="A7" s="36"/>
      <c r="B7" s="35" t="s">
        <v>35</v>
      </c>
      <c r="C7" s="36" t="s">
        <v>36</v>
      </c>
      <c r="D7" s="60" t="s">
        <v>37</v>
      </c>
      <c r="E7" s="36" t="s">
        <v>38</v>
      </c>
      <c r="F7" s="60" t="s">
        <v>39</v>
      </c>
      <c r="G7" s="60"/>
      <c r="H7" s="36" t="s">
        <v>38</v>
      </c>
      <c r="I7" s="60" t="s">
        <v>39</v>
      </c>
      <c r="J7" s="60"/>
      <c r="K7" s="36" t="s">
        <v>38</v>
      </c>
      <c r="L7" s="60" t="s">
        <v>39</v>
      </c>
      <c r="M7" s="60"/>
      <c r="N7" s="36" t="s">
        <v>38</v>
      </c>
      <c r="O7" s="60" t="s">
        <v>39</v>
      </c>
      <c r="P7" s="60"/>
      <c r="Q7" s="36" t="s">
        <v>38</v>
      </c>
      <c r="R7" s="60" t="s">
        <v>39</v>
      </c>
      <c r="S7" s="60"/>
      <c r="T7" s="104"/>
      <c r="U7" s="36"/>
    </row>
    <row r="8" spans="1:21" s="113"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46"/>
      <c r="T8" s="104"/>
      <c r="U8" s="45"/>
    </row>
    <row r="9" spans="1:21" s="113"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46"/>
      <c r="T9" s="104"/>
      <c r="U9" s="45"/>
    </row>
    <row r="10" spans="1:21" s="113"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46"/>
      <c r="T10" s="104"/>
      <c r="U10" s="45"/>
    </row>
    <row r="11" spans="1:21" s="113"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46"/>
      <c r="T11" s="104"/>
      <c r="U11" s="45"/>
    </row>
    <row r="12" spans="1:21" s="113"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46"/>
      <c r="T12" s="104"/>
      <c r="U12" s="45"/>
    </row>
    <row r="13" spans="1:21" s="113"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46"/>
      <c r="T13" s="104"/>
      <c r="U13" s="45"/>
    </row>
    <row r="14" spans="1:21" s="113"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46"/>
      <c r="T14" s="104"/>
      <c r="U14" s="45"/>
    </row>
    <row r="15" spans="1:21" s="113"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46"/>
      <c r="T15" s="104"/>
      <c r="U15" s="45"/>
    </row>
    <row r="16" spans="1:21" s="114"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46"/>
      <c r="T16" s="104"/>
      <c r="U16" s="45"/>
    </row>
    <row r="17" spans="1:21" s="114" customFormat="1" ht="15.65" customHeight="1" x14ac:dyDescent="0.3">
      <c r="A17" s="36"/>
      <c r="B17" s="35" t="s">
        <v>40</v>
      </c>
      <c r="C17" s="36"/>
      <c r="D17" s="37"/>
      <c r="E17" s="38"/>
      <c r="F17" s="39"/>
      <c r="G17" s="37"/>
      <c r="H17" s="36"/>
      <c r="I17" s="39"/>
      <c r="J17" s="37"/>
      <c r="K17" s="36"/>
      <c r="L17" s="39"/>
      <c r="M17" s="37"/>
      <c r="N17" s="36"/>
      <c r="O17" s="39"/>
      <c r="P17" s="37"/>
      <c r="Q17" s="36"/>
      <c r="R17" s="39"/>
      <c r="S17" s="60"/>
      <c r="T17" s="104"/>
      <c r="U17" s="36"/>
    </row>
    <row r="18" spans="1:21" s="114"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60"/>
      <c r="T18" s="104"/>
      <c r="U18" s="36"/>
    </row>
    <row r="19" spans="1:21" s="113"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60"/>
      <c r="T19" s="104"/>
      <c r="U19" s="36"/>
    </row>
    <row r="20" spans="1:21" s="113"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46"/>
      <c r="T20" s="104"/>
      <c r="U20" s="45"/>
    </row>
    <row r="21" spans="1:21" s="113" customFormat="1" ht="15.65" customHeight="1" x14ac:dyDescent="0.3">
      <c r="A21" s="45"/>
      <c r="B21" s="44"/>
      <c r="C21" s="45"/>
      <c r="D21" s="46"/>
      <c r="E21" s="45"/>
      <c r="F21" s="48"/>
      <c r="G21" s="37"/>
      <c r="H21" s="37"/>
      <c r="I21" s="48"/>
      <c r="J21" s="37"/>
      <c r="K21" s="37"/>
      <c r="L21" s="48"/>
      <c r="M21" s="37"/>
      <c r="N21" s="37"/>
      <c r="O21" s="48"/>
      <c r="P21" s="37"/>
      <c r="Q21" s="37"/>
      <c r="R21" s="48"/>
      <c r="S21" s="46"/>
      <c r="T21" s="104"/>
      <c r="U21" s="45"/>
    </row>
    <row r="22" spans="1:21" s="36" customFormat="1" ht="52" x14ac:dyDescent="0.3">
      <c r="A22" s="45"/>
      <c r="B22" s="49" t="s">
        <v>41</v>
      </c>
      <c r="C22" s="50" t="s">
        <v>42</v>
      </c>
      <c r="D22" s="51" t="s">
        <v>43</v>
      </c>
      <c r="E22" s="45"/>
      <c r="F22" s="33">
        <f>IF(kostenmethode_2="loonkosten plus vaste-opslag-systematiek",SUM(F8:F16)*0.5,0)</f>
        <v>0</v>
      </c>
      <c r="G22" s="48"/>
      <c r="H22" s="48"/>
      <c r="I22" s="33">
        <f>IF(kostenmethode_2="loonkosten plus vaste-opslag-systematiek",SUM(I8:I16)*0.5,0)</f>
        <v>0</v>
      </c>
      <c r="J22" s="48"/>
      <c r="K22" s="48"/>
      <c r="L22" s="33">
        <f>IF(kostenmethode_2="loonkosten plus vaste-opslag-systematiek",SUM(L8:L16)*0.5,0)</f>
        <v>0</v>
      </c>
      <c r="M22" s="48"/>
      <c r="N22" s="48"/>
      <c r="O22" s="33">
        <f>IF(kostenmethode_2="loonkosten plus vaste-opslag-systematiek",SUM(O8:O16)*0.5,0)</f>
        <v>0</v>
      </c>
      <c r="P22" s="48"/>
      <c r="Q22" s="48"/>
      <c r="R22" s="33">
        <f>IF(kostenmethode_2="loonkosten plus vaste-opslag-systematiek",SUM(R8:R16)*0.5,0)</f>
        <v>0</v>
      </c>
      <c r="S22" s="46"/>
      <c r="T22" s="105" t="s">
        <v>44</v>
      </c>
      <c r="U22" s="45"/>
    </row>
    <row r="23" spans="1:21" s="114"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6">
        <f>+F23+I23+L23+O23+R23</f>
        <v>0</v>
      </c>
      <c r="U23" s="36"/>
    </row>
    <row r="24" spans="1:21" s="113"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102"/>
      <c r="U24" s="36"/>
    </row>
    <row r="25" spans="1:21" s="114" customFormat="1" ht="23.25" customHeight="1" x14ac:dyDescent="0.3">
      <c r="A25" s="36" t="s">
        <v>45</v>
      </c>
      <c r="B25" s="57" t="s">
        <v>46</v>
      </c>
      <c r="C25" s="58"/>
      <c r="D25" s="61"/>
      <c r="E25" s="156" t="str">
        <f>E6</f>
        <v>Industrieel onderzoek</v>
      </c>
      <c r="F25" s="157"/>
      <c r="G25" s="59"/>
      <c r="H25" s="158" t="str">
        <f>H6</f>
        <v>Experimentele ontwikkeling</v>
      </c>
      <c r="I25" s="157"/>
      <c r="J25" s="59"/>
      <c r="K25" s="158" t="str">
        <f>K6</f>
        <v>Haalbaarheidsstudies</v>
      </c>
      <c r="L25" s="157"/>
      <c r="M25" s="59"/>
      <c r="N25" s="158" t="str">
        <f>N6</f>
        <v>Investeringssteun MKB</v>
      </c>
      <c r="O25" s="157"/>
      <c r="P25" s="59"/>
      <c r="Q25" s="158" t="str">
        <f>Q6</f>
        <v>Onderzoeksinfrastructuur</v>
      </c>
      <c r="R25" s="157"/>
      <c r="S25" s="59"/>
      <c r="T25" s="103"/>
      <c r="U25" s="45"/>
    </row>
    <row r="26" spans="1:21" s="113" customFormat="1" ht="21.75" customHeight="1" x14ac:dyDescent="0.3">
      <c r="A26" s="36"/>
      <c r="B26" s="35" t="s">
        <v>47</v>
      </c>
      <c r="C26" s="36"/>
      <c r="D26" s="60" t="s">
        <v>48</v>
      </c>
      <c r="E26" s="36" t="s">
        <v>49</v>
      </c>
      <c r="F26" s="60" t="s">
        <v>50</v>
      </c>
      <c r="G26" s="60"/>
      <c r="H26" s="36" t="s">
        <v>49</v>
      </c>
      <c r="I26" s="60" t="s">
        <v>50</v>
      </c>
      <c r="J26" s="60"/>
      <c r="K26" s="36" t="s">
        <v>49</v>
      </c>
      <c r="L26" s="60" t="s">
        <v>50</v>
      </c>
      <c r="M26" s="60"/>
      <c r="N26" s="36" t="s">
        <v>49</v>
      </c>
      <c r="O26" s="60" t="s">
        <v>50</v>
      </c>
      <c r="P26" s="60"/>
      <c r="Q26" s="36" t="s">
        <v>49</v>
      </c>
      <c r="R26" s="60" t="s">
        <v>50</v>
      </c>
      <c r="S26" s="60"/>
      <c r="T26" s="104"/>
      <c r="U26" s="36"/>
    </row>
    <row r="27" spans="1:21" s="113"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62"/>
      <c r="T27" s="106"/>
      <c r="U27" s="45"/>
    </row>
    <row r="28" spans="1:21" s="113" customFormat="1" ht="15.65" customHeight="1" x14ac:dyDescent="0.3">
      <c r="A28" s="36"/>
      <c r="B28" s="31"/>
      <c r="C28" s="36"/>
      <c r="D28" s="32"/>
      <c r="E28" s="32"/>
      <c r="F28" s="33">
        <f t="shared" ref="F28:F34" si="5">$D28*E28</f>
        <v>0</v>
      </c>
      <c r="G28" s="39"/>
      <c r="H28" s="32"/>
      <c r="I28" s="33">
        <f t="shared" ref="I28:I34" si="6">$D28*H28</f>
        <v>0</v>
      </c>
      <c r="J28" s="39"/>
      <c r="K28" s="32"/>
      <c r="L28" s="33">
        <f t="shared" ref="L28:L34" si="7">$D28*K28</f>
        <v>0</v>
      </c>
      <c r="M28" s="39"/>
      <c r="N28" s="32"/>
      <c r="O28" s="33">
        <f t="shared" ref="O28:O34" si="8">$D28*N28</f>
        <v>0</v>
      </c>
      <c r="P28" s="39"/>
      <c r="Q28" s="32"/>
      <c r="R28" s="33">
        <f t="shared" ref="R28:R34" si="9">$D28*Q28</f>
        <v>0</v>
      </c>
      <c r="S28" s="62"/>
      <c r="T28" s="106"/>
      <c r="U28" s="45"/>
    </row>
    <row r="29" spans="1:21" s="113" customFormat="1" ht="15.65" customHeight="1" x14ac:dyDescent="0.3">
      <c r="A29" s="36"/>
      <c r="B29" s="31"/>
      <c r="C29" s="36"/>
      <c r="D29" s="32"/>
      <c r="E29" s="32"/>
      <c r="F29" s="33">
        <f t="shared" si="5"/>
        <v>0</v>
      </c>
      <c r="G29" s="39"/>
      <c r="H29" s="32"/>
      <c r="I29" s="33">
        <f t="shared" si="6"/>
        <v>0</v>
      </c>
      <c r="J29" s="39"/>
      <c r="K29" s="32"/>
      <c r="L29" s="33">
        <f t="shared" si="7"/>
        <v>0</v>
      </c>
      <c r="M29" s="39"/>
      <c r="N29" s="32"/>
      <c r="O29" s="33">
        <f t="shared" si="8"/>
        <v>0</v>
      </c>
      <c r="P29" s="39"/>
      <c r="Q29" s="32"/>
      <c r="R29" s="33">
        <f t="shared" si="9"/>
        <v>0</v>
      </c>
      <c r="S29" s="62"/>
      <c r="T29" s="106"/>
      <c r="U29" s="45"/>
    </row>
    <row r="30" spans="1:21" s="113" customFormat="1" ht="15.65" customHeight="1" x14ac:dyDescent="0.3">
      <c r="A30" s="36"/>
      <c r="B30" s="31"/>
      <c r="C30" s="36"/>
      <c r="D30" s="32"/>
      <c r="E30" s="32"/>
      <c r="F30" s="33">
        <f t="shared" si="5"/>
        <v>0</v>
      </c>
      <c r="G30" s="39"/>
      <c r="H30" s="32"/>
      <c r="I30" s="33">
        <f t="shared" si="6"/>
        <v>0</v>
      </c>
      <c r="J30" s="39"/>
      <c r="K30" s="32"/>
      <c r="L30" s="33">
        <f t="shared" si="7"/>
        <v>0</v>
      </c>
      <c r="M30" s="39"/>
      <c r="N30" s="32"/>
      <c r="O30" s="33">
        <f t="shared" si="8"/>
        <v>0</v>
      </c>
      <c r="P30" s="39"/>
      <c r="Q30" s="32"/>
      <c r="R30" s="33">
        <f t="shared" si="9"/>
        <v>0</v>
      </c>
      <c r="S30" s="62"/>
      <c r="T30" s="106"/>
      <c r="U30" s="45"/>
    </row>
    <row r="31" spans="1:21" s="113" customFormat="1" ht="15.65" customHeight="1" x14ac:dyDescent="0.3">
      <c r="A31" s="36"/>
      <c r="B31" s="31"/>
      <c r="C31" s="36"/>
      <c r="D31" s="32"/>
      <c r="E31" s="32"/>
      <c r="F31" s="33">
        <f t="shared" si="5"/>
        <v>0</v>
      </c>
      <c r="G31" s="39"/>
      <c r="H31" s="32"/>
      <c r="I31" s="33">
        <f t="shared" si="6"/>
        <v>0</v>
      </c>
      <c r="J31" s="39"/>
      <c r="K31" s="32"/>
      <c r="L31" s="33">
        <f t="shared" si="7"/>
        <v>0</v>
      </c>
      <c r="M31" s="39"/>
      <c r="N31" s="32"/>
      <c r="O31" s="33">
        <f t="shared" si="8"/>
        <v>0</v>
      </c>
      <c r="P31" s="39"/>
      <c r="Q31" s="32"/>
      <c r="R31" s="33">
        <f t="shared" si="9"/>
        <v>0</v>
      </c>
      <c r="S31" s="62"/>
      <c r="T31" s="106"/>
      <c r="U31" s="45"/>
    </row>
    <row r="32" spans="1:21" s="113" customFormat="1" ht="15.65" customHeight="1" x14ac:dyDescent="0.3">
      <c r="A32" s="36"/>
      <c r="B32" s="31"/>
      <c r="C32" s="36"/>
      <c r="D32" s="32"/>
      <c r="E32" s="32"/>
      <c r="F32" s="33">
        <f t="shared" si="5"/>
        <v>0</v>
      </c>
      <c r="G32" s="39"/>
      <c r="H32" s="32"/>
      <c r="I32" s="33">
        <f t="shared" si="6"/>
        <v>0</v>
      </c>
      <c r="J32" s="39"/>
      <c r="K32" s="32"/>
      <c r="L32" s="33">
        <f t="shared" si="7"/>
        <v>0</v>
      </c>
      <c r="M32" s="39"/>
      <c r="N32" s="32"/>
      <c r="O32" s="33">
        <f t="shared" si="8"/>
        <v>0</v>
      </c>
      <c r="P32" s="39"/>
      <c r="Q32" s="32"/>
      <c r="R32" s="33">
        <f t="shared" si="9"/>
        <v>0</v>
      </c>
      <c r="S32" s="62"/>
      <c r="T32" s="106"/>
      <c r="U32" s="45"/>
    </row>
    <row r="33" spans="1:21" s="113" customFormat="1" ht="15.65" customHeight="1" x14ac:dyDescent="0.3">
      <c r="A33" s="45"/>
      <c r="B33" s="31"/>
      <c r="C33" s="45"/>
      <c r="D33" s="32"/>
      <c r="E33" s="32"/>
      <c r="F33" s="33">
        <f t="shared" si="5"/>
        <v>0</v>
      </c>
      <c r="G33" s="39"/>
      <c r="H33" s="32"/>
      <c r="I33" s="33">
        <f t="shared" si="6"/>
        <v>0</v>
      </c>
      <c r="J33" s="39"/>
      <c r="K33" s="32"/>
      <c r="L33" s="33">
        <f t="shared" si="7"/>
        <v>0</v>
      </c>
      <c r="M33" s="39"/>
      <c r="N33" s="32"/>
      <c r="O33" s="33">
        <f t="shared" si="8"/>
        <v>0</v>
      </c>
      <c r="P33" s="39"/>
      <c r="Q33" s="32"/>
      <c r="R33" s="33">
        <f t="shared" si="9"/>
        <v>0</v>
      </c>
      <c r="S33" s="62"/>
      <c r="T33" s="106"/>
      <c r="U33" s="45"/>
    </row>
    <row r="34" spans="1:21" s="114" customFormat="1" ht="15.65" customHeight="1" x14ac:dyDescent="0.3">
      <c r="A34" s="45"/>
      <c r="B34" s="31"/>
      <c r="C34" s="45"/>
      <c r="D34" s="32"/>
      <c r="E34" s="32"/>
      <c r="F34" s="43">
        <f t="shared" si="5"/>
        <v>0</v>
      </c>
      <c r="G34" s="39"/>
      <c r="H34" s="32"/>
      <c r="I34" s="43">
        <f t="shared" si="6"/>
        <v>0</v>
      </c>
      <c r="J34" s="39"/>
      <c r="K34" s="32"/>
      <c r="L34" s="43">
        <f t="shared" si="7"/>
        <v>0</v>
      </c>
      <c r="M34" s="39"/>
      <c r="N34" s="32"/>
      <c r="O34" s="43">
        <f t="shared" si="8"/>
        <v>0</v>
      </c>
      <c r="P34" s="39"/>
      <c r="Q34" s="32"/>
      <c r="R34" s="43">
        <f t="shared" si="9"/>
        <v>0</v>
      </c>
      <c r="S34" s="62"/>
      <c r="T34" s="106" t="s">
        <v>51</v>
      </c>
      <c r="U34" s="45"/>
    </row>
    <row r="35" spans="1:21" s="113"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5"/>
      <c r="T35" s="56">
        <f>+F35+I35+L35+O35+R35</f>
        <v>0</v>
      </c>
      <c r="U35" s="36"/>
    </row>
    <row r="36" spans="1:21" s="113"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102"/>
      <c r="U36" s="45"/>
    </row>
    <row r="37" spans="1:21" s="114" customFormat="1" ht="21" customHeight="1" x14ac:dyDescent="0.3">
      <c r="A37" s="36" t="s">
        <v>52</v>
      </c>
      <c r="B37" s="68" t="s">
        <v>53</v>
      </c>
      <c r="C37" s="69"/>
      <c r="D37" s="59"/>
      <c r="E37" s="156" t="str">
        <f>E6</f>
        <v>Industrieel onderzoek</v>
      </c>
      <c r="F37" s="157"/>
      <c r="G37" s="59"/>
      <c r="H37" s="158" t="str">
        <f>H6</f>
        <v>Experimentele ontwikkeling</v>
      </c>
      <c r="I37" s="157"/>
      <c r="J37" s="59"/>
      <c r="K37" s="158" t="str">
        <f>K6</f>
        <v>Haalbaarheidsstudies</v>
      </c>
      <c r="L37" s="157"/>
      <c r="M37" s="59"/>
      <c r="N37" s="158" t="str">
        <f>N6</f>
        <v>Investeringssteun MKB</v>
      </c>
      <c r="O37" s="157"/>
      <c r="P37" s="59"/>
      <c r="Q37" s="158" t="str">
        <f>Q6</f>
        <v>Onderzoeksinfrastructuur</v>
      </c>
      <c r="R37" s="157"/>
      <c r="S37" s="59"/>
      <c r="T37" s="103"/>
      <c r="U37" s="45"/>
    </row>
    <row r="38" spans="1:21" s="113" customFormat="1" ht="24.75" customHeight="1" x14ac:dyDescent="0.3">
      <c r="A38" s="36"/>
      <c r="B38" s="35" t="s">
        <v>54</v>
      </c>
      <c r="C38" s="36"/>
      <c r="D38" s="60"/>
      <c r="E38" s="36"/>
      <c r="F38" s="60" t="s">
        <v>7</v>
      </c>
      <c r="G38" s="60"/>
      <c r="H38" s="36"/>
      <c r="I38" s="60" t="s">
        <v>7</v>
      </c>
      <c r="J38" s="60"/>
      <c r="K38" s="36"/>
      <c r="L38" s="60" t="s">
        <v>7</v>
      </c>
      <c r="M38" s="60"/>
      <c r="N38" s="36"/>
      <c r="O38" s="60" t="s">
        <v>7</v>
      </c>
      <c r="P38" s="60"/>
      <c r="Q38" s="36"/>
      <c r="R38" s="60" t="s">
        <v>7</v>
      </c>
      <c r="S38" s="60"/>
      <c r="T38" s="104"/>
      <c r="U38" s="36"/>
    </row>
    <row r="39" spans="1:21" s="113" customFormat="1" ht="15.65" customHeight="1" x14ac:dyDescent="0.3">
      <c r="A39" s="45"/>
      <c r="B39" s="31"/>
      <c r="C39" s="45"/>
      <c r="D39" s="46"/>
      <c r="E39" s="45"/>
      <c r="F39" s="32"/>
      <c r="G39" s="39"/>
      <c r="H39" s="39"/>
      <c r="I39" s="32"/>
      <c r="J39" s="39"/>
      <c r="K39" s="39"/>
      <c r="L39" s="32"/>
      <c r="M39" s="39"/>
      <c r="N39" s="39"/>
      <c r="O39" s="32"/>
      <c r="P39" s="39"/>
      <c r="Q39" s="39"/>
      <c r="R39" s="32"/>
      <c r="S39" s="39"/>
      <c r="T39" s="107"/>
      <c r="U39" s="45"/>
    </row>
    <row r="40" spans="1:21" s="113" customFormat="1" ht="15.65" customHeight="1" x14ac:dyDescent="0.3">
      <c r="A40" s="45"/>
      <c r="B40" s="31"/>
      <c r="C40" s="45"/>
      <c r="D40" s="46"/>
      <c r="E40" s="45"/>
      <c r="F40" s="32"/>
      <c r="G40" s="39"/>
      <c r="H40" s="39"/>
      <c r="I40" s="32"/>
      <c r="J40" s="39"/>
      <c r="K40" s="39"/>
      <c r="L40" s="32"/>
      <c r="M40" s="39"/>
      <c r="N40" s="39"/>
      <c r="O40" s="32"/>
      <c r="P40" s="39"/>
      <c r="Q40" s="39"/>
      <c r="R40" s="32"/>
      <c r="S40" s="39"/>
      <c r="T40" s="107"/>
      <c r="U40" s="45"/>
    </row>
    <row r="41" spans="1:21" s="113" customFormat="1" ht="15.65" customHeight="1" x14ac:dyDescent="0.3">
      <c r="A41" s="45"/>
      <c r="B41" s="31"/>
      <c r="C41" s="45"/>
      <c r="D41" s="46"/>
      <c r="E41" s="45"/>
      <c r="F41" s="32"/>
      <c r="G41" s="39"/>
      <c r="H41" s="39"/>
      <c r="I41" s="32"/>
      <c r="J41" s="39"/>
      <c r="K41" s="39"/>
      <c r="L41" s="32"/>
      <c r="M41" s="39"/>
      <c r="N41" s="39"/>
      <c r="O41" s="32"/>
      <c r="P41" s="39"/>
      <c r="Q41" s="39"/>
      <c r="R41" s="32"/>
      <c r="S41" s="39"/>
      <c r="T41" s="107"/>
      <c r="U41" s="45"/>
    </row>
    <row r="42" spans="1:21" s="113" customFormat="1" ht="15.65" customHeight="1" x14ac:dyDescent="0.3">
      <c r="A42" s="45"/>
      <c r="B42" s="31"/>
      <c r="C42" s="45"/>
      <c r="D42" s="46"/>
      <c r="E42" s="45"/>
      <c r="F42" s="32"/>
      <c r="G42" s="39"/>
      <c r="H42" s="39"/>
      <c r="I42" s="32"/>
      <c r="J42" s="39"/>
      <c r="K42" s="39"/>
      <c r="L42" s="32"/>
      <c r="M42" s="39"/>
      <c r="N42" s="39"/>
      <c r="O42" s="32"/>
      <c r="P42" s="39"/>
      <c r="Q42" s="39"/>
      <c r="R42" s="32"/>
      <c r="S42" s="39"/>
      <c r="T42" s="107"/>
      <c r="U42" s="45"/>
    </row>
    <row r="43" spans="1:21" s="113" customFormat="1" ht="15.65" customHeight="1" x14ac:dyDescent="0.3">
      <c r="A43" s="45"/>
      <c r="B43" s="31"/>
      <c r="C43" s="45"/>
      <c r="D43" s="46"/>
      <c r="E43" s="45"/>
      <c r="F43" s="32"/>
      <c r="G43" s="39"/>
      <c r="H43" s="39"/>
      <c r="I43" s="32"/>
      <c r="J43" s="39"/>
      <c r="K43" s="39"/>
      <c r="L43" s="32"/>
      <c r="M43" s="39"/>
      <c r="N43" s="39"/>
      <c r="O43" s="32"/>
      <c r="P43" s="39"/>
      <c r="Q43" s="39"/>
      <c r="R43" s="32"/>
      <c r="S43" s="39"/>
      <c r="T43" s="107"/>
      <c r="U43" s="45"/>
    </row>
    <row r="44" spans="1:21" s="113" customFormat="1" ht="15.65" customHeight="1" x14ac:dyDescent="0.3">
      <c r="A44" s="45"/>
      <c r="B44" s="31"/>
      <c r="C44" s="45"/>
      <c r="D44" s="46"/>
      <c r="E44" s="45"/>
      <c r="F44" s="32"/>
      <c r="G44" s="39"/>
      <c r="H44" s="39"/>
      <c r="I44" s="32"/>
      <c r="J44" s="39"/>
      <c r="K44" s="39"/>
      <c r="L44" s="32"/>
      <c r="M44" s="39"/>
      <c r="N44" s="39"/>
      <c r="O44" s="32"/>
      <c r="P44" s="39"/>
      <c r="Q44" s="39"/>
      <c r="R44" s="32"/>
      <c r="S44" s="39"/>
      <c r="T44" s="107"/>
      <c r="U44" s="45"/>
    </row>
    <row r="45" spans="1:21" s="113" customFormat="1" ht="15.65" customHeight="1" x14ac:dyDescent="0.3">
      <c r="A45" s="45"/>
      <c r="B45" s="31"/>
      <c r="C45" s="45"/>
      <c r="D45" s="46"/>
      <c r="E45" s="45"/>
      <c r="F45" s="32"/>
      <c r="G45" s="39"/>
      <c r="H45" s="39"/>
      <c r="I45" s="32"/>
      <c r="J45" s="39"/>
      <c r="K45" s="39"/>
      <c r="L45" s="32"/>
      <c r="M45" s="39"/>
      <c r="N45" s="39"/>
      <c r="O45" s="32"/>
      <c r="P45" s="39"/>
      <c r="Q45" s="39"/>
      <c r="R45" s="32"/>
      <c r="S45" s="39"/>
      <c r="T45" s="107"/>
      <c r="U45" s="45"/>
    </row>
    <row r="46" spans="1:21" s="113" customFormat="1" ht="15.65" customHeight="1" x14ac:dyDescent="0.3">
      <c r="A46" s="45"/>
      <c r="B46" s="31"/>
      <c r="C46" s="45"/>
      <c r="D46" s="46"/>
      <c r="E46" s="45"/>
      <c r="F46" s="32"/>
      <c r="G46" s="39"/>
      <c r="H46" s="39"/>
      <c r="I46" s="32"/>
      <c r="J46" s="39"/>
      <c r="K46" s="39"/>
      <c r="L46" s="32"/>
      <c r="M46" s="39"/>
      <c r="N46" s="39"/>
      <c r="O46" s="32"/>
      <c r="P46" s="39"/>
      <c r="Q46" s="39"/>
      <c r="R46" s="32"/>
      <c r="S46" s="39"/>
      <c r="T46" s="107"/>
      <c r="U46" s="45"/>
    </row>
    <row r="47" spans="1:21" s="114" customFormat="1" ht="15.65" customHeight="1" x14ac:dyDescent="0.3">
      <c r="A47" s="45"/>
      <c r="B47" s="31"/>
      <c r="C47" s="45"/>
      <c r="D47" s="46"/>
      <c r="E47" s="45"/>
      <c r="F47" s="70"/>
      <c r="G47" s="39"/>
      <c r="H47" s="71"/>
      <c r="I47" s="70"/>
      <c r="J47" s="39"/>
      <c r="K47" s="71"/>
      <c r="L47" s="70"/>
      <c r="M47" s="39"/>
      <c r="N47" s="71"/>
      <c r="O47" s="70"/>
      <c r="P47" s="39"/>
      <c r="Q47" s="71"/>
      <c r="R47" s="70"/>
      <c r="S47" s="39"/>
      <c r="T47" s="107" t="s">
        <v>55</v>
      </c>
      <c r="U47" s="45"/>
    </row>
    <row r="48" spans="1:21" s="114"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56">
        <f>+F48+I48+L48+O48+R48</f>
        <v>0</v>
      </c>
      <c r="U48" s="36"/>
    </row>
    <row r="49" spans="1:21" s="114"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102"/>
      <c r="U49" s="36"/>
    </row>
    <row r="50" spans="1:21" s="114" customFormat="1" ht="15.65" customHeight="1" thickBot="1" x14ac:dyDescent="0.4">
      <c r="A50" s="36"/>
      <c r="B50" s="72" t="s">
        <v>62</v>
      </c>
      <c r="C50" s="25">
        <f>Deelnemer_2</f>
        <v>0</v>
      </c>
      <c r="D50" s="60"/>
      <c r="E50" s="36"/>
      <c r="F50" s="60"/>
      <c r="G50" s="60"/>
      <c r="H50" s="36"/>
      <c r="I50" s="60"/>
      <c r="J50" s="60"/>
      <c r="K50" s="36"/>
      <c r="L50" s="60"/>
      <c r="M50" s="60"/>
      <c r="N50" s="36"/>
      <c r="O50" s="60"/>
      <c r="P50" s="60"/>
      <c r="Q50" s="36"/>
      <c r="R50" s="60"/>
      <c r="S50" s="60"/>
      <c r="T50" s="102"/>
      <c r="U50" s="36"/>
    </row>
    <row r="51" spans="1:21" s="114"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102"/>
      <c r="U51" s="36"/>
    </row>
    <row r="52" spans="1:21" s="113" customFormat="1" ht="15.65" customHeight="1" x14ac:dyDescent="0.35">
      <c r="A52" s="36"/>
      <c r="B52" s="73"/>
      <c r="C52" s="36"/>
      <c r="D52" s="60"/>
      <c r="E52" s="36"/>
      <c r="F52" s="60"/>
      <c r="G52" s="60"/>
      <c r="H52" s="36"/>
      <c r="I52" s="60"/>
      <c r="J52" s="60"/>
      <c r="K52" s="36"/>
      <c r="L52" s="60"/>
      <c r="M52" s="60"/>
      <c r="N52" s="36"/>
      <c r="O52" s="60"/>
      <c r="P52" s="60"/>
      <c r="Q52" s="36"/>
      <c r="R52" s="60"/>
      <c r="S52" s="60"/>
      <c r="T52" s="102"/>
      <c r="U52" s="36"/>
    </row>
    <row r="53" spans="1:21" s="113"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102"/>
      <c r="U53" s="45"/>
    </row>
    <row r="54" spans="1:21" s="114" customFormat="1" ht="21" customHeight="1" x14ac:dyDescent="0.3">
      <c r="A54" s="36" t="s">
        <v>56</v>
      </c>
      <c r="B54" s="57" t="s">
        <v>57</v>
      </c>
      <c r="C54" s="58"/>
      <c r="D54" s="61"/>
      <c r="E54" s="156" t="str">
        <f>E6</f>
        <v>Industrieel onderzoek</v>
      </c>
      <c r="F54" s="157"/>
      <c r="G54" s="59"/>
      <c r="H54" s="158" t="str">
        <f>H6</f>
        <v>Experimentele ontwikkeling</v>
      </c>
      <c r="I54" s="157"/>
      <c r="J54" s="59"/>
      <c r="K54" s="158" t="str">
        <f>K6</f>
        <v>Haalbaarheidsstudies</v>
      </c>
      <c r="L54" s="157"/>
      <c r="M54" s="59"/>
      <c r="N54" s="158" t="str">
        <f>N6</f>
        <v>Investeringssteun MKB</v>
      </c>
      <c r="O54" s="157"/>
      <c r="P54" s="59"/>
      <c r="Q54" s="158" t="str">
        <f>Q6</f>
        <v>Onderzoeksinfrastructuur</v>
      </c>
      <c r="R54" s="157"/>
      <c r="S54" s="59"/>
      <c r="T54" s="103"/>
      <c r="U54" s="45"/>
    </row>
    <row r="55" spans="1:21" s="113" customFormat="1" ht="23.25" customHeight="1" x14ac:dyDescent="0.3">
      <c r="A55" s="36"/>
      <c r="B55" s="35" t="s">
        <v>58</v>
      </c>
      <c r="C55" s="36"/>
      <c r="D55" s="60"/>
      <c r="E55" s="36"/>
      <c r="F55" s="60" t="s">
        <v>7</v>
      </c>
      <c r="G55" s="60"/>
      <c r="H55" s="36"/>
      <c r="I55" s="60" t="s">
        <v>7</v>
      </c>
      <c r="J55" s="60"/>
      <c r="K55" s="36"/>
      <c r="L55" s="60" t="s">
        <v>7</v>
      </c>
      <c r="M55" s="60"/>
      <c r="N55" s="36"/>
      <c r="O55" s="60" t="s">
        <v>7</v>
      </c>
      <c r="P55" s="60"/>
      <c r="Q55" s="36"/>
      <c r="R55" s="60" t="s">
        <v>7</v>
      </c>
      <c r="S55" s="60"/>
      <c r="T55" s="104"/>
      <c r="U55" s="36"/>
    </row>
    <row r="56" spans="1:21" s="113" customFormat="1" ht="15.65" customHeight="1" x14ac:dyDescent="0.3">
      <c r="A56" s="36"/>
      <c r="B56" s="31"/>
      <c r="C56" s="45"/>
      <c r="D56" s="60"/>
      <c r="E56" s="45"/>
      <c r="F56" s="32"/>
      <c r="G56" s="39"/>
      <c r="H56" s="39"/>
      <c r="I56" s="32"/>
      <c r="J56" s="39"/>
      <c r="K56" s="39"/>
      <c r="L56" s="32"/>
      <c r="M56" s="39"/>
      <c r="N56" s="39"/>
      <c r="O56" s="32"/>
      <c r="P56" s="39"/>
      <c r="Q56" s="39"/>
      <c r="R56" s="32"/>
      <c r="S56" s="39"/>
      <c r="T56" s="107"/>
      <c r="U56" s="45"/>
    </row>
    <row r="57" spans="1:21" s="113" customFormat="1" ht="15.65" customHeight="1" x14ac:dyDescent="0.3">
      <c r="A57" s="36"/>
      <c r="B57" s="31"/>
      <c r="C57" s="45"/>
      <c r="D57" s="60"/>
      <c r="E57" s="45"/>
      <c r="F57" s="32"/>
      <c r="G57" s="39"/>
      <c r="H57" s="39"/>
      <c r="I57" s="32"/>
      <c r="J57" s="39"/>
      <c r="K57" s="39"/>
      <c r="L57" s="32"/>
      <c r="M57" s="39"/>
      <c r="N57" s="39"/>
      <c r="O57" s="32"/>
      <c r="P57" s="39"/>
      <c r="Q57" s="39"/>
      <c r="R57" s="32"/>
      <c r="S57" s="39"/>
      <c r="T57" s="107"/>
      <c r="U57" s="45"/>
    </row>
    <row r="58" spans="1:21" s="113" customFormat="1" ht="15.65" customHeight="1" x14ac:dyDescent="0.3">
      <c r="A58" s="36"/>
      <c r="B58" s="31"/>
      <c r="C58" s="45"/>
      <c r="D58" s="60"/>
      <c r="E58" s="45"/>
      <c r="F58" s="32"/>
      <c r="G58" s="39"/>
      <c r="H58" s="39"/>
      <c r="I58" s="32"/>
      <c r="J58" s="39"/>
      <c r="K58" s="39"/>
      <c r="L58" s="32"/>
      <c r="M58" s="39"/>
      <c r="N58" s="39"/>
      <c r="O58" s="32"/>
      <c r="P58" s="39"/>
      <c r="Q58" s="39"/>
      <c r="R58" s="32"/>
      <c r="S58" s="39"/>
      <c r="T58" s="107"/>
      <c r="U58" s="45"/>
    </row>
    <row r="59" spans="1:21" s="113" customFormat="1" ht="15.65" customHeight="1" x14ac:dyDescent="0.3">
      <c r="A59" s="36"/>
      <c r="B59" s="31"/>
      <c r="C59" s="45"/>
      <c r="D59" s="60"/>
      <c r="E59" s="45"/>
      <c r="F59" s="32"/>
      <c r="G59" s="39"/>
      <c r="H59" s="39"/>
      <c r="I59" s="32"/>
      <c r="J59" s="39"/>
      <c r="K59" s="39"/>
      <c r="L59" s="32"/>
      <c r="M59" s="39"/>
      <c r="N59" s="39"/>
      <c r="O59" s="32"/>
      <c r="P59" s="39"/>
      <c r="Q59" s="39"/>
      <c r="R59" s="32"/>
      <c r="S59" s="39"/>
      <c r="T59" s="107"/>
      <c r="U59" s="45"/>
    </row>
    <row r="60" spans="1:21" s="113" customFormat="1" ht="15.65" customHeight="1" x14ac:dyDescent="0.3">
      <c r="A60" s="36"/>
      <c r="B60" s="31"/>
      <c r="C60" s="45"/>
      <c r="D60" s="60"/>
      <c r="E60" s="45"/>
      <c r="F60" s="32"/>
      <c r="G60" s="39"/>
      <c r="H60" s="39"/>
      <c r="I60" s="32"/>
      <c r="J60" s="39"/>
      <c r="K60" s="39"/>
      <c r="L60" s="32"/>
      <c r="M60" s="39"/>
      <c r="N60" s="39"/>
      <c r="O60" s="32"/>
      <c r="P60" s="39"/>
      <c r="Q60" s="39"/>
      <c r="R60" s="32"/>
      <c r="S60" s="39"/>
      <c r="T60" s="107"/>
      <c r="U60" s="45"/>
    </row>
    <row r="61" spans="1:21" s="113" customFormat="1" ht="15.65" customHeight="1" x14ac:dyDescent="0.3">
      <c r="A61" s="36"/>
      <c r="B61" s="31"/>
      <c r="C61" s="45"/>
      <c r="D61" s="60"/>
      <c r="E61" s="45"/>
      <c r="F61" s="32"/>
      <c r="G61" s="39"/>
      <c r="H61" s="39"/>
      <c r="I61" s="32"/>
      <c r="J61" s="39"/>
      <c r="K61" s="39"/>
      <c r="L61" s="32"/>
      <c r="M61" s="39"/>
      <c r="N61" s="39"/>
      <c r="O61" s="32"/>
      <c r="P61" s="39"/>
      <c r="Q61" s="39"/>
      <c r="R61" s="32"/>
      <c r="S61" s="39"/>
      <c r="T61" s="107"/>
      <c r="U61" s="45"/>
    </row>
    <row r="62" spans="1:21" s="113" customFormat="1" ht="15.65" customHeight="1" x14ac:dyDescent="0.3">
      <c r="A62" s="36"/>
      <c r="B62" s="31"/>
      <c r="C62" s="45"/>
      <c r="D62" s="60"/>
      <c r="E62" s="45"/>
      <c r="F62" s="32"/>
      <c r="G62" s="39"/>
      <c r="H62" s="39"/>
      <c r="I62" s="32"/>
      <c r="J62" s="39"/>
      <c r="K62" s="39"/>
      <c r="L62" s="32"/>
      <c r="M62" s="39"/>
      <c r="N62" s="39"/>
      <c r="O62" s="32"/>
      <c r="P62" s="39"/>
      <c r="Q62" s="39"/>
      <c r="R62" s="32"/>
      <c r="S62" s="39"/>
      <c r="T62" s="107"/>
      <c r="U62" s="45"/>
    </row>
    <row r="63" spans="1:21" s="114" customFormat="1" ht="15.65" customHeight="1" x14ac:dyDescent="0.3">
      <c r="A63" s="36"/>
      <c r="B63" s="31"/>
      <c r="C63" s="45"/>
      <c r="D63" s="60"/>
      <c r="E63" s="45"/>
      <c r="F63" s="32"/>
      <c r="G63" s="39"/>
      <c r="H63" s="39"/>
      <c r="I63" s="32"/>
      <c r="J63" s="39"/>
      <c r="K63" s="39"/>
      <c r="L63" s="32"/>
      <c r="M63" s="39"/>
      <c r="N63" s="39"/>
      <c r="O63" s="32"/>
      <c r="P63" s="39"/>
      <c r="Q63" s="39"/>
      <c r="R63" s="32"/>
      <c r="S63" s="39"/>
      <c r="T63" s="107"/>
      <c r="U63" s="45"/>
    </row>
    <row r="64" spans="1:21" s="114" customFormat="1" ht="15.65" customHeight="1" x14ac:dyDescent="0.3">
      <c r="A64" s="36"/>
      <c r="B64" s="31"/>
      <c r="C64" s="36"/>
      <c r="D64" s="60"/>
      <c r="E64" s="45"/>
      <c r="F64" s="32"/>
      <c r="G64" s="39"/>
      <c r="H64" s="74"/>
      <c r="I64" s="32"/>
      <c r="J64" s="39"/>
      <c r="K64" s="74"/>
      <c r="L64" s="32"/>
      <c r="M64" s="39"/>
      <c r="N64" s="74"/>
      <c r="O64" s="32"/>
      <c r="P64" s="39"/>
      <c r="Q64" s="74"/>
      <c r="R64" s="32"/>
      <c r="S64" s="39"/>
      <c r="T64" s="107"/>
      <c r="U64" s="36"/>
    </row>
    <row r="65" spans="1:23" s="114" customFormat="1" ht="13" x14ac:dyDescent="0.3">
      <c r="A65" s="36"/>
      <c r="B65" s="31"/>
      <c r="C65" s="36"/>
      <c r="D65" s="60"/>
      <c r="E65" s="45"/>
      <c r="F65" s="32"/>
      <c r="G65" s="39"/>
      <c r="H65" s="39"/>
      <c r="I65" s="32"/>
      <c r="J65" s="39"/>
      <c r="K65" s="39"/>
      <c r="L65" s="32"/>
      <c r="M65" s="39"/>
      <c r="N65" s="39"/>
      <c r="O65" s="32"/>
      <c r="P65" s="39"/>
      <c r="Q65" s="39"/>
      <c r="R65" s="32"/>
      <c r="S65" s="48"/>
      <c r="T65" s="107"/>
      <c r="U65" s="36"/>
    </row>
    <row r="66" spans="1:23" s="114" customFormat="1" ht="13" x14ac:dyDescent="0.3">
      <c r="A66" s="36"/>
      <c r="B66" s="31"/>
      <c r="C66" s="36"/>
      <c r="D66" s="60"/>
      <c r="E66" s="45"/>
      <c r="F66" s="32"/>
      <c r="G66" s="39"/>
      <c r="H66" s="39"/>
      <c r="I66" s="32"/>
      <c r="J66" s="39"/>
      <c r="K66" s="39"/>
      <c r="L66" s="32"/>
      <c r="M66" s="39"/>
      <c r="N66" s="39"/>
      <c r="O66" s="32"/>
      <c r="P66" s="39"/>
      <c r="Q66" s="39"/>
      <c r="R66" s="32"/>
      <c r="S66" s="48"/>
      <c r="T66" s="107"/>
      <c r="U66" s="36"/>
    </row>
    <row r="67" spans="1:23" s="114" customFormat="1" ht="13" x14ac:dyDescent="0.3">
      <c r="A67" s="36"/>
      <c r="B67" s="31"/>
      <c r="C67" s="36"/>
      <c r="D67" s="60"/>
      <c r="E67" s="45"/>
      <c r="F67" s="32"/>
      <c r="G67" s="39"/>
      <c r="H67" s="39"/>
      <c r="I67" s="32"/>
      <c r="J67" s="39"/>
      <c r="K67" s="39"/>
      <c r="L67" s="32"/>
      <c r="M67" s="39"/>
      <c r="N67" s="39"/>
      <c r="O67" s="32"/>
      <c r="P67" s="39"/>
      <c r="Q67" s="39"/>
      <c r="R67" s="32"/>
      <c r="S67" s="48"/>
      <c r="T67" s="107"/>
      <c r="U67" s="36"/>
    </row>
    <row r="68" spans="1:23" s="114" customFormat="1" ht="13" x14ac:dyDescent="0.3">
      <c r="A68" s="36"/>
      <c r="B68" s="31"/>
      <c r="C68" s="36"/>
      <c r="D68" s="60"/>
      <c r="E68" s="45"/>
      <c r="F68" s="32"/>
      <c r="G68" s="39"/>
      <c r="H68" s="39"/>
      <c r="I68" s="32"/>
      <c r="J68" s="39"/>
      <c r="K68" s="39"/>
      <c r="L68" s="32"/>
      <c r="M68" s="39"/>
      <c r="N68" s="39"/>
      <c r="O68" s="32"/>
      <c r="P68" s="39"/>
      <c r="Q68" s="39"/>
      <c r="R68" s="32"/>
      <c r="S68" s="48"/>
      <c r="T68" s="107"/>
      <c r="U68" s="36"/>
    </row>
    <row r="69" spans="1:23" s="114" customFormat="1" ht="13" x14ac:dyDescent="0.3">
      <c r="A69" s="36"/>
      <c r="B69" s="31"/>
      <c r="C69" s="36"/>
      <c r="D69" s="60"/>
      <c r="E69" s="45"/>
      <c r="F69" s="32"/>
      <c r="G69" s="39"/>
      <c r="H69" s="39"/>
      <c r="I69" s="32"/>
      <c r="J69" s="39"/>
      <c r="K69" s="39"/>
      <c r="L69" s="32"/>
      <c r="M69" s="39"/>
      <c r="N69" s="39"/>
      <c r="O69" s="32"/>
      <c r="P69" s="39"/>
      <c r="Q69" s="39"/>
      <c r="R69" s="32"/>
      <c r="S69" s="48"/>
      <c r="T69" s="107"/>
      <c r="U69" s="36"/>
    </row>
    <row r="70" spans="1:23" s="114" customFormat="1" ht="13" x14ac:dyDescent="0.3">
      <c r="A70" s="36"/>
      <c r="B70" s="31"/>
      <c r="C70" s="36"/>
      <c r="D70" s="60"/>
      <c r="E70" s="45"/>
      <c r="F70" s="70"/>
      <c r="G70" s="39"/>
      <c r="H70" s="74"/>
      <c r="I70" s="70"/>
      <c r="J70" s="39"/>
      <c r="K70" s="74"/>
      <c r="L70" s="70"/>
      <c r="M70" s="39"/>
      <c r="N70" s="74"/>
      <c r="O70" s="70"/>
      <c r="P70" s="39"/>
      <c r="Q70" s="74"/>
      <c r="R70" s="70"/>
      <c r="S70" s="48"/>
      <c r="T70" s="107" t="s">
        <v>59</v>
      </c>
      <c r="U70" s="36"/>
    </row>
    <row r="71" spans="1:23" s="114"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56">
        <f>+F71+I71+L71+O71+R71</f>
        <v>0</v>
      </c>
      <c r="U71" s="36"/>
    </row>
    <row r="72" spans="1:23" s="115" customFormat="1" ht="18.5" thickBot="1" x14ac:dyDescent="0.45">
      <c r="A72" s="36"/>
      <c r="B72" s="36"/>
      <c r="C72" s="36"/>
      <c r="D72" s="60"/>
      <c r="E72" s="36"/>
      <c r="F72" s="60"/>
      <c r="G72" s="60"/>
      <c r="H72" s="60"/>
      <c r="I72" s="60"/>
      <c r="J72" s="60"/>
      <c r="K72" s="60"/>
      <c r="L72" s="60"/>
      <c r="M72" s="60"/>
      <c r="N72" s="60"/>
      <c r="O72" s="60"/>
      <c r="P72" s="60"/>
      <c r="Q72" s="60"/>
      <c r="R72" s="60"/>
      <c r="S72" s="60"/>
      <c r="T72" s="102"/>
      <c r="U72" s="36"/>
    </row>
    <row r="73" spans="1:23" s="114" customFormat="1" ht="21.75" customHeight="1" thickBot="1" x14ac:dyDescent="0.45">
      <c r="A73" s="36" t="s">
        <v>60</v>
      </c>
      <c r="B73" s="75" t="s">
        <v>61</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108">
        <f>+F73+I73+L73+O73+R73</f>
        <v>0</v>
      </c>
      <c r="U73" s="109"/>
    </row>
    <row r="74" spans="1:23" s="113"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110"/>
      <c r="U74" s="111"/>
    </row>
    <row r="75" spans="1:23" s="113" customFormat="1" ht="21" customHeight="1" x14ac:dyDescent="0.3">
      <c r="A75" s="81" t="s">
        <v>73</v>
      </c>
      <c r="B75" s="83" t="s">
        <v>74</v>
      </c>
      <c r="C75" s="84"/>
      <c r="D75" s="85"/>
      <c r="E75" s="86"/>
      <c r="F75" s="87"/>
      <c r="G75" s="87"/>
      <c r="H75" s="88"/>
      <c r="I75" s="87"/>
      <c r="J75" s="87"/>
      <c r="K75" s="88"/>
      <c r="L75" s="87"/>
      <c r="M75" s="87"/>
      <c r="N75" s="88"/>
      <c r="O75" s="87"/>
      <c r="P75" s="87"/>
      <c r="Q75" s="88"/>
      <c r="R75" s="87"/>
      <c r="S75" s="87"/>
      <c r="T75" s="185"/>
      <c r="U75" s="181"/>
      <c r="V75" s="39"/>
      <c r="W75" s="182"/>
    </row>
    <row r="76" spans="1:23" s="113" customFormat="1" ht="15.65" customHeight="1" x14ac:dyDescent="0.3">
      <c r="A76" s="45"/>
      <c r="B76" s="44"/>
      <c r="C76" s="89"/>
      <c r="D76" s="90"/>
      <c r="E76" s="45"/>
      <c r="F76" s="46"/>
      <c r="G76" s="46"/>
      <c r="I76" s="46"/>
      <c r="J76" s="46"/>
      <c r="K76" s="45"/>
      <c r="L76" s="46"/>
      <c r="M76" s="46"/>
      <c r="N76" s="45"/>
      <c r="O76" s="46"/>
      <c r="P76" s="46"/>
      <c r="Q76" s="45"/>
      <c r="R76" s="46"/>
      <c r="S76" s="46"/>
      <c r="T76" s="186"/>
      <c r="U76" s="46"/>
      <c r="V76" s="91"/>
      <c r="W76" s="102"/>
    </row>
    <row r="77" spans="1:23" s="113" customFormat="1" ht="15.65" customHeight="1" x14ac:dyDescent="0.3">
      <c r="A77" s="92"/>
      <c r="B77" s="93"/>
      <c r="C77" s="177"/>
      <c r="D77" s="90"/>
      <c r="E77" s="45"/>
      <c r="F77" s="46"/>
      <c r="G77" s="46"/>
      <c r="H77" s="45"/>
      <c r="I77" s="46"/>
      <c r="J77" s="46"/>
      <c r="K77" s="45"/>
      <c r="L77" s="46"/>
      <c r="M77" s="46"/>
      <c r="N77" s="45"/>
      <c r="O77" s="46"/>
      <c r="P77" s="46"/>
      <c r="Q77" s="45"/>
      <c r="R77" s="46"/>
      <c r="S77" s="46"/>
      <c r="T77" s="186"/>
      <c r="U77" s="46"/>
      <c r="V77" s="46"/>
      <c r="W77" s="183"/>
    </row>
    <row r="78" spans="1:23" s="113" customFormat="1" ht="15.65" customHeight="1" x14ac:dyDescent="0.3">
      <c r="A78" s="94"/>
      <c r="B78" s="335" t="s">
        <v>61</v>
      </c>
      <c r="C78" s="336"/>
      <c r="D78" s="90"/>
      <c r="E78" s="45"/>
      <c r="F78" s="330">
        <f>+T73</f>
        <v>0</v>
      </c>
      <c r="G78" s="178"/>
      <c r="H78" s="45"/>
      <c r="I78" s="46"/>
      <c r="J78" s="46"/>
      <c r="K78" s="45"/>
      <c r="L78" s="46"/>
      <c r="M78" s="46"/>
      <c r="N78" s="45"/>
      <c r="O78" s="46"/>
      <c r="P78" s="46"/>
      <c r="Q78" s="45"/>
      <c r="R78" s="46"/>
      <c r="S78" s="46"/>
      <c r="T78" s="186"/>
      <c r="U78" s="46"/>
      <c r="V78" s="91"/>
      <c r="W78" s="102"/>
    </row>
    <row r="79" spans="1:23" s="113" customFormat="1" ht="15.65" customHeight="1" x14ac:dyDescent="0.3">
      <c r="A79" s="94"/>
      <c r="B79" s="335" t="s">
        <v>75</v>
      </c>
      <c r="C79" s="336"/>
      <c r="D79" s="90"/>
      <c r="E79" s="45"/>
      <c r="F79" s="330">
        <f>+'Totaal begroting'!V8</f>
        <v>0</v>
      </c>
      <c r="G79" s="179"/>
      <c r="H79" s="45"/>
      <c r="I79" s="46"/>
      <c r="J79" s="46"/>
      <c r="K79" s="45"/>
      <c r="L79" s="46"/>
      <c r="M79" s="46"/>
      <c r="N79" s="45"/>
      <c r="O79" s="46"/>
      <c r="P79" s="46"/>
      <c r="Q79" s="45"/>
      <c r="R79" s="46"/>
      <c r="S79" s="46"/>
      <c r="T79" s="186"/>
      <c r="U79" s="46"/>
      <c r="V79" s="91"/>
      <c r="W79" s="102"/>
    </row>
    <row r="80" spans="1:23" s="113" customFormat="1" ht="15.65" customHeight="1" x14ac:dyDescent="0.3">
      <c r="A80" s="94"/>
      <c r="B80" s="337" t="s">
        <v>76</v>
      </c>
      <c r="C80" s="338"/>
      <c r="D80" s="90"/>
      <c r="E80" s="45"/>
      <c r="F80" s="184"/>
      <c r="G80" s="179"/>
      <c r="H80" s="45"/>
      <c r="I80" s="46"/>
      <c r="J80" s="46"/>
      <c r="K80" s="45"/>
      <c r="L80" s="46"/>
      <c r="M80" s="46"/>
      <c r="N80" s="45"/>
      <c r="O80" s="46"/>
      <c r="P80" s="46"/>
      <c r="Q80" s="45"/>
      <c r="R80" s="46"/>
      <c r="S80" s="46"/>
      <c r="T80" s="186"/>
      <c r="U80" s="46"/>
      <c r="V80" s="91"/>
      <c r="W80" s="102"/>
    </row>
    <row r="81" spans="1:23" s="113" customFormat="1" ht="15.65" customHeight="1" x14ac:dyDescent="0.3">
      <c r="A81" s="94"/>
      <c r="B81" s="339" t="s">
        <v>77</v>
      </c>
      <c r="C81" s="340"/>
      <c r="D81" s="90"/>
      <c r="E81" s="45"/>
      <c r="F81" s="330">
        <f>+F78-F79-F80</f>
        <v>0</v>
      </c>
      <c r="G81" s="46"/>
      <c r="H81" s="45"/>
      <c r="I81" s="46"/>
      <c r="J81" s="46"/>
      <c r="K81" s="45"/>
      <c r="L81" s="46"/>
      <c r="M81" s="46"/>
      <c r="N81" s="45"/>
      <c r="O81" s="46"/>
      <c r="P81" s="46"/>
      <c r="Q81" s="45"/>
      <c r="R81" s="46"/>
      <c r="S81" s="46"/>
      <c r="T81" s="186"/>
      <c r="U81" s="46"/>
      <c r="V81" s="91"/>
      <c r="W81" s="102"/>
    </row>
    <row r="82" spans="1:23" s="113" customFormat="1" ht="15.65" customHeight="1" x14ac:dyDescent="0.3">
      <c r="A82" s="94"/>
      <c r="B82" s="44"/>
      <c r="C82" s="89"/>
      <c r="D82" s="90"/>
      <c r="E82" s="45"/>
      <c r="F82" s="46"/>
      <c r="G82" s="46"/>
      <c r="H82" s="81" t="s">
        <v>78</v>
      </c>
      <c r="I82" s="46"/>
      <c r="J82" s="46"/>
      <c r="K82" s="45"/>
      <c r="L82" s="46"/>
      <c r="M82" s="46"/>
      <c r="N82" s="45"/>
      <c r="O82" s="46"/>
      <c r="P82" s="46"/>
      <c r="Q82" s="45"/>
      <c r="R82" s="46"/>
      <c r="S82" s="46"/>
      <c r="T82" s="186"/>
      <c r="U82" s="46"/>
      <c r="V82" s="91"/>
      <c r="W82" s="102"/>
    </row>
    <row r="83" spans="1:23" s="113" customFormat="1" ht="15.65" customHeight="1" x14ac:dyDescent="0.3">
      <c r="A83" s="94"/>
      <c r="B83" s="187"/>
      <c r="C83" s="184"/>
      <c r="D83" s="90"/>
      <c r="E83" s="45"/>
      <c r="F83" s="184">
        <v>0</v>
      </c>
      <c r="G83" s="46"/>
      <c r="H83" s="45"/>
      <c r="I83" s="46"/>
      <c r="J83" s="46"/>
      <c r="K83" s="45"/>
      <c r="L83" s="46"/>
      <c r="M83" s="46"/>
      <c r="N83" s="45"/>
      <c r="O83" s="46"/>
      <c r="P83" s="46"/>
      <c r="Q83" s="45"/>
      <c r="R83" s="46"/>
      <c r="S83" s="46"/>
      <c r="T83" s="186"/>
      <c r="U83" s="46"/>
      <c r="V83" s="91"/>
      <c r="W83" s="102"/>
    </row>
    <row r="84" spans="1:23" s="113" customFormat="1" ht="15.65" customHeight="1" x14ac:dyDescent="0.3">
      <c r="A84" s="94"/>
      <c r="B84" s="187"/>
      <c r="C84" s="184"/>
      <c r="D84" s="90"/>
      <c r="E84" s="45"/>
      <c r="F84" s="184">
        <v>0</v>
      </c>
      <c r="G84" s="46"/>
      <c r="H84" s="45"/>
      <c r="I84" s="46"/>
      <c r="J84" s="46"/>
      <c r="K84" s="45"/>
      <c r="L84" s="46"/>
      <c r="M84" s="46"/>
      <c r="N84" s="45"/>
      <c r="O84" s="46"/>
      <c r="P84" s="46"/>
      <c r="Q84" s="45"/>
      <c r="R84" s="46"/>
      <c r="S84" s="46"/>
      <c r="T84" s="186"/>
      <c r="U84" s="46"/>
      <c r="V84" s="91"/>
      <c r="W84" s="102"/>
    </row>
    <row r="85" spans="1:23" s="113" customFormat="1" ht="15.65" customHeight="1" x14ac:dyDescent="0.3">
      <c r="A85" s="94"/>
      <c r="B85" s="187"/>
      <c r="C85" s="184"/>
      <c r="D85" s="90"/>
      <c r="E85" s="45"/>
      <c r="F85" s="184">
        <v>0</v>
      </c>
      <c r="G85" s="46"/>
      <c r="H85" s="45"/>
      <c r="I85" s="46"/>
      <c r="J85" s="46"/>
      <c r="K85" s="45"/>
      <c r="L85" s="46"/>
      <c r="M85" s="46"/>
      <c r="N85" s="45"/>
      <c r="O85" s="46"/>
      <c r="P85" s="46"/>
      <c r="Q85" s="45"/>
      <c r="R85" s="46"/>
      <c r="S85" s="46"/>
      <c r="T85" s="186"/>
      <c r="U85" s="46"/>
      <c r="V85" s="91"/>
      <c r="W85" s="102"/>
    </row>
    <row r="86" spans="1:23" s="113" customFormat="1" ht="15.65" customHeight="1" x14ac:dyDescent="0.3">
      <c r="A86" s="94"/>
      <c r="B86" s="187"/>
      <c r="C86" s="184"/>
      <c r="D86" s="90"/>
      <c r="E86" s="45"/>
      <c r="F86" s="184">
        <v>0</v>
      </c>
      <c r="G86" s="46"/>
      <c r="H86" s="45"/>
      <c r="I86" s="46"/>
      <c r="J86" s="46"/>
      <c r="K86" s="45"/>
      <c r="L86" s="46"/>
      <c r="M86" s="46"/>
      <c r="N86" s="45"/>
      <c r="O86" s="46"/>
      <c r="P86" s="46"/>
      <c r="Q86" s="45"/>
      <c r="R86" s="46"/>
      <c r="S86" s="46"/>
      <c r="T86" s="186"/>
      <c r="U86" s="46"/>
      <c r="V86" s="91"/>
      <c r="W86" s="102"/>
    </row>
    <row r="87" spans="1:23" s="113" customFormat="1" ht="15.65" customHeight="1" x14ac:dyDescent="0.3">
      <c r="A87" s="92"/>
      <c r="B87" s="187"/>
      <c r="C87" s="184"/>
      <c r="D87" s="90"/>
      <c r="E87" s="45"/>
      <c r="F87" s="184">
        <v>0</v>
      </c>
      <c r="G87" s="46"/>
      <c r="H87" s="45"/>
      <c r="I87" s="46"/>
      <c r="J87" s="46"/>
      <c r="K87" s="45"/>
      <c r="L87" s="46"/>
      <c r="M87" s="46"/>
      <c r="N87" s="45"/>
      <c r="O87" s="46"/>
      <c r="P87" s="46"/>
      <c r="Q87" s="45"/>
      <c r="R87" s="46"/>
      <c r="S87" s="46"/>
      <c r="T87" s="186"/>
      <c r="U87" s="46"/>
      <c r="V87" s="91"/>
      <c r="W87" s="102"/>
    </row>
    <row r="88" spans="1:23" s="113" customFormat="1" ht="15.65" customHeight="1" thickBot="1" x14ac:dyDescent="0.35">
      <c r="A88" s="94"/>
      <c r="B88" s="341" t="s">
        <v>79</v>
      </c>
      <c r="C88" s="342"/>
      <c r="D88" s="98"/>
      <c r="E88" s="97"/>
      <c r="F88" s="331">
        <f>SUM(F83:F87)</f>
        <v>0</v>
      </c>
      <c r="G88" s="188" t="str">
        <f>IF(F88&lt;F81,"Let op: onderbouw het volledige eigen aandeel in de projectkosten","")</f>
        <v/>
      </c>
      <c r="H88" s="189"/>
      <c r="I88" s="98"/>
      <c r="J88" s="98"/>
      <c r="K88" s="189"/>
      <c r="L88" s="98"/>
      <c r="M88" s="98"/>
      <c r="N88" s="189"/>
      <c r="O88" s="98"/>
      <c r="P88" s="98"/>
      <c r="Q88" s="189"/>
      <c r="R88" s="98"/>
      <c r="S88" s="98"/>
      <c r="T88" s="190"/>
      <c r="U88" s="46"/>
      <c r="V88" s="46"/>
      <c r="W88" s="183"/>
    </row>
    <row r="89" spans="1:23" s="113" customFormat="1" ht="15.65" customHeight="1" x14ac:dyDescent="0.3">
      <c r="A89" s="36"/>
      <c r="B89" s="45"/>
      <c r="C89" s="89"/>
      <c r="D89" s="90"/>
      <c r="E89" s="45"/>
      <c r="F89" s="46"/>
      <c r="G89" s="46"/>
      <c r="H89" s="45"/>
      <c r="I89" s="46"/>
      <c r="J89" s="46"/>
      <c r="K89" s="45"/>
      <c r="L89" s="46"/>
      <c r="M89" s="46"/>
      <c r="N89" s="45"/>
      <c r="O89" s="46"/>
      <c r="P89" s="46"/>
      <c r="Q89" s="45"/>
      <c r="R89" s="46"/>
      <c r="S89" s="46"/>
      <c r="T89" s="45"/>
      <c r="U89" s="46"/>
      <c r="V89" s="46"/>
      <c r="W89" s="183"/>
    </row>
    <row r="90" spans="1:23" s="113" customFormat="1" ht="15.65" customHeight="1" x14ac:dyDescent="0.3">
      <c r="A90" s="94"/>
      <c r="B90" s="94"/>
      <c r="C90" s="94"/>
      <c r="D90" s="95"/>
      <c r="E90" s="94"/>
      <c r="F90" s="95"/>
      <c r="G90" s="95"/>
      <c r="H90" s="94"/>
      <c r="I90" s="95"/>
      <c r="J90" s="95"/>
      <c r="K90" s="94"/>
      <c r="L90" s="95"/>
      <c r="M90" s="95"/>
      <c r="N90" s="94"/>
      <c r="O90" s="95"/>
      <c r="P90" s="95"/>
      <c r="Q90" s="94"/>
      <c r="R90" s="95"/>
      <c r="S90" s="96"/>
      <c r="T90" s="112"/>
      <c r="U90" s="94"/>
    </row>
    <row r="91" spans="1:23" s="113" customFormat="1" ht="15.65" customHeight="1" x14ac:dyDescent="0.3">
      <c r="A91" s="94"/>
      <c r="B91" s="94"/>
      <c r="C91" s="94"/>
      <c r="D91" s="95"/>
      <c r="E91" s="94"/>
      <c r="F91" s="95"/>
      <c r="G91" s="95"/>
      <c r="H91" s="94"/>
      <c r="I91" s="95"/>
      <c r="J91" s="95"/>
      <c r="K91" s="94"/>
      <c r="L91" s="95"/>
      <c r="M91" s="95"/>
      <c r="N91" s="94"/>
      <c r="O91" s="95"/>
      <c r="P91" s="95"/>
      <c r="Q91" s="94"/>
      <c r="R91" s="95"/>
      <c r="S91" s="96"/>
      <c r="T91" s="112"/>
      <c r="U91" s="94"/>
    </row>
    <row r="92" spans="1:23" s="113" customFormat="1" ht="15.65" customHeight="1" x14ac:dyDescent="0.3">
      <c r="A92" s="94"/>
      <c r="B92" s="94"/>
      <c r="C92" s="94"/>
      <c r="D92" s="95"/>
      <c r="E92" s="94"/>
      <c r="F92" s="95"/>
      <c r="G92" s="95"/>
      <c r="H92" s="94"/>
      <c r="I92" s="95"/>
      <c r="J92" s="95"/>
      <c r="K92" s="94"/>
      <c r="L92" s="95"/>
      <c r="M92" s="95"/>
      <c r="N92" s="94"/>
      <c r="O92" s="95"/>
      <c r="P92" s="95"/>
      <c r="Q92" s="94"/>
      <c r="R92" s="95"/>
      <c r="S92" s="96"/>
      <c r="T92" s="112"/>
      <c r="U92" s="94"/>
    </row>
    <row r="93" spans="1:23" s="113" customFormat="1" ht="15.65" customHeight="1" x14ac:dyDescent="0.3">
      <c r="A93" s="94"/>
      <c r="B93" s="94"/>
      <c r="C93" s="94"/>
      <c r="D93" s="95"/>
      <c r="E93" s="94"/>
      <c r="F93" s="95"/>
      <c r="G93" s="95"/>
      <c r="H93" s="94"/>
      <c r="I93" s="95"/>
      <c r="J93" s="95"/>
      <c r="K93" s="94"/>
      <c r="L93" s="95"/>
      <c r="M93" s="95"/>
      <c r="N93" s="94"/>
      <c r="O93" s="95"/>
      <c r="P93" s="95"/>
      <c r="Q93" s="94"/>
      <c r="R93" s="95"/>
      <c r="S93" s="96"/>
      <c r="T93" s="112"/>
      <c r="U93" s="94"/>
    </row>
  </sheetData>
  <sheetProtection sheet="1" selectLockedCells="1"/>
  <mergeCells count="5">
    <mergeCell ref="B78:C78"/>
    <mergeCell ref="B79:C79"/>
    <mergeCell ref="B80:C80"/>
    <mergeCell ref="B81:C81"/>
    <mergeCell ref="B88:C88"/>
  </mergeCells>
  <phoneticPr fontId="0" type="noConversion"/>
  <dataValidations count="3">
    <dataValidation type="list" showInputMessage="1" showErrorMessage="1" sqref="C22" xr:uid="{00000000-0002-0000-0400-000000000000}">
      <formula1>"integrale kostensystematiek,loonkosten plus vaste-opslag-systematiek,vaste-uurtarief-systematiek"</formula1>
    </dataValidation>
    <dataValidation type="list" allowBlank="1" showInputMessage="1" showErrorMessage="1" sqref="C3" xr:uid="{27159EBA-6EAD-45C3-9D91-4F4F6A3227B0}">
      <formula1>"KB,MB,GB,KIS"</formula1>
    </dataValidation>
    <dataValidation type="list" allowBlank="1" showInputMessage="1" showErrorMessage="1" prompt="Vul hier financieringswijze in" sqref="B83:B87" xr:uid="{8A2D98B2-AC5B-4DF4-88C4-7C3E1DA9A515}">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Blad7">
    <pageSetUpPr fitToPage="1"/>
  </sheetPr>
  <dimension ref="A1:W93"/>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4.5" style="96" customWidth="1"/>
    <col min="20" max="20" width="34.58203125" style="112" customWidth="1"/>
    <col min="21" max="21" width="4.33203125" style="94" bestFit="1" customWidth="1"/>
    <col min="22" max="22" width="7.33203125" style="116" customWidth="1"/>
    <col min="23" max="16384" width="7.33203125" style="116"/>
  </cols>
  <sheetData>
    <row r="1" spans="1:21" s="113" customFormat="1" ht="15.65" customHeight="1" thickBot="1" x14ac:dyDescent="0.4">
      <c r="A1" s="45"/>
      <c r="B1" s="1" t="s">
        <v>62</v>
      </c>
      <c r="C1" s="2"/>
      <c r="D1" s="99" t="s">
        <v>1</v>
      </c>
      <c r="E1" s="100" t="str">
        <f>Code</f>
        <v>IPCEI260604</v>
      </c>
      <c r="F1" s="46"/>
      <c r="G1" s="46"/>
      <c r="H1" s="45"/>
      <c r="I1" s="46"/>
      <c r="J1" s="46"/>
      <c r="K1" s="45"/>
      <c r="L1" s="46"/>
      <c r="M1" s="46"/>
      <c r="N1" s="45"/>
      <c r="O1" s="46"/>
      <c r="P1" s="46"/>
      <c r="Q1" s="45"/>
      <c r="R1" s="46"/>
      <c r="S1" s="46"/>
      <c r="T1" s="46"/>
      <c r="U1" s="36"/>
    </row>
    <row r="2" spans="1:21" s="114" customFormat="1" ht="15.65" customHeight="1" thickBot="1" x14ac:dyDescent="0.4">
      <c r="A2" s="36"/>
      <c r="B2" s="1" t="s">
        <v>0</v>
      </c>
      <c r="C2" s="25">
        <f>Projecttitel</f>
        <v>0</v>
      </c>
      <c r="D2" s="60"/>
      <c r="E2" s="38"/>
      <c r="F2" s="101"/>
      <c r="G2" s="101"/>
      <c r="H2" s="36"/>
      <c r="I2" s="101"/>
      <c r="J2" s="101"/>
      <c r="K2" s="36"/>
      <c r="L2" s="101"/>
      <c r="M2" s="101"/>
      <c r="N2" s="36"/>
      <c r="O2" s="101"/>
      <c r="P2" s="101"/>
      <c r="Q2" s="36"/>
      <c r="R2" s="101"/>
      <c r="S2" s="101"/>
      <c r="T2" s="101"/>
      <c r="U2" s="36"/>
    </row>
    <row r="3" spans="1:21" s="114" customFormat="1" ht="15.65" customHeight="1" thickBot="1" x14ac:dyDescent="0.4">
      <c r="A3" s="45"/>
      <c r="B3" s="1" t="s">
        <v>26</v>
      </c>
      <c r="C3" s="28"/>
      <c r="D3" s="46" t="str">
        <f>'Begroting penvoerder'!D3</f>
        <v>Groot bedrijf, middelgroot bedrijf, klein bedrijf of kennisinstelling</v>
      </c>
      <c r="E3" s="38"/>
      <c r="F3" s="101"/>
      <c r="G3" s="101"/>
      <c r="H3" s="36"/>
      <c r="I3" s="101"/>
      <c r="J3" s="101"/>
      <c r="K3" s="36"/>
      <c r="L3" s="101"/>
      <c r="M3" s="101"/>
      <c r="N3" s="36"/>
      <c r="O3" s="101"/>
      <c r="P3" s="101"/>
      <c r="Q3" s="36"/>
      <c r="R3" s="101"/>
      <c r="S3" s="101"/>
      <c r="T3" s="101"/>
      <c r="U3" s="36"/>
    </row>
    <row r="4" spans="1:21" s="113" customFormat="1" ht="15.65" customHeight="1" x14ac:dyDescent="0.3">
      <c r="A4" s="38"/>
      <c r="B4" s="38"/>
      <c r="C4" s="38"/>
      <c r="D4" s="38"/>
      <c r="E4" s="38"/>
      <c r="F4" s="101"/>
      <c r="G4" s="101"/>
      <c r="H4" s="36"/>
      <c r="I4" s="101"/>
      <c r="J4" s="101"/>
      <c r="K4" s="36"/>
      <c r="L4" s="101"/>
      <c r="M4" s="101"/>
      <c r="N4" s="36"/>
      <c r="O4" s="101"/>
      <c r="P4" s="101"/>
      <c r="Q4" s="36"/>
      <c r="R4" s="101"/>
      <c r="S4" s="101"/>
      <c r="T4" s="101"/>
    </row>
    <row r="5" spans="1:21" s="113" customFormat="1" ht="15.65" customHeight="1" thickBot="1" x14ac:dyDescent="0.3">
      <c r="A5" s="45"/>
      <c r="B5" s="45"/>
      <c r="C5" s="45"/>
      <c r="D5" s="46"/>
      <c r="E5" s="45"/>
      <c r="F5" s="46"/>
      <c r="G5" s="46"/>
      <c r="H5" s="45"/>
      <c r="I5" s="46"/>
      <c r="J5" s="46"/>
      <c r="K5" s="45"/>
      <c r="L5" s="46"/>
      <c r="M5" s="46"/>
      <c r="N5" s="45"/>
      <c r="O5" s="46"/>
      <c r="P5" s="46"/>
      <c r="Q5" s="45"/>
      <c r="R5" s="46"/>
      <c r="S5" s="46"/>
      <c r="T5" s="46"/>
      <c r="U5" s="45"/>
    </row>
    <row r="6" spans="1:21" s="114" customFormat="1" ht="23.25" customHeight="1" x14ac:dyDescent="0.3">
      <c r="A6" s="36" t="s">
        <v>28</v>
      </c>
      <c r="B6" s="57" t="s">
        <v>29</v>
      </c>
      <c r="C6" s="58"/>
      <c r="D6" s="59"/>
      <c r="E6" s="156" t="str">
        <f>'Begroting penvoerder'!E6</f>
        <v>Industrieel onderzoek</v>
      </c>
      <c r="F6" s="157"/>
      <c r="G6" s="59"/>
      <c r="H6" s="158" t="str">
        <f>'Begroting penvoerder'!H6</f>
        <v>Experimentele ontwikkeling</v>
      </c>
      <c r="I6" s="157"/>
      <c r="J6" s="59"/>
      <c r="K6" s="158" t="str">
        <f>'Begroting penvoerder'!K6</f>
        <v>Haalbaarheidsstudies</v>
      </c>
      <c r="L6" s="157"/>
      <c r="M6" s="59"/>
      <c r="N6" s="158" t="str">
        <f>'Begroting penvoerder'!N6</f>
        <v>Investeringssteun MKB</v>
      </c>
      <c r="O6" s="157"/>
      <c r="P6" s="59"/>
      <c r="Q6" s="158" t="str">
        <f>'Begroting penvoerder'!Q6</f>
        <v>Onderzoeksinfrastructuur</v>
      </c>
      <c r="R6" s="157"/>
      <c r="S6" s="59"/>
      <c r="T6" s="103"/>
      <c r="U6" s="45"/>
    </row>
    <row r="7" spans="1:21" s="113" customFormat="1" ht="21" customHeight="1" x14ac:dyDescent="0.3">
      <c r="A7" s="36"/>
      <c r="B7" s="35" t="s">
        <v>35</v>
      </c>
      <c r="C7" s="36" t="s">
        <v>36</v>
      </c>
      <c r="D7" s="60" t="s">
        <v>37</v>
      </c>
      <c r="E7" s="36" t="s">
        <v>38</v>
      </c>
      <c r="F7" s="60" t="s">
        <v>39</v>
      </c>
      <c r="G7" s="60"/>
      <c r="H7" s="36" t="s">
        <v>38</v>
      </c>
      <c r="I7" s="60" t="s">
        <v>39</v>
      </c>
      <c r="J7" s="60"/>
      <c r="K7" s="36" t="s">
        <v>38</v>
      </c>
      <c r="L7" s="60" t="s">
        <v>39</v>
      </c>
      <c r="M7" s="60"/>
      <c r="N7" s="36" t="s">
        <v>38</v>
      </c>
      <c r="O7" s="60" t="s">
        <v>39</v>
      </c>
      <c r="P7" s="60"/>
      <c r="Q7" s="36" t="s">
        <v>38</v>
      </c>
      <c r="R7" s="60" t="s">
        <v>39</v>
      </c>
      <c r="S7" s="60"/>
      <c r="T7" s="104"/>
      <c r="U7" s="36"/>
    </row>
    <row r="8" spans="1:21" s="113"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46"/>
      <c r="T8" s="104"/>
      <c r="U8" s="45"/>
    </row>
    <row r="9" spans="1:21" s="113"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46"/>
      <c r="T9" s="104"/>
      <c r="U9" s="45"/>
    </row>
    <row r="10" spans="1:21" s="113"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46"/>
      <c r="T10" s="104"/>
      <c r="U10" s="45"/>
    </row>
    <row r="11" spans="1:21" s="113"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46"/>
      <c r="T11" s="104"/>
      <c r="U11" s="45"/>
    </row>
    <row r="12" spans="1:21" s="113"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46"/>
      <c r="T12" s="104"/>
      <c r="U12" s="45"/>
    </row>
    <row r="13" spans="1:21" s="113"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46"/>
      <c r="T13" s="104"/>
      <c r="U13" s="45"/>
    </row>
    <row r="14" spans="1:21" s="113"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46"/>
      <c r="T14" s="104"/>
      <c r="U14" s="45"/>
    </row>
    <row r="15" spans="1:21" s="113"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46"/>
      <c r="T15" s="104"/>
      <c r="U15" s="45"/>
    </row>
    <row r="16" spans="1:21" s="114"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46"/>
      <c r="T16" s="104"/>
      <c r="U16" s="45"/>
    </row>
    <row r="17" spans="1:21" s="114" customFormat="1" ht="15.65" customHeight="1" x14ac:dyDescent="0.3">
      <c r="A17" s="36"/>
      <c r="B17" s="35" t="s">
        <v>40</v>
      </c>
      <c r="C17" s="36"/>
      <c r="D17" s="37"/>
      <c r="E17" s="38"/>
      <c r="F17" s="39"/>
      <c r="G17" s="37"/>
      <c r="H17" s="36"/>
      <c r="I17" s="39"/>
      <c r="J17" s="37"/>
      <c r="K17" s="36"/>
      <c r="L17" s="39"/>
      <c r="M17" s="37"/>
      <c r="N17" s="36"/>
      <c r="O17" s="39"/>
      <c r="P17" s="37"/>
      <c r="Q17" s="36"/>
      <c r="R17" s="39"/>
      <c r="S17" s="60"/>
      <c r="T17" s="104"/>
      <c r="U17" s="36"/>
    </row>
    <row r="18" spans="1:21" s="114"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60"/>
      <c r="T18" s="104"/>
      <c r="U18" s="36"/>
    </row>
    <row r="19" spans="1:21" s="113"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60"/>
      <c r="T19" s="104"/>
      <c r="U19" s="36"/>
    </row>
    <row r="20" spans="1:21" s="113"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46"/>
      <c r="T20" s="104"/>
      <c r="U20" s="45"/>
    </row>
    <row r="21" spans="1:21" s="113" customFormat="1" ht="15.65" customHeight="1" x14ac:dyDescent="0.3">
      <c r="A21" s="45"/>
      <c r="B21" s="44"/>
      <c r="C21" s="45"/>
      <c r="D21" s="46"/>
      <c r="E21" s="45"/>
      <c r="F21" s="48"/>
      <c r="G21" s="37"/>
      <c r="H21" s="37"/>
      <c r="I21" s="48"/>
      <c r="J21" s="37"/>
      <c r="K21" s="37"/>
      <c r="L21" s="48"/>
      <c r="M21" s="37"/>
      <c r="N21" s="37"/>
      <c r="O21" s="48"/>
      <c r="P21" s="37"/>
      <c r="Q21" s="37"/>
      <c r="R21" s="48"/>
      <c r="S21" s="46"/>
      <c r="T21" s="104"/>
      <c r="U21" s="45"/>
    </row>
    <row r="22" spans="1:21" s="36" customFormat="1" ht="52" x14ac:dyDescent="0.3">
      <c r="A22" s="45"/>
      <c r="B22" s="49" t="s">
        <v>41</v>
      </c>
      <c r="C22" s="50" t="s">
        <v>42</v>
      </c>
      <c r="D22" s="51" t="s">
        <v>43</v>
      </c>
      <c r="E22" s="45"/>
      <c r="F22" s="33">
        <f>IF(kostenmethode_3="loonkosten plus vaste-opslag-systematiek",SUM(F8:F16)*0.5,0)</f>
        <v>0</v>
      </c>
      <c r="G22" s="48"/>
      <c r="H22" s="48"/>
      <c r="I22" s="33">
        <f>IF(kostenmethode_3="loonkosten plus vaste-opslag-systematiek",SUM(I8:I16)*0.5,0)</f>
        <v>0</v>
      </c>
      <c r="J22" s="48"/>
      <c r="K22" s="48"/>
      <c r="L22" s="33">
        <f>IF(kostenmethode_3="loonkosten plus vaste-opslag-systematiek",SUM(L8:L16)*0.5,0)</f>
        <v>0</v>
      </c>
      <c r="M22" s="48"/>
      <c r="N22" s="48"/>
      <c r="O22" s="33">
        <f>IF(kostenmethode_3="loonkosten plus vaste-opslag-systematiek",SUM(O8:O16)*0.5,0)</f>
        <v>0</v>
      </c>
      <c r="P22" s="48"/>
      <c r="Q22" s="48"/>
      <c r="R22" s="33">
        <f>IF(kostenmethode_3="loonkosten plus vaste-opslag-systematiek",SUM(R8:R16)*0.5,0)</f>
        <v>0</v>
      </c>
      <c r="S22" s="46"/>
      <c r="T22" s="105" t="s">
        <v>44</v>
      </c>
      <c r="U22" s="45"/>
    </row>
    <row r="23" spans="1:21" s="114"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6">
        <f>+F23+I23+L23+O23+R23</f>
        <v>0</v>
      </c>
      <c r="U23" s="36"/>
    </row>
    <row r="24" spans="1:21" s="113"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102"/>
      <c r="U24" s="36"/>
    </row>
    <row r="25" spans="1:21" s="114" customFormat="1" ht="23.25" customHeight="1" x14ac:dyDescent="0.3">
      <c r="A25" s="36" t="s">
        <v>45</v>
      </c>
      <c r="B25" s="57" t="s">
        <v>46</v>
      </c>
      <c r="C25" s="58"/>
      <c r="D25" s="61"/>
      <c r="E25" s="156" t="str">
        <f>E6</f>
        <v>Industrieel onderzoek</v>
      </c>
      <c r="F25" s="157"/>
      <c r="G25" s="59"/>
      <c r="H25" s="158" t="str">
        <f>H6</f>
        <v>Experimentele ontwikkeling</v>
      </c>
      <c r="I25" s="157"/>
      <c r="J25" s="59"/>
      <c r="K25" s="158" t="str">
        <f>K6</f>
        <v>Haalbaarheidsstudies</v>
      </c>
      <c r="L25" s="157"/>
      <c r="M25" s="59"/>
      <c r="N25" s="158" t="str">
        <f>N6</f>
        <v>Investeringssteun MKB</v>
      </c>
      <c r="O25" s="157"/>
      <c r="P25" s="59"/>
      <c r="Q25" s="158" t="str">
        <f>Q6</f>
        <v>Onderzoeksinfrastructuur</v>
      </c>
      <c r="R25" s="157"/>
      <c r="S25" s="59"/>
      <c r="T25" s="103"/>
      <c r="U25" s="45"/>
    </row>
    <row r="26" spans="1:21" s="113" customFormat="1" ht="21.75" customHeight="1" x14ac:dyDescent="0.3">
      <c r="A26" s="36"/>
      <c r="B26" s="35" t="s">
        <v>47</v>
      </c>
      <c r="C26" s="36"/>
      <c r="D26" s="60" t="s">
        <v>48</v>
      </c>
      <c r="E26" s="36" t="s">
        <v>49</v>
      </c>
      <c r="F26" s="60" t="s">
        <v>50</v>
      </c>
      <c r="G26" s="60"/>
      <c r="H26" s="36" t="s">
        <v>49</v>
      </c>
      <c r="I26" s="60" t="s">
        <v>50</v>
      </c>
      <c r="J26" s="60"/>
      <c r="K26" s="36" t="s">
        <v>49</v>
      </c>
      <c r="L26" s="60" t="s">
        <v>50</v>
      </c>
      <c r="M26" s="60"/>
      <c r="N26" s="36" t="s">
        <v>49</v>
      </c>
      <c r="O26" s="60" t="s">
        <v>50</v>
      </c>
      <c r="P26" s="60"/>
      <c r="Q26" s="36" t="s">
        <v>49</v>
      </c>
      <c r="R26" s="60" t="s">
        <v>50</v>
      </c>
      <c r="S26" s="60"/>
      <c r="T26" s="104"/>
      <c r="U26" s="36"/>
    </row>
    <row r="27" spans="1:21" s="113"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62"/>
      <c r="T27" s="106"/>
      <c r="U27" s="45"/>
    </row>
    <row r="28" spans="1:21" s="113" customFormat="1" ht="15.65" customHeight="1" x14ac:dyDescent="0.3">
      <c r="A28" s="36"/>
      <c r="B28" s="31"/>
      <c r="C28" s="36"/>
      <c r="D28" s="32"/>
      <c r="E28" s="32"/>
      <c r="F28" s="33">
        <f t="shared" ref="F28:F34" si="5">$D28*E28</f>
        <v>0</v>
      </c>
      <c r="G28" s="39"/>
      <c r="H28" s="32"/>
      <c r="I28" s="33">
        <f t="shared" ref="I28:I34" si="6">$D28*H28</f>
        <v>0</v>
      </c>
      <c r="J28" s="39"/>
      <c r="K28" s="32"/>
      <c r="L28" s="33">
        <f t="shared" ref="L28:L34" si="7">$D28*K28</f>
        <v>0</v>
      </c>
      <c r="M28" s="39"/>
      <c r="N28" s="32"/>
      <c r="O28" s="33">
        <f t="shared" ref="O28:O34" si="8">$D28*N28</f>
        <v>0</v>
      </c>
      <c r="P28" s="39"/>
      <c r="Q28" s="32"/>
      <c r="R28" s="33">
        <f t="shared" ref="R28:R34" si="9">$D28*Q28</f>
        <v>0</v>
      </c>
      <c r="S28" s="62"/>
      <c r="T28" s="106"/>
      <c r="U28" s="45"/>
    </row>
    <row r="29" spans="1:21" s="113" customFormat="1" ht="15.65" customHeight="1" x14ac:dyDescent="0.3">
      <c r="A29" s="36"/>
      <c r="B29" s="31"/>
      <c r="C29" s="36"/>
      <c r="D29" s="32"/>
      <c r="E29" s="32"/>
      <c r="F29" s="33">
        <f t="shared" si="5"/>
        <v>0</v>
      </c>
      <c r="G29" s="39"/>
      <c r="H29" s="32"/>
      <c r="I29" s="33">
        <f t="shared" si="6"/>
        <v>0</v>
      </c>
      <c r="J29" s="39"/>
      <c r="K29" s="32"/>
      <c r="L29" s="33">
        <f t="shared" si="7"/>
        <v>0</v>
      </c>
      <c r="M29" s="39"/>
      <c r="N29" s="32"/>
      <c r="O29" s="33">
        <f t="shared" si="8"/>
        <v>0</v>
      </c>
      <c r="P29" s="39"/>
      <c r="Q29" s="32"/>
      <c r="R29" s="33">
        <f t="shared" si="9"/>
        <v>0</v>
      </c>
      <c r="S29" s="62"/>
      <c r="T29" s="106"/>
      <c r="U29" s="45"/>
    </row>
    <row r="30" spans="1:21" s="113" customFormat="1" ht="15.65" customHeight="1" x14ac:dyDescent="0.3">
      <c r="A30" s="36"/>
      <c r="B30" s="31"/>
      <c r="C30" s="36"/>
      <c r="D30" s="32"/>
      <c r="E30" s="32"/>
      <c r="F30" s="33">
        <f t="shared" si="5"/>
        <v>0</v>
      </c>
      <c r="G30" s="39"/>
      <c r="H30" s="32"/>
      <c r="I30" s="33">
        <f t="shared" si="6"/>
        <v>0</v>
      </c>
      <c r="J30" s="39"/>
      <c r="K30" s="32"/>
      <c r="L30" s="33">
        <f t="shared" si="7"/>
        <v>0</v>
      </c>
      <c r="M30" s="39"/>
      <c r="N30" s="32"/>
      <c r="O30" s="33">
        <f t="shared" si="8"/>
        <v>0</v>
      </c>
      <c r="P30" s="39"/>
      <c r="Q30" s="32"/>
      <c r="R30" s="33">
        <f t="shared" si="9"/>
        <v>0</v>
      </c>
      <c r="S30" s="62"/>
      <c r="T30" s="106"/>
      <c r="U30" s="45"/>
    </row>
    <row r="31" spans="1:21" s="113" customFormat="1" ht="15.65" customHeight="1" x14ac:dyDescent="0.3">
      <c r="A31" s="36"/>
      <c r="B31" s="31"/>
      <c r="C31" s="36"/>
      <c r="D31" s="32"/>
      <c r="E31" s="32"/>
      <c r="F31" s="33">
        <f t="shared" si="5"/>
        <v>0</v>
      </c>
      <c r="G31" s="39"/>
      <c r="H31" s="32"/>
      <c r="I31" s="33">
        <f t="shared" si="6"/>
        <v>0</v>
      </c>
      <c r="J31" s="39"/>
      <c r="K31" s="32"/>
      <c r="L31" s="33">
        <f t="shared" si="7"/>
        <v>0</v>
      </c>
      <c r="M31" s="39"/>
      <c r="N31" s="32"/>
      <c r="O31" s="33">
        <f t="shared" si="8"/>
        <v>0</v>
      </c>
      <c r="P31" s="39"/>
      <c r="Q31" s="32"/>
      <c r="R31" s="33">
        <f t="shared" si="9"/>
        <v>0</v>
      </c>
      <c r="S31" s="62"/>
      <c r="T31" s="106"/>
      <c r="U31" s="45"/>
    </row>
    <row r="32" spans="1:21" s="113" customFormat="1" ht="15.65" customHeight="1" x14ac:dyDescent="0.3">
      <c r="A32" s="36"/>
      <c r="B32" s="31"/>
      <c r="C32" s="36"/>
      <c r="D32" s="32"/>
      <c r="E32" s="32"/>
      <c r="F32" s="33">
        <f t="shared" si="5"/>
        <v>0</v>
      </c>
      <c r="G32" s="39"/>
      <c r="H32" s="32"/>
      <c r="I32" s="33">
        <f t="shared" si="6"/>
        <v>0</v>
      </c>
      <c r="J32" s="39"/>
      <c r="K32" s="32"/>
      <c r="L32" s="33">
        <f t="shared" si="7"/>
        <v>0</v>
      </c>
      <c r="M32" s="39"/>
      <c r="N32" s="32"/>
      <c r="O32" s="33">
        <f t="shared" si="8"/>
        <v>0</v>
      </c>
      <c r="P32" s="39"/>
      <c r="Q32" s="32"/>
      <c r="R32" s="33">
        <f t="shared" si="9"/>
        <v>0</v>
      </c>
      <c r="S32" s="62"/>
      <c r="T32" s="106"/>
      <c r="U32" s="45"/>
    </row>
    <row r="33" spans="1:21" s="113" customFormat="1" ht="15.65" customHeight="1" x14ac:dyDescent="0.3">
      <c r="A33" s="45"/>
      <c r="B33" s="31"/>
      <c r="C33" s="45"/>
      <c r="D33" s="32"/>
      <c r="E33" s="32"/>
      <c r="F33" s="33">
        <f t="shared" si="5"/>
        <v>0</v>
      </c>
      <c r="G33" s="39"/>
      <c r="H33" s="32"/>
      <c r="I33" s="33">
        <f t="shared" si="6"/>
        <v>0</v>
      </c>
      <c r="J33" s="39"/>
      <c r="K33" s="32"/>
      <c r="L33" s="33">
        <f t="shared" si="7"/>
        <v>0</v>
      </c>
      <c r="M33" s="39"/>
      <c r="N33" s="32"/>
      <c r="O33" s="33">
        <f t="shared" si="8"/>
        <v>0</v>
      </c>
      <c r="P33" s="39"/>
      <c r="Q33" s="32"/>
      <c r="R33" s="33">
        <f t="shared" si="9"/>
        <v>0</v>
      </c>
      <c r="S33" s="62"/>
      <c r="T33" s="106"/>
      <c r="U33" s="45"/>
    </row>
    <row r="34" spans="1:21" s="114" customFormat="1" ht="15.65" customHeight="1" x14ac:dyDescent="0.3">
      <c r="A34" s="45"/>
      <c r="B34" s="31"/>
      <c r="C34" s="45"/>
      <c r="D34" s="32"/>
      <c r="E34" s="32"/>
      <c r="F34" s="43">
        <f t="shared" si="5"/>
        <v>0</v>
      </c>
      <c r="G34" s="39"/>
      <c r="H34" s="32"/>
      <c r="I34" s="43">
        <f t="shared" si="6"/>
        <v>0</v>
      </c>
      <c r="J34" s="39"/>
      <c r="K34" s="32"/>
      <c r="L34" s="43">
        <f t="shared" si="7"/>
        <v>0</v>
      </c>
      <c r="M34" s="39"/>
      <c r="N34" s="32"/>
      <c r="O34" s="43">
        <f t="shared" si="8"/>
        <v>0</v>
      </c>
      <c r="P34" s="39"/>
      <c r="Q34" s="32"/>
      <c r="R34" s="43">
        <f t="shared" si="9"/>
        <v>0</v>
      </c>
      <c r="S34" s="62"/>
      <c r="T34" s="106" t="s">
        <v>51</v>
      </c>
      <c r="U34" s="45"/>
    </row>
    <row r="35" spans="1:21" s="113"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5"/>
      <c r="T35" s="56">
        <f>+F35+I35+L35+O35+R35</f>
        <v>0</v>
      </c>
      <c r="U35" s="36"/>
    </row>
    <row r="36" spans="1:21" s="113"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102"/>
      <c r="U36" s="45"/>
    </row>
    <row r="37" spans="1:21" s="114" customFormat="1" ht="21" customHeight="1" x14ac:dyDescent="0.3">
      <c r="A37" s="36" t="s">
        <v>52</v>
      </c>
      <c r="B37" s="68" t="s">
        <v>53</v>
      </c>
      <c r="C37" s="69"/>
      <c r="D37" s="59"/>
      <c r="E37" s="156" t="str">
        <f>E6</f>
        <v>Industrieel onderzoek</v>
      </c>
      <c r="F37" s="157"/>
      <c r="G37" s="59"/>
      <c r="H37" s="158" t="str">
        <f>H6</f>
        <v>Experimentele ontwikkeling</v>
      </c>
      <c r="I37" s="157"/>
      <c r="J37" s="59"/>
      <c r="K37" s="158" t="str">
        <f>K6</f>
        <v>Haalbaarheidsstudies</v>
      </c>
      <c r="L37" s="157"/>
      <c r="M37" s="59"/>
      <c r="N37" s="158" t="str">
        <f>N6</f>
        <v>Investeringssteun MKB</v>
      </c>
      <c r="O37" s="157"/>
      <c r="P37" s="59"/>
      <c r="Q37" s="158" t="str">
        <f>Q6</f>
        <v>Onderzoeksinfrastructuur</v>
      </c>
      <c r="R37" s="157"/>
      <c r="S37" s="59"/>
      <c r="T37" s="103"/>
      <c r="U37" s="45"/>
    </row>
    <row r="38" spans="1:21" s="113" customFormat="1" ht="24.75" customHeight="1" x14ac:dyDescent="0.3">
      <c r="A38" s="36"/>
      <c r="B38" s="35" t="s">
        <v>54</v>
      </c>
      <c r="C38" s="36"/>
      <c r="D38" s="60"/>
      <c r="E38" s="36"/>
      <c r="F38" s="60" t="s">
        <v>7</v>
      </c>
      <c r="G38" s="60"/>
      <c r="H38" s="36"/>
      <c r="I38" s="60" t="s">
        <v>7</v>
      </c>
      <c r="J38" s="60"/>
      <c r="K38" s="36"/>
      <c r="L38" s="60" t="s">
        <v>7</v>
      </c>
      <c r="M38" s="60"/>
      <c r="N38" s="36"/>
      <c r="O38" s="60" t="s">
        <v>7</v>
      </c>
      <c r="P38" s="60"/>
      <c r="Q38" s="36"/>
      <c r="R38" s="60" t="s">
        <v>7</v>
      </c>
      <c r="S38" s="60"/>
      <c r="T38" s="104"/>
      <c r="U38" s="36"/>
    </row>
    <row r="39" spans="1:21" s="113" customFormat="1" ht="15.65" customHeight="1" x14ac:dyDescent="0.3">
      <c r="A39" s="45"/>
      <c r="B39" s="31"/>
      <c r="C39" s="45"/>
      <c r="D39" s="46"/>
      <c r="E39" s="45"/>
      <c r="F39" s="32"/>
      <c r="G39" s="39"/>
      <c r="H39" s="39"/>
      <c r="I39" s="32"/>
      <c r="J39" s="39"/>
      <c r="K39" s="39"/>
      <c r="L39" s="32"/>
      <c r="M39" s="39"/>
      <c r="N39" s="39"/>
      <c r="O39" s="32"/>
      <c r="P39" s="39"/>
      <c r="Q39" s="39"/>
      <c r="R39" s="32"/>
      <c r="S39" s="39"/>
      <c r="T39" s="107"/>
      <c r="U39" s="45"/>
    </row>
    <row r="40" spans="1:21" s="113" customFormat="1" ht="15.65" customHeight="1" x14ac:dyDescent="0.3">
      <c r="A40" s="45"/>
      <c r="B40" s="31"/>
      <c r="C40" s="45"/>
      <c r="D40" s="46"/>
      <c r="E40" s="45"/>
      <c r="F40" s="32"/>
      <c r="G40" s="39"/>
      <c r="H40" s="39"/>
      <c r="I40" s="32"/>
      <c r="J40" s="39"/>
      <c r="K40" s="39"/>
      <c r="L40" s="32"/>
      <c r="M40" s="39"/>
      <c r="N40" s="39"/>
      <c r="O40" s="32"/>
      <c r="P40" s="39"/>
      <c r="Q40" s="39"/>
      <c r="R40" s="32"/>
      <c r="S40" s="39"/>
      <c r="T40" s="107"/>
      <c r="U40" s="45"/>
    </row>
    <row r="41" spans="1:21" s="113" customFormat="1" ht="15.65" customHeight="1" x14ac:dyDescent="0.3">
      <c r="A41" s="45"/>
      <c r="B41" s="31"/>
      <c r="C41" s="45"/>
      <c r="D41" s="46"/>
      <c r="E41" s="45"/>
      <c r="F41" s="32"/>
      <c r="G41" s="39"/>
      <c r="H41" s="39"/>
      <c r="I41" s="32"/>
      <c r="J41" s="39"/>
      <c r="K41" s="39"/>
      <c r="L41" s="32"/>
      <c r="M41" s="39"/>
      <c r="N41" s="39"/>
      <c r="O41" s="32"/>
      <c r="P41" s="39"/>
      <c r="Q41" s="39"/>
      <c r="R41" s="32"/>
      <c r="S41" s="39"/>
      <c r="T41" s="107"/>
      <c r="U41" s="45"/>
    </row>
    <row r="42" spans="1:21" s="113" customFormat="1" ht="15.65" customHeight="1" x14ac:dyDescent="0.3">
      <c r="A42" s="45"/>
      <c r="B42" s="31"/>
      <c r="C42" s="45"/>
      <c r="D42" s="46"/>
      <c r="E42" s="45"/>
      <c r="F42" s="32"/>
      <c r="G42" s="39"/>
      <c r="H42" s="39"/>
      <c r="I42" s="32"/>
      <c r="J42" s="39"/>
      <c r="K42" s="39"/>
      <c r="L42" s="32"/>
      <c r="M42" s="39"/>
      <c r="N42" s="39"/>
      <c r="O42" s="32"/>
      <c r="P42" s="39"/>
      <c r="Q42" s="39"/>
      <c r="R42" s="32"/>
      <c r="S42" s="39"/>
      <c r="T42" s="107"/>
      <c r="U42" s="45"/>
    </row>
    <row r="43" spans="1:21" s="113" customFormat="1" ht="15.65" customHeight="1" x14ac:dyDescent="0.3">
      <c r="A43" s="45"/>
      <c r="B43" s="31"/>
      <c r="C43" s="45"/>
      <c r="D43" s="46"/>
      <c r="E43" s="45"/>
      <c r="F43" s="32"/>
      <c r="G43" s="39"/>
      <c r="H43" s="39"/>
      <c r="I43" s="32"/>
      <c r="J43" s="39"/>
      <c r="K43" s="39"/>
      <c r="L43" s="32"/>
      <c r="M43" s="39"/>
      <c r="N43" s="39"/>
      <c r="O43" s="32"/>
      <c r="P43" s="39"/>
      <c r="Q43" s="39"/>
      <c r="R43" s="32"/>
      <c r="S43" s="39"/>
      <c r="T43" s="107"/>
      <c r="U43" s="45"/>
    </row>
    <row r="44" spans="1:21" s="113" customFormat="1" ht="15.65" customHeight="1" x14ac:dyDescent="0.3">
      <c r="A44" s="45"/>
      <c r="B44" s="31"/>
      <c r="C44" s="45"/>
      <c r="D44" s="46"/>
      <c r="E44" s="45"/>
      <c r="F44" s="32"/>
      <c r="G44" s="39"/>
      <c r="H44" s="39"/>
      <c r="I44" s="32"/>
      <c r="J44" s="39"/>
      <c r="K44" s="39"/>
      <c r="L44" s="32"/>
      <c r="M44" s="39"/>
      <c r="N44" s="39"/>
      <c r="O44" s="32"/>
      <c r="P44" s="39"/>
      <c r="Q44" s="39"/>
      <c r="R44" s="32"/>
      <c r="S44" s="39"/>
      <c r="T44" s="107"/>
      <c r="U44" s="45"/>
    </row>
    <row r="45" spans="1:21" s="113" customFormat="1" ht="15.65" customHeight="1" x14ac:dyDescent="0.3">
      <c r="A45" s="45"/>
      <c r="B45" s="31"/>
      <c r="C45" s="45"/>
      <c r="D45" s="46"/>
      <c r="E45" s="45"/>
      <c r="F45" s="32"/>
      <c r="G45" s="39"/>
      <c r="H45" s="39"/>
      <c r="I45" s="32"/>
      <c r="J45" s="39"/>
      <c r="K45" s="39"/>
      <c r="L45" s="32"/>
      <c r="M45" s="39"/>
      <c r="N45" s="39"/>
      <c r="O45" s="32"/>
      <c r="P45" s="39"/>
      <c r="Q45" s="39"/>
      <c r="R45" s="32"/>
      <c r="S45" s="39"/>
      <c r="T45" s="107"/>
      <c r="U45" s="45"/>
    </row>
    <row r="46" spans="1:21" s="113" customFormat="1" ht="15.65" customHeight="1" x14ac:dyDescent="0.3">
      <c r="A46" s="45"/>
      <c r="B46" s="31"/>
      <c r="C46" s="45"/>
      <c r="D46" s="46"/>
      <c r="E46" s="45"/>
      <c r="F46" s="32"/>
      <c r="G46" s="39"/>
      <c r="H46" s="39"/>
      <c r="I46" s="32"/>
      <c r="J46" s="39"/>
      <c r="K46" s="39"/>
      <c r="L46" s="32"/>
      <c r="M46" s="39"/>
      <c r="N46" s="39"/>
      <c r="O46" s="32"/>
      <c r="P46" s="39"/>
      <c r="Q46" s="39"/>
      <c r="R46" s="32"/>
      <c r="S46" s="39"/>
      <c r="T46" s="107"/>
      <c r="U46" s="45"/>
    </row>
    <row r="47" spans="1:21" s="114" customFormat="1" ht="15.65" customHeight="1" x14ac:dyDescent="0.3">
      <c r="A47" s="45"/>
      <c r="B47" s="31"/>
      <c r="C47" s="45"/>
      <c r="D47" s="46"/>
      <c r="E47" s="45"/>
      <c r="F47" s="70"/>
      <c r="G47" s="39"/>
      <c r="H47" s="71"/>
      <c r="I47" s="70"/>
      <c r="J47" s="39"/>
      <c r="K47" s="71"/>
      <c r="L47" s="70"/>
      <c r="M47" s="39"/>
      <c r="N47" s="71"/>
      <c r="O47" s="70"/>
      <c r="P47" s="39"/>
      <c r="Q47" s="71"/>
      <c r="R47" s="70"/>
      <c r="S47" s="39"/>
      <c r="T47" s="107" t="s">
        <v>55</v>
      </c>
      <c r="U47" s="45"/>
    </row>
    <row r="48" spans="1:21" s="114"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56">
        <f>+F48+I48+L48+O48+R48</f>
        <v>0</v>
      </c>
      <c r="U48" s="36"/>
    </row>
    <row r="49" spans="1:21" s="114"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102"/>
      <c r="U49" s="36"/>
    </row>
    <row r="50" spans="1:21" s="114" customFormat="1" ht="15.65" customHeight="1" thickBot="1" x14ac:dyDescent="0.4">
      <c r="A50" s="36"/>
      <c r="B50" s="72" t="s">
        <v>62</v>
      </c>
      <c r="C50" s="25">
        <f>Deelnemer_3</f>
        <v>0</v>
      </c>
      <c r="D50" s="60"/>
      <c r="E50" s="36"/>
      <c r="F50" s="60"/>
      <c r="G50" s="60"/>
      <c r="H50" s="36"/>
      <c r="I50" s="60"/>
      <c r="J50" s="60"/>
      <c r="K50" s="36"/>
      <c r="L50" s="60"/>
      <c r="M50" s="60"/>
      <c r="N50" s="36"/>
      <c r="O50" s="60"/>
      <c r="P50" s="60"/>
      <c r="Q50" s="36"/>
      <c r="R50" s="60"/>
      <c r="S50" s="60"/>
      <c r="T50" s="102"/>
      <c r="U50" s="36"/>
    </row>
    <row r="51" spans="1:21" s="114"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102"/>
      <c r="U51" s="36"/>
    </row>
    <row r="52" spans="1:21" s="113" customFormat="1" ht="15.65" customHeight="1" x14ac:dyDescent="0.35">
      <c r="A52" s="36"/>
      <c r="B52" s="73"/>
      <c r="C52" s="36"/>
      <c r="D52" s="60"/>
      <c r="E52" s="36"/>
      <c r="F52" s="60"/>
      <c r="G52" s="60"/>
      <c r="H52" s="36"/>
      <c r="I52" s="60"/>
      <c r="J52" s="60"/>
      <c r="K52" s="36"/>
      <c r="L52" s="60"/>
      <c r="M52" s="60"/>
      <c r="N52" s="36"/>
      <c r="O52" s="60"/>
      <c r="P52" s="60"/>
      <c r="Q52" s="36"/>
      <c r="R52" s="60"/>
      <c r="S52" s="60"/>
      <c r="T52" s="102"/>
      <c r="U52" s="36"/>
    </row>
    <row r="53" spans="1:21" s="113"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102"/>
      <c r="U53" s="45"/>
    </row>
    <row r="54" spans="1:21" s="114" customFormat="1" ht="21" customHeight="1" x14ac:dyDescent="0.3">
      <c r="A54" s="36" t="s">
        <v>56</v>
      </c>
      <c r="B54" s="57" t="s">
        <v>57</v>
      </c>
      <c r="C54" s="58"/>
      <c r="D54" s="61"/>
      <c r="E54" s="156" t="str">
        <f>E6</f>
        <v>Industrieel onderzoek</v>
      </c>
      <c r="F54" s="157"/>
      <c r="G54" s="59"/>
      <c r="H54" s="158" t="str">
        <f>H6</f>
        <v>Experimentele ontwikkeling</v>
      </c>
      <c r="I54" s="157"/>
      <c r="J54" s="59"/>
      <c r="K54" s="158" t="str">
        <f>K6</f>
        <v>Haalbaarheidsstudies</v>
      </c>
      <c r="L54" s="157"/>
      <c r="M54" s="59"/>
      <c r="N54" s="158" t="str">
        <f>N6</f>
        <v>Investeringssteun MKB</v>
      </c>
      <c r="O54" s="157"/>
      <c r="P54" s="59"/>
      <c r="Q54" s="158" t="str">
        <f>Q6</f>
        <v>Onderzoeksinfrastructuur</v>
      </c>
      <c r="R54" s="157"/>
      <c r="S54" s="59"/>
      <c r="T54" s="103"/>
      <c r="U54" s="45"/>
    </row>
    <row r="55" spans="1:21" s="113" customFormat="1" ht="23.25" customHeight="1" x14ac:dyDescent="0.3">
      <c r="A55" s="36"/>
      <c r="B55" s="35" t="s">
        <v>58</v>
      </c>
      <c r="C55" s="36"/>
      <c r="D55" s="60"/>
      <c r="E55" s="36"/>
      <c r="F55" s="60" t="s">
        <v>7</v>
      </c>
      <c r="G55" s="60"/>
      <c r="H55" s="36"/>
      <c r="I55" s="60" t="s">
        <v>7</v>
      </c>
      <c r="J55" s="60"/>
      <c r="K55" s="36"/>
      <c r="L55" s="60" t="s">
        <v>7</v>
      </c>
      <c r="M55" s="60"/>
      <c r="N55" s="36"/>
      <c r="O55" s="60" t="s">
        <v>7</v>
      </c>
      <c r="P55" s="60"/>
      <c r="Q55" s="36"/>
      <c r="R55" s="60" t="s">
        <v>7</v>
      </c>
      <c r="S55" s="60"/>
      <c r="T55" s="104"/>
      <c r="U55" s="36"/>
    </row>
    <row r="56" spans="1:21" s="113" customFormat="1" ht="15.65" customHeight="1" x14ac:dyDescent="0.3">
      <c r="A56" s="36"/>
      <c r="B56" s="31"/>
      <c r="C56" s="45"/>
      <c r="D56" s="60"/>
      <c r="E56" s="45"/>
      <c r="F56" s="32"/>
      <c r="G56" s="39"/>
      <c r="H56" s="39"/>
      <c r="I56" s="32"/>
      <c r="J56" s="39"/>
      <c r="K56" s="39"/>
      <c r="L56" s="32"/>
      <c r="M56" s="39"/>
      <c r="N56" s="39"/>
      <c r="O56" s="32"/>
      <c r="P56" s="39"/>
      <c r="Q56" s="39"/>
      <c r="R56" s="32"/>
      <c r="S56" s="39"/>
      <c r="T56" s="107"/>
      <c r="U56" s="45"/>
    </row>
    <row r="57" spans="1:21" s="113" customFormat="1" ht="15.65" customHeight="1" x14ac:dyDescent="0.3">
      <c r="A57" s="36"/>
      <c r="B57" s="31"/>
      <c r="C57" s="45"/>
      <c r="D57" s="60"/>
      <c r="E57" s="45"/>
      <c r="F57" s="32"/>
      <c r="G57" s="39"/>
      <c r="H57" s="39"/>
      <c r="I57" s="32"/>
      <c r="J57" s="39"/>
      <c r="K57" s="39"/>
      <c r="L57" s="32"/>
      <c r="M57" s="39"/>
      <c r="N57" s="39"/>
      <c r="O57" s="32"/>
      <c r="P57" s="39"/>
      <c r="Q57" s="39"/>
      <c r="R57" s="32"/>
      <c r="S57" s="39"/>
      <c r="T57" s="107"/>
      <c r="U57" s="45"/>
    </row>
    <row r="58" spans="1:21" s="113" customFormat="1" ht="15.65" customHeight="1" x14ac:dyDescent="0.3">
      <c r="A58" s="36"/>
      <c r="B58" s="31"/>
      <c r="C58" s="45"/>
      <c r="D58" s="60"/>
      <c r="E58" s="45"/>
      <c r="F58" s="32"/>
      <c r="G58" s="39"/>
      <c r="H58" s="39"/>
      <c r="I58" s="32"/>
      <c r="J58" s="39"/>
      <c r="K58" s="39"/>
      <c r="L58" s="32"/>
      <c r="M58" s="39"/>
      <c r="N58" s="39"/>
      <c r="O58" s="32"/>
      <c r="P58" s="39"/>
      <c r="Q58" s="39"/>
      <c r="R58" s="32"/>
      <c r="S58" s="39"/>
      <c r="T58" s="107"/>
      <c r="U58" s="45"/>
    </row>
    <row r="59" spans="1:21" s="113" customFormat="1" ht="15.65" customHeight="1" x14ac:dyDescent="0.3">
      <c r="A59" s="36"/>
      <c r="B59" s="31"/>
      <c r="C59" s="45"/>
      <c r="D59" s="60"/>
      <c r="E59" s="45"/>
      <c r="F59" s="32"/>
      <c r="G59" s="39"/>
      <c r="H59" s="39"/>
      <c r="I59" s="32"/>
      <c r="J59" s="39"/>
      <c r="K59" s="39"/>
      <c r="L59" s="32"/>
      <c r="M59" s="39"/>
      <c r="N59" s="39"/>
      <c r="O59" s="32"/>
      <c r="P59" s="39"/>
      <c r="Q59" s="39"/>
      <c r="R59" s="32"/>
      <c r="S59" s="39"/>
      <c r="T59" s="107"/>
      <c r="U59" s="45"/>
    </row>
    <row r="60" spans="1:21" s="113" customFormat="1" ht="15.65" customHeight="1" x14ac:dyDescent="0.3">
      <c r="A60" s="36"/>
      <c r="B60" s="31"/>
      <c r="C60" s="45"/>
      <c r="D60" s="60"/>
      <c r="E60" s="45"/>
      <c r="F60" s="32"/>
      <c r="G60" s="39"/>
      <c r="H60" s="39"/>
      <c r="I60" s="32"/>
      <c r="J60" s="39"/>
      <c r="K60" s="39"/>
      <c r="L60" s="32"/>
      <c r="M60" s="39"/>
      <c r="N60" s="39"/>
      <c r="O60" s="32"/>
      <c r="P60" s="39"/>
      <c r="Q60" s="39"/>
      <c r="R60" s="32"/>
      <c r="S60" s="39"/>
      <c r="T60" s="107"/>
      <c r="U60" s="45"/>
    </row>
    <row r="61" spans="1:21" s="113" customFormat="1" ht="15.65" customHeight="1" x14ac:dyDescent="0.3">
      <c r="A61" s="36"/>
      <c r="B61" s="31"/>
      <c r="C61" s="45"/>
      <c r="D61" s="60"/>
      <c r="E61" s="45"/>
      <c r="F61" s="32"/>
      <c r="G61" s="39"/>
      <c r="H61" s="39"/>
      <c r="I61" s="32"/>
      <c r="J61" s="39"/>
      <c r="K61" s="39"/>
      <c r="L61" s="32"/>
      <c r="M61" s="39"/>
      <c r="N61" s="39"/>
      <c r="O61" s="32"/>
      <c r="P61" s="39"/>
      <c r="Q61" s="39"/>
      <c r="R61" s="32"/>
      <c r="S61" s="39"/>
      <c r="T61" s="107"/>
      <c r="U61" s="45"/>
    </row>
    <row r="62" spans="1:21" s="113" customFormat="1" ht="15.65" customHeight="1" x14ac:dyDescent="0.3">
      <c r="A62" s="36"/>
      <c r="B62" s="31"/>
      <c r="C62" s="45"/>
      <c r="D62" s="60"/>
      <c r="E62" s="45"/>
      <c r="F62" s="32"/>
      <c r="G62" s="39"/>
      <c r="H62" s="39"/>
      <c r="I62" s="32"/>
      <c r="J62" s="39"/>
      <c r="K62" s="39"/>
      <c r="L62" s="32"/>
      <c r="M62" s="39"/>
      <c r="N62" s="39"/>
      <c r="O62" s="32"/>
      <c r="P62" s="39"/>
      <c r="Q62" s="39"/>
      <c r="R62" s="32"/>
      <c r="S62" s="39"/>
      <c r="T62" s="107"/>
      <c r="U62" s="45"/>
    </row>
    <row r="63" spans="1:21" s="114" customFormat="1" ht="15.65" customHeight="1" x14ac:dyDescent="0.3">
      <c r="A63" s="36"/>
      <c r="B63" s="31"/>
      <c r="C63" s="45"/>
      <c r="D63" s="60"/>
      <c r="E63" s="45"/>
      <c r="F63" s="32"/>
      <c r="G63" s="39"/>
      <c r="H63" s="39"/>
      <c r="I63" s="32"/>
      <c r="J63" s="39"/>
      <c r="K63" s="39"/>
      <c r="L63" s="32"/>
      <c r="M63" s="39"/>
      <c r="N63" s="39"/>
      <c r="O63" s="32"/>
      <c r="P63" s="39"/>
      <c r="Q63" s="39"/>
      <c r="R63" s="32"/>
      <c r="S63" s="39"/>
      <c r="T63" s="107"/>
      <c r="U63" s="45"/>
    </row>
    <row r="64" spans="1:21" s="114" customFormat="1" ht="15.65" customHeight="1" x14ac:dyDescent="0.3">
      <c r="A64" s="36"/>
      <c r="B64" s="31"/>
      <c r="C64" s="36"/>
      <c r="D64" s="60"/>
      <c r="E64" s="45"/>
      <c r="F64" s="32"/>
      <c r="G64" s="39"/>
      <c r="H64" s="74"/>
      <c r="I64" s="32"/>
      <c r="J64" s="39"/>
      <c r="K64" s="74"/>
      <c r="L64" s="32"/>
      <c r="M64" s="39"/>
      <c r="N64" s="74"/>
      <c r="O64" s="32"/>
      <c r="P64" s="39"/>
      <c r="Q64" s="74"/>
      <c r="R64" s="32"/>
      <c r="S64" s="39"/>
      <c r="T64" s="107"/>
      <c r="U64" s="36"/>
    </row>
    <row r="65" spans="1:23" s="114" customFormat="1" ht="13" x14ac:dyDescent="0.3">
      <c r="A65" s="36"/>
      <c r="B65" s="31"/>
      <c r="C65" s="36"/>
      <c r="D65" s="60"/>
      <c r="E65" s="45"/>
      <c r="F65" s="32"/>
      <c r="G65" s="39"/>
      <c r="H65" s="39"/>
      <c r="I65" s="32"/>
      <c r="J65" s="39"/>
      <c r="K65" s="39"/>
      <c r="L65" s="32"/>
      <c r="M65" s="39"/>
      <c r="N65" s="39"/>
      <c r="O65" s="32"/>
      <c r="P65" s="39"/>
      <c r="Q65" s="39"/>
      <c r="R65" s="32"/>
      <c r="S65" s="48"/>
      <c r="T65" s="107"/>
      <c r="U65" s="36"/>
    </row>
    <row r="66" spans="1:23" s="114" customFormat="1" ht="13" x14ac:dyDescent="0.3">
      <c r="A66" s="36"/>
      <c r="B66" s="31"/>
      <c r="C66" s="36"/>
      <c r="D66" s="60"/>
      <c r="E66" s="45"/>
      <c r="F66" s="32"/>
      <c r="G66" s="39"/>
      <c r="H66" s="39"/>
      <c r="I66" s="32"/>
      <c r="J66" s="39"/>
      <c r="K66" s="39"/>
      <c r="L66" s="32"/>
      <c r="M66" s="39"/>
      <c r="N66" s="39"/>
      <c r="O66" s="32"/>
      <c r="P66" s="39"/>
      <c r="Q66" s="39"/>
      <c r="R66" s="32"/>
      <c r="S66" s="48"/>
      <c r="T66" s="107"/>
      <c r="U66" s="36"/>
    </row>
    <row r="67" spans="1:23" s="114" customFormat="1" ht="13" x14ac:dyDescent="0.3">
      <c r="A67" s="36"/>
      <c r="B67" s="31"/>
      <c r="C67" s="36"/>
      <c r="D67" s="60"/>
      <c r="E67" s="45"/>
      <c r="F67" s="32"/>
      <c r="G67" s="39"/>
      <c r="H67" s="39"/>
      <c r="I67" s="32"/>
      <c r="J67" s="39"/>
      <c r="K67" s="39"/>
      <c r="L67" s="32"/>
      <c r="M67" s="39"/>
      <c r="N67" s="39"/>
      <c r="O67" s="32"/>
      <c r="P67" s="39"/>
      <c r="Q67" s="39"/>
      <c r="R67" s="32"/>
      <c r="S67" s="48"/>
      <c r="T67" s="107"/>
      <c r="U67" s="36"/>
    </row>
    <row r="68" spans="1:23" s="114" customFormat="1" ht="13" x14ac:dyDescent="0.3">
      <c r="A68" s="36"/>
      <c r="B68" s="31"/>
      <c r="C68" s="36"/>
      <c r="D68" s="60"/>
      <c r="E68" s="45"/>
      <c r="F68" s="32"/>
      <c r="G68" s="39"/>
      <c r="H68" s="39"/>
      <c r="I68" s="32"/>
      <c r="J68" s="39"/>
      <c r="K68" s="39"/>
      <c r="L68" s="32"/>
      <c r="M68" s="39"/>
      <c r="N68" s="39"/>
      <c r="O68" s="32"/>
      <c r="P68" s="39"/>
      <c r="Q68" s="39"/>
      <c r="R68" s="32"/>
      <c r="S68" s="48"/>
      <c r="T68" s="107"/>
      <c r="U68" s="36"/>
    </row>
    <row r="69" spans="1:23" s="114" customFormat="1" ht="13" x14ac:dyDescent="0.3">
      <c r="A69" s="36"/>
      <c r="B69" s="31"/>
      <c r="C69" s="36"/>
      <c r="D69" s="60"/>
      <c r="E69" s="45"/>
      <c r="F69" s="32"/>
      <c r="G69" s="39"/>
      <c r="H69" s="39"/>
      <c r="I69" s="32"/>
      <c r="J69" s="39"/>
      <c r="K69" s="39"/>
      <c r="L69" s="32"/>
      <c r="M69" s="39"/>
      <c r="N69" s="39"/>
      <c r="O69" s="32"/>
      <c r="P69" s="39"/>
      <c r="Q69" s="39"/>
      <c r="R69" s="32"/>
      <c r="S69" s="48"/>
      <c r="T69" s="107"/>
      <c r="U69" s="36"/>
    </row>
    <row r="70" spans="1:23" s="114" customFormat="1" ht="13" x14ac:dyDescent="0.3">
      <c r="A70" s="36"/>
      <c r="B70" s="31"/>
      <c r="C70" s="36"/>
      <c r="D70" s="60"/>
      <c r="E70" s="45"/>
      <c r="F70" s="70"/>
      <c r="G70" s="39"/>
      <c r="H70" s="74"/>
      <c r="I70" s="70"/>
      <c r="J70" s="39"/>
      <c r="K70" s="74"/>
      <c r="L70" s="70"/>
      <c r="M70" s="39"/>
      <c r="N70" s="74"/>
      <c r="O70" s="70"/>
      <c r="P70" s="39"/>
      <c r="Q70" s="74"/>
      <c r="R70" s="70"/>
      <c r="S70" s="48"/>
      <c r="T70" s="107" t="s">
        <v>59</v>
      </c>
      <c r="U70" s="36"/>
    </row>
    <row r="71" spans="1:23" s="114"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56">
        <f>+F71+I71+L71+O71+R71</f>
        <v>0</v>
      </c>
      <c r="U71" s="36"/>
    </row>
    <row r="72" spans="1:23" s="115" customFormat="1" ht="18.5" thickBot="1" x14ac:dyDescent="0.45">
      <c r="A72" s="36"/>
      <c r="B72" s="36"/>
      <c r="C72" s="36"/>
      <c r="D72" s="60"/>
      <c r="E72" s="36"/>
      <c r="F72" s="60"/>
      <c r="G72" s="60"/>
      <c r="H72" s="60"/>
      <c r="I72" s="60"/>
      <c r="J72" s="60"/>
      <c r="K72" s="60"/>
      <c r="L72" s="60"/>
      <c r="M72" s="60"/>
      <c r="N72" s="60"/>
      <c r="O72" s="60"/>
      <c r="P72" s="60"/>
      <c r="Q72" s="60"/>
      <c r="R72" s="60"/>
      <c r="S72" s="60"/>
      <c r="T72" s="102"/>
      <c r="U72" s="36"/>
    </row>
    <row r="73" spans="1:23" s="114" customFormat="1" ht="21.75" customHeight="1" thickBot="1" x14ac:dyDescent="0.45">
      <c r="A73" s="36" t="s">
        <v>60</v>
      </c>
      <c r="B73" s="75" t="s">
        <v>61</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108">
        <f>+F73+I73+L73+O73+R73</f>
        <v>0</v>
      </c>
      <c r="U73" s="109"/>
    </row>
    <row r="74" spans="1:23" s="113"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110"/>
      <c r="U74" s="111"/>
    </row>
    <row r="75" spans="1:23" s="113" customFormat="1" ht="21" customHeight="1" x14ac:dyDescent="0.3">
      <c r="A75" s="81" t="s">
        <v>73</v>
      </c>
      <c r="B75" s="83" t="s">
        <v>74</v>
      </c>
      <c r="C75" s="84"/>
      <c r="D75" s="85"/>
      <c r="E75" s="86"/>
      <c r="F75" s="87"/>
      <c r="G75" s="87"/>
      <c r="H75" s="88"/>
      <c r="I75" s="87"/>
      <c r="J75" s="87"/>
      <c r="K75" s="88"/>
      <c r="L75" s="87"/>
      <c r="M75" s="87"/>
      <c r="N75" s="88"/>
      <c r="O75" s="87"/>
      <c r="P75" s="87"/>
      <c r="Q75" s="88"/>
      <c r="R75" s="87"/>
      <c r="S75" s="87"/>
      <c r="T75" s="185"/>
      <c r="U75" s="181"/>
      <c r="V75" s="39"/>
      <c r="W75" s="182"/>
    </row>
    <row r="76" spans="1:23" s="113" customFormat="1" ht="15.65" customHeight="1" x14ac:dyDescent="0.3">
      <c r="A76" s="45"/>
      <c r="B76" s="44"/>
      <c r="C76" s="89"/>
      <c r="D76" s="90"/>
      <c r="E76" s="45"/>
      <c r="F76" s="46"/>
      <c r="G76" s="46"/>
      <c r="I76" s="46"/>
      <c r="J76" s="46"/>
      <c r="K76" s="45"/>
      <c r="L76" s="46"/>
      <c r="M76" s="46"/>
      <c r="N76" s="45"/>
      <c r="O76" s="46"/>
      <c r="P76" s="46"/>
      <c r="Q76" s="45"/>
      <c r="R76" s="46"/>
      <c r="S76" s="46"/>
      <c r="T76" s="186"/>
      <c r="U76" s="46"/>
      <c r="V76" s="91"/>
      <c r="W76" s="102"/>
    </row>
    <row r="77" spans="1:23" s="113" customFormat="1" ht="15.65" customHeight="1" x14ac:dyDescent="0.3">
      <c r="A77" s="92"/>
      <c r="B77" s="93"/>
      <c r="C77" s="177"/>
      <c r="D77" s="90"/>
      <c r="E77" s="45"/>
      <c r="F77" s="46"/>
      <c r="G77" s="46"/>
      <c r="H77" s="45"/>
      <c r="I77" s="46"/>
      <c r="J77" s="46"/>
      <c r="K77" s="45"/>
      <c r="L77" s="46"/>
      <c r="M77" s="46"/>
      <c r="N77" s="45"/>
      <c r="O77" s="46"/>
      <c r="P77" s="46"/>
      <c r="Q77" s="45"/>
      <c r="R77" s="46"/>
      <c r="S77" s="46"/>
      <c r="T77" s="186"/>
      <c r="U77" s="46"/>
      <c r="V77" s="46"/>
      <c r="W77" s="183"/>
    </row>
    <row r="78" spans="1:23" s="113" customFormat="1" ht="15.65" customHeight="1" x14ac:dyDescent="0.3">
      <c r="A78" s="94"/>
      <c r="B78" s="335" t="s">
        <v>61</v>
      </c>
      <c r="C78" s="336"/>
      <c r="D78" s="90"/>
      <c r="E78" s="45"/>
      <c r="F78" s="330">
        <f>+T73</f>
        <v>0</v>
      </c>
      <c r="G78" s="178"/>
      <c r="H78" s="45"/>
      <c r="I78" s="46"/>
      <c r="J78" s="46"/>
      <c r="K78" s="45"/>
      <c r="L78" s="46"/>
      <c r="M78" s="46"/>
      <c r="N78" s="45"/>
      <c r="O78" s="46"/>
      <c r="P78" s="46"/>
      <c r="Q78" s="45"/>
      <c r="R78" s="46"/>
      <c r="S78" s="46"/>
      <c r="T78" s="186"/>
      <c r="U78" s="46"/>
      <c r="V78" s="91"/>
      <c r="W78" s="102"/>
    </row>
    <row r="79" spans="1:23" s="113" customFormat="1" ht="15.65" customHeight="1" x14ac:dyDescent="0.3">
      <c r="A79" s="94"/>
      <c r="B79" s="335" t="s">
        <v>75</v>
      </c>
      <c r="C79" s="336"/>
      <c r="D79" s="90"/>
      <c r="E79" s="45"/>
      <c r="F79" s="330">
        <f>+'Totaal begroting'!V9</f>
        <v>0</v>
      </c>
      <c r="G79" s="179"/>
      <c r="H79" s="45"/>
      <c r="I79" s="46"/>
      <c r="J79" s="46"/>
      <c r="K79" s="45"/>
      <c r="L79" s="46"/>
      <c r="M79" s="46"/>
      <c r="N79" s="45"/>
      <c r="O79" s="46"/>
      <c r="P79" s="46"/>
      <c r="Q79" s="45"/>
      <c r="R79" s="46"/>
      <c r="S79" s="46"/>
      <c r="T79" s="186"/>
      <c r="U79" s="46"/>
      <c r="V79" s="91"/>
      <c r="W79" s="102"/>
    </row>
    <row r="80" spans="1:23" s="113" customFormat="1" ht="15.65" customHeight="1" x14ac:dyDescent="0.3">
      <c r="A80" s="94"/>
      <c r="B80" s="337" t="s">
        <v>76</v>
      </c>
      <c r="C80" s="338"/>
      <c r="D80" s="90"/>
      <c r="E80" s="45"/>
      <c r="F80" s="184"/>
      <c r="G80" s="179"/>
      <c r="H80" s="45"/>
      <c r="I80" s="46"/>
      <c r="J80" s="46"/>
      <c r="K80" s="45"/>
      <c r="L80" s="46"/>
      <c r="M80" s="46"/>
      <c r="N80" s="45"/>
      <c r="O80" s="46"/>
      <c r="P80" s="46"/>
      <c r="Q80" s="45"/>
      <c r="R80" s="46"/>
      <c r="S80" s="46"/>
      <c r="T80" s="186"/>
      <c r="U80" s="46"/>
      <c r="V80" s="91"/>
      <c r="W80" s="102"/>
    </row>
    <row r="81" spans="1:23" s="113" customFormat="1" ht="15.65" customHeight="1" x14ac:dyDescent="0.3">
      <c r="A81" s="94"/>
      <c r="B81" s="339" t="s">
        <v>77</v>
      </c>
      <c r="C81" s="340"/>
      <c r="D81" s="90"/>
      <c r="E81" s="45"/>
      <c r="F81" s="330">
        <f>+F78-F79-F80</f>
        <v>0</v>
      </c>
      <c r="G81" s="46"/>
      <c r="H81" s="45"/>
      <c r="I81" s="46"/>
      <c r="J81" s="46"/>
      <c r="K81" s="45"/>
      <c r="L81" s="46"/>
      <c r="M81" s="46"/>
      <c r="N81" s="45"/>
      <c r="O81" s="46"/>
      <c r="P81" s="46"/>
      <c r="Q81" s="45"/>
      <c r="R81" s="46"/>
      <c r="S81" s="46"/>
      <c r="T81" s="186"/>
      <c r="U81" s="46"/>
      <c r="V81" s="91"/>
      <c r="W81" s="102"/>
    </row>
    <row r="82" spans="1:23" s="113" customFormat="1" ht="15.65" customHeight="1" x14ac:dyDescent="0.3">
      <c r="A82" s="94"/>
      <c r="B82" s="44"/>
      <c r="C82" s="89"/>
      <c r="D82" s="90"/>
      <c r="E82" s="45"/>
      <c r="F82" s="46"/>
      <c r="G82" s="46"/>
      <c r="H82" s="81" t="s">
        <v>78</v>
      </c>
      <c r="I82" s="46"/>
      <c r="J82" s="46"/>
      <c r="K82" s="45"/>
      <c r="L82" s="46"/>
      <c r="M82" s="46"/>
      <c r="N82" s="45"/>
      <c r="O82" s="46"/>
      <c r="P82" s="46"/>
      <c r="Q82" s="45"/>
      <c r="R82" s="46"/>
      <c r="S82" s="46"/>
      <c r="T82" s="186"/>
      <c r="U82" s="46"/>
      <c r="V82" s="91"/>
      <c r="W82" s="102"/>
    </row>
    <row r="83" spans="1:23" s="113" customFormat="1" ht="15.65" customHeight="1" x14ac:dyDescent="0.3">
      <c r="A83" s="94"/>
      <c r="B83" s="187"/>
      <c r="C83" s="184"/>
      <c r="D83" s="90"/>
      <c r="E83" s="45"/>
      <c r="F83" s="184">
        <v>0</v>
      </c>
      <c r="G83" s="46"/>
      <c r="H83" s="45"/>
      <c r="I83" s="46"/>
      <c r="J83" s="46"/>
      <c r="K83" s="45"/>
      <c r="L83" s="46"/>
      <c r="M83" s="46"/>
      <c r="N83" s="45"/>
      <c r="O83" s="46"/>
      <c r="P83" s="46"/>
      <c r="Q83" s="45"/>
      <c r="R83" s="46"/>
      <c r="S83" s="46"/>
      <c r="T83" s="186"/>
      <c r="U83" s="46"/>
      <c r="V83" s="91"/>
      <c r="W83" s="102"/>
    </row>
    <row r="84" spans="1:23" s="113" customFormat="1" ht="15.65" customHeight="1" x14ac:dyDescent="0.3">
      <c r="A84" s="94"/>
      <c r="B84" s="187"/>
      <c r="C84" s="184"/>
      <c r="D84" s="90"/>
      <c r="E84" s="45"/>
      <c r="F84" s="184">
        <v>0</v>
      </c>
      <c r="G84" s="46"/>
      <c r="H84" s="45"/>
      <c r="I84" s="46"/>
      <c r="J84" s="46"/>
      <c r="K84" s="45"/>
      <c r="L84" s="46"/>
      <c r="M84" s="46"/>
      <c r="N84" s="45"/>
      <c r="O84" s="46"/>
      <c r="P84" s="46"/>
      <c r="Q84" s="45"/>
      <c r="R84" s="46"/>
      <c r="S84" s="46"/>
      <c r="T84" s="186"/>
      <c r="U84" s="46"/>
      <c r="V84" s="91"/>
      <c r="W84" s="102"/>
    </row>
    <row r="85" spans="1:23" s="113" customFormat="1" ht="15.65" customHeight="1" x14ac:dyDescent="0.3">
      <c r="A85" s="94"/>
      <c r="B85" s="187"/>
      <c r="C85" s="184"/>
      <c r="D85" s="90"/>
      <c r="E85" s="45"/>
      <c r="F85" s="184">
        <v>0</v>
      </c>
      <c r="G85" s="46"/>
      <c r="H85" s="45"/>
      <c r="I85" s="46"/>
      <c r="J85" s="46"/>
      <c r="K85" s="45"/>
      <c r="L85" s="46"/>
      <c r="M85" s="46"/>
      <c r="N85" s="45"/>
      <c r="O85" s="46"/>
      <c r="P85" s="46"/>
      <c r="Q85" s="45"/>
      <c r="R85" s="46"/>
      <c r="S85" s="46"/>
      <c r="T85" s="186"/>
      <c r="U85" s="46"/>
      <c r="V85" s="91"/>
      <c r="W85" s="102"/>
    </row>
    <row r="86" spans="1:23" s="113" customFormat="1" ht="15.65" customHeight="1" x14ac:dyDescent="0.3">
      <c r="A86" s="94"/>
      <c r="B86" s="187"/>
      <c r="C86" s="184"/>
      <c r="D86" s="90"/>
      <c r="E86" s="45"/>
      <c r="F86" s="184">
        <v>0</v>
      </c>
      <c r="G86" s="46"/>
      <c r="H86" s="45"/>
      <c r="I86" s="46"/>
      <c r="J86" s="46"/>
      <c r="K86" s="45"/>
      <c r="L86" s="46"/>
      <c r="M86" s="46"/>
      <c r="N86" s="45"/>
      <c r="O86" s="46"/>
      <c r="P86" s="46"/>
      <c r="Q86" s="45"/>
      <c r="R86" s="46"/>
      <c r="S86" s="46"/>
      <c r="T86" s="186"/>
      <c r="U86" s="46"/>
      <c r="V86" s="91"/>
      <c r="W86" s="102"/>
    </row>
    <row r="87" spans="1:23" s="113" customFormat="1" ht="15.65" customHeight="1" x14ac:dyDescent="0.3">
      <c r="A87" s="92"/>
      <c r="B87" s="187"/>
      <c r="C87" s="184"/>
      <c r="D87" s="90"/>
      <c r="E87" s="45"/>
      <c r="F87" s="184">
        <v>0</v>
      </c>
      <c r="G87" s="46"/>
      <c r="H87" s="45"/>
      <c r="I87" s="46"/>
      <c r="J87" s="46"/>
      <c r="K87" s="45"/>
      <c r="L87" s="46"/>
      <c r="M87" s="46"/>
      <c r="N87" s="45"/>
      <c r="O87" s="46"/>
      <c r="P87" s="46"/>
      <c r="Q87" s="45"/>
      <c r="R87" s="46"/>
      <c r="S87" s="46"/>
      <c r="T87" s="186"/>
      <c r="U87" s="46"/>
      <c r="V87" s="91"/>
      <c r="W87" s="102"/>
    </row>
    <row r="88" spans="1:23" s="113" customFormat="1" ht="15.65" customHeight="1" thickBot="1" x14ac:dyDescent="0.35">
      <c r="A88" s="94"/>
      <c r="B88" s="341" t="s">
        <v>79</v>
      </c>
      <c r="C88" s="342"/>
      <c r="D88" s="98"/>
      <c r="E88" s="97"/>
      <c r="F88" s="331">
        <f>SUM(F83:F87)</f>
        <v>0</v>
      </c>
      <c r="G88" s="188" t="str">
        <f>IF(F88&lt;F81,"Let op: onderbouw het volledige eigen aandeel in de projectkosten","")</f>
        <v/>
      </c>
      <c r="H88" s="189"/>
      <c r="I88" s="98"/>
      <c r="J88" s="98"/>
      <c r="K88" s="189"/>
      <c r="L88" s="98"/>
      <c r="M88" s="98"/>
      <c r="N88" s="189"/>
      <c r="O88" s="98"/>
      <c r="P88" s="98"/>
      <c r="Q88" s="189"/>
      <c r="R88" s="98"/>
      <c r="S88" s="98"/>
      <c r="T88" s="190"/>
      <c r="U88" s="46"/>
      <c r="V88" s="46"/>
      <c r="W88" s="183"/>
    </row>
    <row r="89" spans="1:23" s="113" customFormat="1" ht="15.65" customHeight="1" x14ac:dyDescent="0.3">
      <c r="A89" s="36"/>
      <c r="B89" s="45"/>
      <c r="C89" s="89"/>
      <c r="D89" s="90"/>
      <c r="E89" s="45"/>
      <c r="F89" s="46"/>
      <c r="G89" s="46"/>
      <c r="H89" s="45"/>
      <c r="I89" s="46"/>
      <c r="J89" s="46"/>
      <c r="K89" s="45"/>
      <c r="L89" s="46"/>
      <c r="M89" s="46"/>
      <c r="N89" s="45"/>
      <c r="O89" s="46"/>
      <c r="P89" s="46"/>
      <c r="Q89" s="45"/>
      <c r="R89" s="46"/>
      <c r="S89" s="46"/>
      <c r="T89" s="45"/>
      <c r="U89" s="46"/>
      <c r="V89" s="46"/>
      <c r="W89" s="183"/>
    </row>
    <row r="90" spans="1:23" s="113" customFormat="1" ht="15.65" customHeight="1" x14ac:dyDescent="0.3">
      <c r="A90" s="94"/>
      <c r="B90" s="94"/>
      <c r="C90" s="94"/>
      <c r="D90" s="95"/>
      <c r="E90" s="94"/>
      <c r="F90" s="95"/>
      <c r="G90" s="95"/>
      <c r="H90" s="94"/>
      <c r="I90" s="95"/>
      <c r="J90" s="95"/>
      <c r="K90" s="94"/>
      <c r="L90" s="95"/>
      <c r="M90" s="95"/>
      <c r="N90" s="94"/>
      <c r="O90" s="95"/>
      <c r="P90" s="95"/>
      <c r="Q90" s="94"/>
      <c r="R90" s="95"/>
      <c r="S90" s="96"/>
      <c r="T90" s="112"/>
      <c r="U90" s="94"/>
    </row>
    <row r="91" spans="1:23" s="113" customFormat="1" ht="15.65" customHeight="1" x14ac:dyDescent="0.3">
      <c r="A91" s="94"/>
      <c r="B91" s="94"/>
      <c r="C91" s="94"/>
      <c r="D91" s="95"/>
      <c r="E91" s="94"/>
      <c r="F91" s="95"/>
      <c r="G91" s="95"/>
      <c r="H91" s="94"/>
      <c r="I91" s="95"/>
      <c r="J91" s="95"/>
      <c r="K91" s="94"/>
      <c r="L91" s="95"/>
      <c r="M91" s="95"/>
      <c r="N91" s="94"/>
      <c r="O91" s="95"/>
      <c r="P91" s="95"/>
      <c r="Q91" s="94"/>
      <c r="R91" s="95"/>
      <c r="S91" s="96"/>
      <c r="T91" s="112"/>
      <c r="U91" s="94"/>
    </row>
    <row r="92" spans="1:23" s="113" customFormat="1" ht="15.65" customHeight="1" x14ac:dyDescent="0.3">
      <c r="A92" s="94"/>
      <c r="B92" s="94"/>
      <c r="C92" s="94"/>
      <c r="D92" s="95"/>
      <c r="E92" s="94"/>
      <c r="F92" s="95"/>
      <c r="G92" s="95"/>
      <c r="H92" s="94"/>
      <c r="I92" s="95"/>
      <c r="J92" s="95"/>
      <c r="K92" s="94"/>
      <c r="L92" s="95"/>
      <c r="M92" s="95"/>
      <c r="N92" s="94"/>
      <c r="O92" s="95"/>
      <c r="P92" s="95"/>
      <c r="Q92" s="94"/>
      <c r="R92" s="95"/>
      <c r="S92" s="96"/>
      <c r="T92" s="112"/>
      <c r="U92" s="94"/>
    </row>
    <row r="93" spans="1:23" s="113" customFormat="1" ht="15.65" customHeight="1" x14ac:dyDescent="0.3">
      <c r="A93" s="94"/>
      <c r="B93" s="94"/>
      <c r="C93" s="94"/>
      <c r="D93" s="95"/>
      <c r="E93" s="94"/>
      <c r="F93" s="95"/>
      <c r="G93" s="95"/>
      <c r="H93" s="94"/>
      <c r="I93" s="95"/>
      <c r="J93" s="95"/>
      <c r="K93" s="94"/>
      <c r="L93" s="95"/>
      <c r="M93" s="95"/>
      <c r="N93" s="94"/>
      <c r="O93" s="95"/>
      <c r="P93" s="95"/>
      <c r="Q93" s="94"/>
      <c r="R93" s="95"/>
      <c r="S93" s="96"/>
      <c r="T93" s="112"/>
      <c r="U93" s="94"/>
    </row>
  </sheetData>
  <sheetProtection sheet="1" selectLockedCells="1"/>
  <mergeCells count="5">
    <mergeCell ref="B78:C78"/>
    <mergeCell ref="B79:C79"/>
    <mergeCell ref="B80:C80"/>
    <mergeCell ref="B81:C81"/>
    <mergeCell ref="B88:C88"/>
  </mergeCells>
  <phoneticPr fontId="0" type="noConversion"/>
  <dataValidations count="3">
    <dataValidation type="list" showInputMessage="1" showErrorMessage="1" sqref="C22" xr:uid="{00000000-0002-0000-0500-000000000000}">
      <formula1>"integrale kostensystematiek,loonkosten plus vaste-opslag-systematiek,vaste-uurtarief-systematiek"</formula1>
    </dataValidation>
    <dataValidation type="list" allowBlank="1" showInputMessage="1" showErrorMessage="1" sqref="C3" xr:uid="{AFE17E35-59B9-4D15-BBF4-566593D4D5C0}">
      <formula1>"KB,MB,GB,KIS"</formula1>
    </dataValidation>
    <dataValidation type="list" allowBlank="1" showInputMessage="1" showErrorMessage="1" prompt="Vul hier financieringswijze in" sqref="B83:B87" xr:uid="{DDB2BEA7-9ADA-449D-B85A-49B35E0DCDEA}">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F78:F89"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10984634D504478580DFAC5DEB7DEA" ma:contentTypeVersion="12" ma:contentTypeDescription="Een nieuw document maken." ma:contentTypeScope="" ma:versionID="cc69d54692c17d47f6452a7ad637bd66">
  <xsd:schema xmlns:xsd="http://www.w3.org/2001/XMLSchema" xmlns:xs="http://www.w3.org/2001/XMLSchema" xmlns:p="http://schemas.microsoft.com/office/2006/metadata/properties" xmlns:ns3="ad2a9ee3-81ab-41ac-bcb9-d6e70766a6e6" targetNamespace="http://schemas.microsoft.com/office/2006/metadata/properties" ma:root="true" ma:fieldsID="1dbaeb15d10060677beee96babc25b62" ns3:_="">
    <xsd:import namespace="ad2a9ee3-81ab-41ac-bcb9-d6e70766a6e6"/>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SystemTags" minOccurs="0"/>
                <xsd:element ref="ns3:MediaServiceLocation" minOccurs="0"/>
                <xsd:element ref="ns3:MediaServiceGenerationTime" minOccurs="0"/>
                <xsd:element ref="ns3:MediaServiceEventHashCode" minOccurs="0"/>
                <xsd:element ref="ns3:MediaLengthInSeconds" minOccurs="0"/>
                <xsd:element ref="ns3:MediaServiceOCR"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2a9ee3-81ab-41ac-bcb9-d6e70766a6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Location" ma:index="14" nillable="true" ma:displayName="Loca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_activity" ma:index="19"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ad2a9ee3-81ab-41ac-bcb9-d6e70766a6e6" xsi:nil="true"/>
  </documentManagement>
</p:properties>
</file>

<file path=customXml/itemProps1.xml><?xml version="1.0" encoding="utf-8"?>
<ds:datastoreItem xmlns:ds="http://schemas.openxmlformats.org/officeDocument/2006/customXml" ds:itemID="{E895F7A7-60C9-42AF-B51A-D8ECE8DDEF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2a9ee3-81ab-41ac-bcb9-d6e70766a6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178F2B-3D88-4387-A4C5-75B68FAAA39A}">
  <ds:schemaRefs>
    <ds:schemaRef ds:uri="http://schemas.microsoft.com/sharepoint/v3/contenttype/forms"/>
  </ds:schemaRefs>
</ds:datastoreItem>
</file>

<file path=customXml/itemProps3.xml><?xml version="1.0" encoding="utf-8"?>
<ds:datastoreItem xmlns:ds="http://schemas.openxmlformats.org/officeDocument/2006/customXml" ds:itemID="{63125DA5-121F-4990-9527-975742184B64}">
  <ds:schemaRefs>
    <ds:schemaRef ds:uri="http://purl.org/dc/elements/1.1/"/>
    <ds:schemaRef ds:uri="http://purl.org/dc/dcmityp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ad2a9ee3-81ab-41ac-bcb9-d6e70766a6e6"/>
    <ds:schemaRef ds:uri="http://www.w3.org/XML/1998/namespace"/>
  </ds:schemaRefs>
</ds:datastoreItem>
</file>

<file path=docMetadata/LabelInfo.xml><?xml version="1.0" encoding="utf-8"?>
<clbl:labelList xmlns:clbl="http://schemas.microsoft.com/office/2020/mipLabelMetadata">
  <clbl:label id="{4bde8109-f994-4a60-a1d3-5c95e2ff3620}" enabled="1" method="Privileged" siteId="{1321633e-f6b9-44e2-a44f-59b9d264ecb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16</vt:i4>
      </vt:variant>
      <vt:variant>
        <vt:lpstr>Benoemde bereiken</vt:lpstr>
      </vt:variant>
      <vt:variant>
        <vt:i4>53</vt:i4>
      </vt:variant>
    </vt:vector>
  </HeadingPairs>
  <TitlesOfParts>
    <vt:vector size="69" baseType="lpstr">
      <vt:lpstr>Toelichting</vt:lpstr>
      <vt:lpstr>Toelichting kostenposten</vt:lpstr>
      <vt:lpstr>Financiering</vt:lpstr>
      <vt:lpstr>Mijlpalen begroting</vt:lpstr>
      <vt:lpstr>Totaal begroting</vt:lpstr>
      <vt:lpstr>Begroting penvoerder</vt:lpstr>
      <vt:lpstr>deelnemer 1</vt:lpstr>
      <vt:lpstr>deelnemer 2</vt:lpstr>
      <vt:lpstr>deelnemer 3</vt:lpstr>
      <vt:lpstr>deelnemer 4</vt:lpstr>
      <vt:lpstr>deelnemer 5</vt:lpstr>
      <vt:lpstr>deelnemer 6</vt:lpstr>
      <vt:lpstr>deelnemer 7</vt:lpstr>
      <vt:lpstr>deelnemer 8</vt:lpstr>
      <vt:lpstr>deelnemer 9</vt:lpstr>
      <vt:lpstr>Mach, app</vt:lpstr>
      <vt:lpstr>'Begroting penvoerder'!Afdrukbereik</vt:lpstr>
      <vt:lpstr>'deelnemer 1'!Afdrukbereik</vt:lpstr>
      <vt:lpstr>'deelnemer 2'!Afdrukbereik</vt:lpstr>
      <vt:lpstr>'deelnemer 3'!Afdrukbereik</vt:lpstr>
      <vt:lpstr>'deelnemer 4'!Afdrukbereik</vt:lpstr>
      <vt:lpstr>'deelnemer 5'!Afdrukbereik</vt:lpstr>
      <vt:lpstr>'deelnemer 6'!Afdrukbereik</vt:lpstr>
      <vt:lpstr>'deelnemer 7'!Afdrukbereik</vt:lpstr>
      <vt:lpstr>'deelnemer 8'!Afdrukbereik</vt:lpstr>
      <vt:lpstr>'deelnemer 9'!Afdrukbereik</vt:lpstr>
      <vt:lpstr>'Mach, app'!Afdrukbereik</vt:lpstr>
      <vt:lpstr>'Mach, app'!Afdruktitels</vt:lpstr>
      <vt:lpstr>d1_direct</vt:lpstr>
      <vt:lpstr>d2_direct</vt:lpstr>
      <vt:lpstr>d3_direct</vt:lpstr>
      <vt:lpstr>d4_direct</vt:lpstr>
      <vt:lpstr>d5_direct</vt:lpstr>
      <vt:lpstr>d6_direct</vt:lpstr>
      <vt:lpstr>d7_direct</vt:lpstr>
      <vt:lpstr>d8_direct</vt:lpstr>
      <vt:lpstr>d9_direct</vt:lpstr>
      <vt:lpstr>Deelnemer_1</vt:lpstr>
      <vt:lpstr>Deelnemer_2</vt:lpstr>
      <vt:lpstr>Deelnemer_3</vt:lpstr>
      <vt:lpstr>Deelnemer_4</vt:lpstr>
      <vt:lpstr>Deelnemer_5</vt:lpstr>
      <vt:lpstr>Deelnemer_6</vt:lpstr>
      <vt:lpstr>Deelnemer_7</vt:lpstr>
      <vt:lpstr>Deelnemer_8</vt:lpstr>
      <vt:lpstr>Deelnemer_9</vt:lpstr>
      <vt:lpstr>kostenmethode_1</vt:lpstr>
      <vt:lpstr>kostenmethode_2</vt:lpstr>
      <vt:lpstr>kostenmethode_3</vt:lpstr>
      <vt:lpstr>kostenmethode_4</vt:lpstr>
      <vt:lpstr>kostenmethode_5</vt:lpstr>
      <vt:lpstr>kostenmethode_6</vt:lpstr>
      <vt:lpstr>kostenmethode_7</vt:lpstr>
      <vt:lpstr>kostenmethode_8</vt:lpstr>
      <vt:lpstr>kostenmethode_9</vt:lpstr>
      <vt:lpstr>kostenmethode_pv</vt:lpstr>
      <vt:lpstr>p_direct</vt:lpstr>
      <vt:lpstr>Penvoerder</vt:lpstr>
      <vt:lpstr>Projecttitel</vt:lpstr>
      <vt:lpstr>type_1</vt:lpstr>
      <vt:lpstr>type_2</vt:lpstr>
      <vt:lpstr>type_3</vt:lpstr>
      <vt:lpstr>type_4</vt:lpstr>
      <vt:lpstr>type_5</vt:lpstr>
      <vt:lpstr>type_6</vt:lpstr>
      <vt:lpstr>type_7</vt:lpstr>
      <vt:lpstr>type_8</vt:lpstr>
      <vt:lpstr>type_9</vt:lpstr>
      <vt:lpstr>type_penvoerder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IPCEI NL Bijlage overzicht kosten categorie 2</dc:title>
  <dc:subject/>
  <dc:creator>Rijksdienst voor Ondernemend Nederland</dc:creator>
  <cp:keywords/>
  <dc:description/>
  <cp:lastModifiedBy>Rijksdienst voor Ondernemend Nederland</cp:lastModifiedBy>
  <cp:revision/>
  <dcterms:created xsi:type="dcterms:W3CDTF">1997-07-29T07:48:20Z</dcterms:created>
  <dcterms:modified xsi:type="dcterms:W3CDTF">2026-06-04T15:23:26Z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0x0101006C10984634D504478580DFAC5DEB7DEA</vt:lpwstr>
  </property>
</Properties>
</file>