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OF_P_CW_odc.cicwp.nl\userdata_cifs_p_cw_odc_001\ToetenelS\Desktop\"/>
    </mc:Choice>
  </mc:AlternateContent>
  <xr:revisionPtr revIDLastSave="0" documentId="8_{D69FFCFE-09C5-47F2-B984-4A3AEEDDD6F6}" xr6:coauthVersionLast="47" xr6:coauthVersionMax="47" xr10:uidLastSave="{00000000-0000-0000-0000-000000000000}"/>
  <bookViews>
    <workbookView xWindow="768" yWindow="768" windowWidth="18288" windowHeight="8268" tabRatio="751" xr2:uid="{76607C0F-D860-4A72-A335-08A793EE9786}"/>
  </bookViews>
  <sheets>
    <sheet name="Format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0" i="21" l="1"/>
  <c r="D110" i="21"/>
  <c r="E110" i="21"/>
  <c r="F110" i="21"/>
  <c r="G110" i="21"/>
  <c r="H110" i="21"/>
  <c r="I110" i="21"/>
  <c r="J110" i="21"/>
  <c r="K110" i="21"/>
  <c r="L110" i="21"/>
  <c r="D111" i="21"/>
  <c r="E111" i="21"/>
  <c r="F111" i="21"/>
  <c r="G111" i="21"/>
  <c r="H111" i="21"/>
  <c r="I111" i="21"/>
  <c r="J111" i="21"/>
  <c r="K111" i="21"/>
  <c r="L111" i="21"/>
  <c r="D112" i="21"/>
  <c r="E112" i="21"/>
  <c r="F112" i="21"/>
  <c r="G112" i="21"/>
  <c r="H112" i="21"/>
  <c r="I112" i="21"/>
  <c r="J112" i="21"/>
  <c r="K112" i="21"/>
  <c r="L112" i="21"/>
  <c r="D113" i="21"/>
  <c r="E113" i="21"/>
  <c r="F113" i="21"/>
  <c r="G113" i="21"/>
  <c r="H113" i="21"/>
  <c r="I113" i="21"/>
  <c r="J113" i="21"/>
  <c r="K113" i="21"/>
  <c r="L113" i="21"/>
  <c r="D114" i="21"/>
  <c r="E114" i="21"/>
  <c r="F114" i="21"/>
  <c r="G114" i="21"/>
  <c r="H114" i="21"/>
  <c r="I114" i="21"/>
  <c r="J114" i="21"/>
  <c r="K114" i="21"/>
  <c r="L114" i="21"/>
  <c r="C111" i="21"/>
  <c r="C112" i="21"/>
  <c r="C113" i="21"/>
  <c r="C114" i="21"/>
  <c r="C110" i="21"/>
  <c r="D43" i="21"/>
  <c r="E43" i="21"/>
  <c r="F43" i="21"/>
  <c r="G43" i="21"/>
  <c r="H43" i="21"/>
  <c r="I43" i="21"/>
  <c r="J43" i="21"/>
  <c r="K43" i="21"/>
  <c r="L43" i="21"/>
  <c r="D44" i="21"/>
  <c r="E44" i="21"/>
  <c r="F44" i="21"/>
  <c r="G44" i="21"/>
  <c r="H44" i="21"/>
  <c r="I44" i="21"/>
  <c r="J44" i="21"/>
  <c r="K44" i="21"/>
  <c r="L44" i="21"/>
  <c r="D45" i="21"/>
  <c r="E45" i="21"/>
  <c r="F45" i="21"/>
  <c r="G45" i="21"/>
  <c r="H45" i="21"/>
  <c r="I45" i="21"/>
  <c r="J45" i="21"/>
  <c r="K45" i="21"/>
  <c r="L45" i="21"/>
  <c r="C44" i="21"/>
  <c r="C45" i="21"/>
  <c r="C43" i="21"/>
  <c r="C46" i="21" s="1"/>
  <c r="B111" i="21"/>
  <c r="B50" i="21" l="1"/>
  <c r="B51" i="21"/>
  <c r="B49" i="21"/>
  <c r="C49" i="21" s="1"/>
  <c r="B120" i="21"/>
  <c r="B121" i="21"/>
  <c r="B122" i="21"/>
  <c r="B123" i="21"/>
  <c r="B119" i="21"/>
  <c r="C128" i="21"/>
  <c r="D115" i="21"/>
  <c r="D129" i="21" s="1"/>
  <c r="E115" i="21"/>
  <c r="E129" i="21" s="1"/>
  <c r="F115" i="21"/>
  <c r="F129" i="21" s="1"/>
  <c r="G115" i="21"/>
  <c r="G129" i="21" s="1"/>
  <c r="H115" i="21"/>
  <c r="H129" i="21" s="1"/>
  <c r="I115" i="21"/>
  <c r="I129" i="21" s="1"/>
  <c r="J115" i="21"/>
  <c r="J129" i="21" s="1"/>
  <c r="K115" i="21"/>
  <c r="K129" i="21" s="1"/>
  <c r="L115" i="21"/>
  <c r="L129" i="21" s="1"/>
  <c r="D119" i="21" l="1"/>
  <c r="E119" i="21"/>
  <c r="F119" i="21"/>
  <c r="G119" i="21"/>
  <c r="H119" i="21"/>
  <c r="I119" i="21"/>
  <c r="J119" i="21"/>
  <c r="K119" i="21"/>
  <c r="L119" i="21"/>
  <c r="C123" i="21"/>
  <c r="D123" i="21"/>
  <c r="E123" i="21"/>
  <c r="F123" i="21"/>
  <c r="G123" i="21"/>
  <c r="H123" i="21"/>
  <c r="I123" i="21"/>
  <c r="J123" i="21"/>
  <c r="K123" i="21"/>
  <c r="L123" i="21"/>
  <c r="C122" i="21"/>
  <c r="D122" i="21"/>
  <c r="E122" i="21"/>
  <c r="F122" i="21"/>
  <c r="G122" i="21"/>
  <c r="H122" i="21"/>
  <c r="I122" i="21"/>
  <c r="J122" i="21"/>
  <c r="K122" i="21"/>
  <c r="L122" i="21"/>
  <c r="C121" i="21"/>
  <c r="D121" i="21"/>
  <c r="E121" i="21"/>
  <c r="F121" i="21"/>
  <c r="G121" i="21"/>
  <c r="H121" i="21"/>
  <c r="I121" i="21"/>
  <c r="J121" i="21"/>
  <c r="K121" i="21"/>
  <c r="L121" i="21"/>
  <c r="C120" i="21"/>
  <c r="D120" i="21"/>
  <c r="E120" i="21"/>
  <c r="F120" i="21"/>
  <c r="G120" i="21"/>
  <c r="H120" i="21"/>
  <c r="I120" i="21"/>
  <c r="J120" i="21"/>
  <c r="K120" i="21"/>
  <c r="L120" i="21"/>
  <c r="L46" i="21"/>
  <c r="L128" i="21" s="1"/>
  <c r="K46" i="21"/>
  <c r="K128" i="21" s="1"/>
  <c r="J46" i="21"/>
  <c r="J128" i="21" s="1"/>
  <c r="I46" i="21"/>
  <c r="I128" i="21" s="1"/>
  <c r="H46" i="21"/>
  <c r="H128" i="21" s="1"/>
  <c r="G46" i="21"/>
  <c r="G128" i="21" s="1"/>
  <c r="F46" i="21"/>
  <c r="F128" i="21" s="1"/>
  <c r="E46" i="21"/>
  <c r="E128" i="21" s="1"/>
  <c r="D46" i="21"/>
  <c r="D128" i="21" s="1"/>
  <c r="C115" i="21"/>
  <c r="C129" i="21" s="1"/>
  <c r="D49" i="21"/>
  <c r="E49" i="21"/>
  <c r="F49" i="21"/>
  <c r="G49" i="21"/>
  <c r="H49" i="21"/>
  <c r="I49" i="21"/>
  <c r="J49" i="21"/>
  <c r="K49" i="21"/>
  <c r="L49" i="21"/>
  <c r="D51" i="21"/>
  <c r="E51" i="21"/>
  <c r="F51" i="21"/>
  <c r="G51" i="21"/>
  <c r="H51" i="21"/>
  <c r="I51" i="21"/>
  <c r="J51" i="21"/>
  <c r="K51" i="21"/>
  <c r="L51" i="21"/>
  <c r="C51" i="21"/>
  <c r="D50" i="21"/>
  <c r="E50" i="21"/>
  <c r="F50" i="21"/>
  <c r="G50" i="21"/>
  <c r="H50" i="21"/>
  <c r="I50" i="21"/>
  <c r="J50" i="21"/>
  <c r="K50" i="21"/>
  <c r="L50" i="21"/>
  <c r="C50" i="21"/>
  <c r="C119" i="21"/>
  <c r="B44" i="21"/>
  <c r="B45" i="21"/>
  <c r="B43" i="21"/>
  <c r="B112" i="21"/>
  <c r="B113" i="21"/>
  <c r="B114" i="21"/>
  <c r="C124" i="21" l="1"/>
  <c r="C133" i="21" s="1"/>
  <c r="L124" i="21"/>
  <c r="L133" i="21" s="1"/>
  <c r="K124" i="21"/>
  <c r="K133" i="21" s="1"/>
  <c r="J124" i="21"/>
  <c r="J133" i="21" s="1"/>
  <c r="I124" i="21"/>
  <c r="I133" i="21" s="1"/>
  <c r="H124" i="21"/>
  <c r="H133" i="21" s="1"/>
  <c r="G124" i="21"/>
  <c r="G133" i="21" s="1"/>
  <c r="F124" i="21"/>
  <c r="F133" i="21" s="1"/>
  <c r="E124" i="21"/>
  <c r="E133" i="21" s="1"/>
  <c r="D124" i="21"/>
  <c r="D133" i="21" s="1"/>
  <c r="C52" i="21"/>
  <c r="C132" i="21" s="1"/>
  <c r="C136" i="21" s="1"/>
  <c r="L52" i="21"/>
  <c r="L132" i="21" s="1"/>
  <c r="L136" i="21" s="1"/>
  <c r="K52" i="21"/>
  <c r="K132" i="21" s="1"/>
  <c r="J52" i="21"/>
  <c r="J132" i="21" s="1"/>
  <c r="I52" i="21"/>
  <c r="I132" i="21" s="1"/>
  <c r="I136" i="21" s="1"/>
  <c r="H52" i="21"/>
  <c r="H132" i="21" s="1"/>
  <c r="H136" i="21" s="1"/>
  <c r="G52" i="21"/>
  <c r="G132" i="21" s="1"/>
  <c r="F52" i="21"/>
  <c r="F132" i="21" s="1"/>
  <c r="F136" i="21" s="1"/>
  <c r="E52" i="21"/>
  <c r="E132" i="21" s="1"/>
  <c r="E136" i="21" s="1"/>
  <c r="D52" i="21"/>
  <c r="D132" i="21" s="1"/>
  <c r="D136" i="21" s="1"/>
  <c r="G136" i="21" l="1"/>
  <c r="J136" i="21"/>
  <c r="K136" i="21"/>
  <c r="B143" i="21"/>
  <c r="B144" i="21" s="1"/>
</calcChain>
</file>

<file path=xl/sharedStrings.xml><?xml version="1.0" encoding="utf-8"?>
<sst xmlns="http://schemas.openxmlformats.org/spreadsheetml/2006/main" count="279" uniqueCount="97">
  <si>
    <t>Berekening emissiereductie bij de subsidieregeling Zeevaart</t>
  </si>
  <si>
    <t>Stap 1: Invullen algemene gegevens van het referentieschip</t>
  </si>
  <si>
    <t>Retrofit of nieuwe energielijn?</t>
  </si>
  <si>
    <t>Naam Schip - retrofit  (indien al bekend ook bij nieuwbouw)</t>
  </si>
  <si>
    <t>IMO-nummer - retrofit (indien al bekend ook bij nieuwbouw)</t>
  </si>
  <si>
    <t>Aantal vaardagen per jaar</t>
  </si>
  <si>
    <t>Energiedragers en opslagcapaciteit</t>
  </si>
  <si>
    <t>Energiedragers:</t>
  </si>
  <si>
    <t>Opslagcapaciteit</t>
  </si>
  <si>
    <t>Eenheid</t>
  </si>
  <si>
    <t>Energiedrager 1</t>
  </si>
  <si>
    <t>MT</t>
  </si>
  <si>
    <t>Energiedrager 2</t>
  </si>
  <si>
    <t>Energiedrager 3</t>
  </si>
  <si>
    <t>Heeft u bij energiedragers (cel B10 - B12) "Anders" geselecteerd, vul hier in om welke energiedrager het gaat</t>
  </si>
  <si>
    <t>Stap 2: Uitwerken CO2-emissies van het referentieschip</t>
  </si>
  <si>
    <t xml:space="preserve">Vul in rij 24 tot en met 26 het energiegebruik van het referentieschip in. </t>
  </si>
  <si>
    <t>In kolom B selecteert u de energiedrager, met opties MDO, MGO, Stookolie, Elektriciteit en Anders</t>
  </si>
  <si>
    <t>Indien u “Anders” heeft ingevuld vult u daarna in C38 tot en met E38 de emissiefactor en de energie-inhoud per Ton of m3 in</t>
  </si>
  <si>
    <t>In kolom C tot en met L vult u het jaarlijks energiegebruik per energiedrager in</t>
  </si>
  <si>
    <t>Tenslotte vult u in kolom M de eenheid in, met keuze uit Metric ton (MT), Kubieke meter (m3), Megawattuur (MWh) of GigaJoule (GJ)</t>
  </si>
  <si>
    <t>Energiegebruik (GJ/ton/m3)</t>
  </si>
  <si>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</si>
  <si>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</si>
  <si>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</si>
  <si>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</si>
  <si>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</si>
  <si>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</si>
  <si>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</si>
  <si>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</si>
  <si>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</si>
  <si>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</si>
  <si>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>Standaardwaarden</t>
  </si>
  <si>
    <t>Data energiedragers</t>
  </si>
  <si>
    <t>emissiefactor (gCO2/MJ)</t>
  </si>
  <si>
    <t>LHV (GJ/MT)</t>
  </si>
  <si>
    <t>LHV (GJ/m3)</t>
  </si>
  <si>
    <t>GJ/MWh</t>
  </si>
  <si>
    <t>GJ/GJ</t>
  </si>
  <si>
    <t>MDO</t>
  </si>
  <si>
    <t>MGO</t>
  </si>
  <si>
    <t>Stookolie</t>
  </si>
  <si>
    <t>Elektriciteit</t>
  </si>
  <si>
    <t>n.v.t.</t>
  </si>
  <si>
    <t>Waterstof - fossiel</t>
  </si>
  <si>
    <t>Waterstof - hernieuwbaar</t>
  </si>
  <si>
    <t>Methanol - fossiel</t>
  </si>
  <si>
    <t>Methanol - biofuel</t>
  </si>
  <si>
    <t>Methanol - e-fuel</t>
  </si>
  <si>
    <t>Anders</t>
  </si>
  <si>
    <t>"Zelf invullen"</t>
  </si>
  <si>
    <t>Berekening energiegebruik referentieschip</t>
  </si>
  <si>
    <t>GJ</t>
  </si>
  <si>
    <t>Totaal</t>
  </si>
  <si>
    <t>Berekening CO2-emissies referentieschip</t>
  </si>
  <si>
    <t>ton CO2</t>
  </si>
  <si>
    <t>Stap 3: Invullen algemene gegevens gesubsidieerde energielijn</t>
  </si>
  <si>
    <t>In kolom B vult u in welke  energiedrager(s) u gaat gebruiken, met keuze uit MDO, MGO, Stookolie, batterij-elektrisch, waterstof, methanol en anders.</t>
  </si>
  <si>
    <t>Indien u “Anders” heeft ingevuld vult u daarna in C72 de energiedrager in</t>
  </si>
  <si>
    <t>In kolom C vult u voor elke energiedrager de bijbehorende opslagcapaciteit in</t>
  </si>
  <si>
    <t>Tenslotte vult u in kolom D de eenheid in, met keuze uit Metric ton (MT), Kubieke meter (m3), Megawattuur (MWh) of GigaJoule (GJ)</t>
  </si>
  <si>
    <t xml:space="preserve">Voor waterstof en methanol moet in cellen B69 en B70 worden aangegeven of het gaat om een verbrandingsmotor (ICE) of brandstofcel (Fuel Cell) en of het gaat om een dual-fuel toepassing. </t>
  </si>
  <si>
    <t>Energiedrager 4</t>
  </si>
  <si>
    <t>Energiedrager 5</t>
  </si>
  <si>
    <t>Motortype</t>
  </si>
  <si>
    <t>Dual fuel?</t>
  </si>
  <si>
    <t>Heeft u bij energiedragers (cel B63 - B67) "Anders" geselecteerd, vul hier in om welke energiedrager het gaat</t>
  </si>
  <si>
    <t>Stap 4: Invullen gegevens energiebesparende maatregelen (optioneel)</t>
  </si>
  <si>
    <t>Energiebesparende maatregelen</t>
  </si>
  <si>
    <t>Maatregel</t>
  </si>
  <si>
    <t>Besparing</t>
  </si>
  <si>
    <t>Maatregel 1</t>
  </si>
  <si>
    <t>% energie</t>
  </si>
  <si>
    <t>Maatregel 2</t>
  </si>
  <si>
    <t>Maatregel 3</t>
  </si>
  <si>
    <t>Maatregel 4</t>
  </si>
  <si>
    <t>Maatregel 5</t>
  </si>
  <si>
    <t>Maatregel 6</t>
  </si>
  <si>
    <t>Stap 5: Uitwerken CO2-emissies gesubsidieerde energielijn</t>
  </si>
  <si>
    <t xml:space="preserve">Vul in rij 90 tot en met 94 het energiegebruik van het referentieschip in. </t>
  </si>
  <si>
    <t>In kolom B selecteert u de energiedrager, met opties MDO, MGO, Stookolie, Elektriciteit, Waterstof -  fossiel, Waterstof – hernieuwbaar, Methanol – Fossiel, Methanol – biofuel, Methanol – e-fuel</t>
  </si>
  <si>
    <t>Berekening energiegebruik gesubsidieerde energielijn</t>
  </si>
  <si>
    <t>Berekening CO2-emissies gesubsidieerde energielijn</t>
  </si>
  <si>
    <t>Stap 6: Berekening CO2-emissiereductie</t>
  </si>
  <si>
    <t xml:space="preserve">Energiegebruik </t>
  </si>
  <si>
    <t>Referentie energielijn</t>
  </si>
  <si>
    <t>Gesubsidieerde energielijn</t>
  </si>
  <si>
    <t>CO2-emissies</t>
  </si>
  <si>
    <t>Emissiereductie</t>
  </si>
  <si>
    <t>Reductie in ton CO2</t>
  </si>
  <si>
    <t xml:space="preserve">Stap 7 Uitkomsten CO2-emissiereductieberekening </t>
  </si>
  <si>
    <t>Vul in Cel B141 het subsidiebedrag in voor de aangevraagde energielijn plus het bedrag voor energiebesparende maatregelen (indien aangevraagd) en/of batterijpakket (indien aangevraagd).</t>
  </si>
  <si>
    <t>Subsidiebedrag</t>
  </si>
  <si>
    <t>Euro</t>
  </si>
  <si>
    <t>CO2-reductie over levensduur energielijn</t>
  </si>
  <si>
    <t>CO2-reductie over levensduur energielijn per €subsidie</t>
  </si>
  <si>
    <t>ton CO2/Miljoen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</si>
</sst>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_ * #,##0.0_ ;_ * \-#,##0.0_ ;_ * &quot;-&quot;?_ ;_ @_ "/>
    <numFmt numFmtId="167" formatCode="_ * #,##0.0_ ;_ * \-#,##0.0_ ;_ * &quot;-&quot;??_ ;_ @_ "/>
  </numFmts>
  <fonts count="7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Verdana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20"/>
      <color rgb="FF154273"/>
      <name val="RijksoverheidSansHeadingT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273"/>
        <bgColor indexed="64"/>
      </patternFill>
    </fill>
    <fill>
      <patternFill patternType="solid">
        <fgColor rgb="FFF8FAFC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left" indent="1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 applyAlignment="1">
      <alignment horizontal="left" vertical="center" indent="1"/>
    </xf>
    <xf numFmtId="0" fontId="6" fillId="2" borderId="0" xfId="0" applyFont="1" applyFill="1" applyAlignment="1">
      <alignment horizontal="left" indent="1"/>
    </xf>
    <xf numFmtId="0" fontId="0" fillId="4" borderId="1" xfId="0" applyFill="1" applyBorder="1" applyProtection="1">
      <protection locked="0"/>
    </xf>
    <xf numFmtId="0" fontId="5" fillId="3" borderId="1" xfId="0" applyFont="1" applyFill="1" applyBorder="1"/>
    <xf numFmtId="167" fontId="0" fillId="4" borderId="1" xfId="1" applyNumberFormat="1" applyFont="1" applyFill="1" applyBorder="1" applyProtection="1">
      <protection locked="0"/>
    </xf>
    <xf numFmtId="0" fontId="5" fillId="3" borderId="1" xfId="0" applyFont="1" applyFill="1" applyBorder="1" applyAlignment="1">
      <alignment wrapText="1"/>
    </xf>
    <xf numFmtId="0" fontId="0" fillId="2" borderId="1" xfId="0" applyFill="1" applyBorder="1"/>
    <xf numFmtId="164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164" fontId="0" fillId="2" borderId="1" xfId="1" applyNumberFormat="1" applyFont="1" applyFill="1" applyBorder="1"/>
    <xf numFmtId="0" fontId="1" fillId="2" borderId="1" xfId="0" applyFont="1" applyFill="1" applyBorder="1"/>
    <xf numFmtId="167" fontId="4" fillId="2" borderId="1" xfId="1" applyNumberFormat="1" applyFont="1" applyFill="1" applyBorder="1"/>
    <xf numFmtId="167" fontId="0" fillId="2" borderId="1" xfId="1" applyNumberFormat="1" applyFont="1" applyFill="1" applyBorder="1"/>
    <xf numFmtId="2" fontId="0" fillId="2" borderId="1" xfId="1" applyNumberFormat="1" applyFont="1" applyFill="1" applyBorder="1"/>
    <xf numFmtId="0" fontId="1" fillId="2" borderId="1" xfId="0" applyFont="1" applyFill="1" applyBorder="1" applyAlignment="1">
      <alignment wrapText="1"/>
    </xf>
    <xf numFmtId="165" fontId="0" fillId="2" borderId="1" xfId="1" applyNumberFormat="1" applyFont="1" applyFill="1" applyBorder="1"/>
    <xf numFmtId="0" fontId="0" fillId="2" borderId="2" xfId="0" applyFill="1" applyBorder="1"/>
    <xf numFmtId="165" fontId="0" fillId="2" borderId="2" xfId="1" applyNumberFormat="1" applyFont="1" applyFill="1" applyBorder="1"/>
    <xf numFmtId="165" fontId="0" fillId="4" borderId="1" xfId="0" applyNumberFormat="1" applyFill="1" applyBorder="1" applyProtection="1">
      <protection locked="0"/>
    </xf>
    <xf numFmtId="166" fontId="0" fillId="2" borderId="1" xfId="0" applyNumberFormat="1" applyFill="1" applyBorder="1" applyAlignment="1">
      <alignment horizontal="center"/>
    </xf>
    <xf numFmtId="0" fontId="5" fillId="3" borderId="1" xfId="0" applyFont="1" applyFill="1" applyBorder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F8FAFC"/>
      <color rgb="FFFCFAF8"/>
      <color rgb="FF154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1955800</xdr:colOff>
      <xdr:row>0</xdr:row>
      <xdr:rowOff>0</xdr:rowOff>
    </xdr:from>
    <xdr:to>
      <xdr:col>9</xdr:col>
      <xdr:colOff>174625</xdr:colOff>
      <xdr:row>1</xdr:row>
      <xdr:rowOff>26670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C1F1E01F-FA94-AB24-7578-EC6288478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0"/>
          <a:ext cx="759142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3756-837B-45B5-A215-FCB31C0A12FE}">
  <dimension ref="A1:V167"/>
  <sheetViews>
    <sheetView tabSelected="1" zoomScaleNormal="100" workbookViewId="0">
      <selection activeCell="B80" sqref="B80"/>
    </sheetView>
  </sheetViews>
  <sheetFormatPr defaultColWidth="0" defaultRowHeight="14.4" zeroHeight="1" x14ac:dyDescent="0.3"/>
  <cols>
    <col min="1" max="1" width="55.33203125" style="3" customWidth="1"/>
    <col min="2" max="2" width="34.44140625" style="1" customWidth="1"/>
    <col min="3" max="3" width="16.109375" style="1" customWidth="1"/>
    <col min="4" max="4" width="12.44140625" style="1" customWidth="1"/>
    <col min="5" max="5" width="15.5546875" style="1" customWidth="1"/>
    <col min="6" max="13" width="13.6640625" style="1" bestFit="1" customWidth="1"/>
    <col min="14" max="14" width="5.44140625" style="1" customWidth="1"/>
    <col min="15" max="15" width="6" style="1" customWidth="1"/>
    <col min="16" max="17" width="8.6640625" style="1" hidden="1" customWidth="1"/>
    <col min="18" max="18" width="22.44140625" style="1" hidden="1" customWidth="1"/>
    <col min="19" max="19" width="25.109375" style="1" hidden="1" customWidth="1"/>
    <col min="20" max="20" width="13.109375" style="1" hidden="1" customWidth="1"/>
    <col min="21" max="22" width="15.88671875" style="1" hidden="1" customWidth="1"/>
    <col min="23" max="16384" width="8.6640625" style="1" hidden="1"/>
  </cols>
  <sheetData>
    <row r="1" spans="1:4" ht="90" customHeight="1" x14ac:dyDescent="0.3"/>
    <row r="2" spans="1:4" ht="52.5" customHeight="1" x14ac:dyDescent="0.55000000000000004">
      <c r="A2" s="11" t="s">
        <v>0</v>
      </c>
    </row>
    <row r="3" spans="1:4" ht="30" customHeight="1" x14ac:dyDescent="0.3">
      <c r="A3" s="5" t="s">
        <v>1</v>
      </c>
    </row>
    <row r="4" spans="1:4" x14ac:dyDescent="0.3">
      <c r="A4" s="3" t="s">
        <v>2</v>
      </c>
      <c r="B4" s="12"/>
    </row>
    <row r="5" spans="1:4" x14ac:dyDescent="0.3">
      <c r="A5" s="3" t="s">
        <v>3</v>
      </c>
      <c r="B5" s="12"/>
    </row>
    <row r="6" spans="1:4" x14ac:dyDescent="0.3">
      <c r="A6" s="3" t="s">
        <v>4</v>
      </c>
      <c r="B6" s="12"/>
    </row>
    <row r="7" spans="1:4" x14ac:dyDescent="0.3">
      <c r="A7" s="3" t="s">
        <v>5</v>
      </c>
      <c r="B7" s="12"/>
    </row>
    <row r="8" spans="1:4" x14ac:dyDescent="0.3"/>
    <row r="9" spans="1:4" s="2" customFormat="1" x14ac:dyDescent="0.3">
      <c r="A9" s="3" t="s">
        <v>6</v>
      </c>
      <c r="B9" s="13" t="s">
        <v>7</v>
      </c>
      <c r="C9" s="13" t="s">
        <v>8</v>
      </c>
      <c r="D9" s="13" t="s">
        <v>9</v>
      </c>
    </row>
    <row r="10" spans="1:4" x14ac:dyDescent="0.3">
      <c r="B10" s="12" t="s">
        <v>10</v>
      </c>
      <c r="C10" s="12"/>
      <c r="D10" s="12" t="s">
        <v>11</v>
      </c>
    </row>
    <row r="11" spans="1:4" x14ac:dyDescent="0.3">
      <c r="B11" s="12" t="s">
        <v>12</v>
      </c>
      <c r="C11" s="12"/>
      <c r="D11" s="12" t="s">
        <v>11</v>
      </c>
    </row>
    <row r="12" spans="1:4" x14ac:dyDescent="0.3">
      <c r="B12" s="12" t="s">
        <v>13</v>
      </c>
      <c r="C12" s="12"/>
      <c r="D12" s="12" t="s">
        <v>11</v>
      </c>
    </row>
    <row r="13" spans="1:4" x14ac:dyDescent="0.3">
      <c r="A13" s="4"/>
    </row>
    <row r="14" spans="1:4" ht="28.8" x14ac:dyDescent="0.3">
      <c r="A14" s="6" t="s">
        <v>14</v>
      </c>
      <c r="B14" s="12"/>
    </row>
    <row r="15" spans="1:4" x14ac:dyDescent="0.3">
      <c r="A15" s="4"/>
    </row>
    <row r="16" spans="1:4" x14ac:dyDescent="0.3">
      <c r="A16" s="4" t="s">
        <v>15</v>
      </c>
    </row>
    <row r="17" spans="1:13" x14ac:dyDescent="0.3">
      <c r="A17" s="3" t="s">
        <v>16</v>
      </c>
    </row>
    <row r="18" spans="1:13" x14ac:dyDescent="0.3">
      <c r="A18" s="3" t="s">
        <v>17</v>
      </c>
    </row>
    <row r="19" spans="1:13" x14ac:dyDescent="0.3">
      <c r="A19" s="3" t="s">
        <v>18</v>
      </c>
    </row>
    <row r="20" spans="1:13" x14ac:dyDescent="0.3">
      <c r="A20" s="3" t="s">
        <v>19</v>
      </c>
    </row>
    <row r="21" spans="1:13" x14ac:dyDescent="0.3">
      <c r="A21" s="3" t="s">
        <v>20</v>
      </c>
    </row>
    <row r="22" spans="1:13" x14ac:dyDescent="0.3"/>
    <row r="23" spans="1:13" s="2" customFormat="1" x14ac:dyDescent="0.3">
      <c r="A23" s="3" t="s">
        <v>21</v>
      </c>
      <c r="B23" s="13"/>
      <c r="C23" s="13" t="s">
        <v>22</v>
      </c>
      <c r="D23" s="13" t="s">
        <v>23</v>
      </c>
      <c r="E23" s="13" t="s">
        <v>24</v>
      </c>
      <c r="F23" s="13" t="s">
        <v>25</v>
      </c>
      <c r="G23" s="13" t="s">
        <v>26</v>
      </c>
      <c r="H23" s="13" t="s">
        <v>27</v>
      </c>
      <c r="I23" s="13" t="s">
        <v>28</v>
      </c>
      <c r="J23" s="13" t="s">
        <v>29</v>
      </c>
      <c r="K23" s="13" t="s">
        <v>30</v>
      </c>
      <c r="L23" s="13" t="s">
        <v>31</v>
      </c>
      <c r="M23" s="13" t="s">
        <v>9</v>
      </c>
    </row>
    <row r="24" spans="1:13" x14ac:dyDescent="0.3">
      <c r="B24" s="12" t="s">
        <v>10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2" t="s">
        <v>11</v>
      </c>
    </row>
    <row r="25" spans="1:13" x14ac:dyDescent="0.3">
      <c r="B25" s="12" t="s">
        <v>12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 t="s">
        <v>11</v>
      </c>
    </row>
    <row r="26" spans="1:13" x14ac:dyDescent="0.3">
      <c r="B26" s="12" t="s">
        <v>13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2" t="s">
        <v>11</v>
      </c>
    </row>
    <row r="27" spans="1:13" x14ac:dyDescent="0.3"/>
    <row r="28" spans="1:13" s="2" customFormat="1" ht="28.8" x14ac:dyDescent="0.3">
      <c r="A28" s="3" t="s">
        <v>32</v>
      </c>
      <c r="B28" s="2" t="s">
        <v>33</v>
      </c>
      <c r="C28" s="15" t="s">
        <v>34</v>
      </c>
      <c r="D28" s="15" t="s">
        <v>35</v>
      </c>
      <c r="E28" s="15" t="s">
        <v>36</v>
      </c>
      <c r="F28" s="15" t="s">
        <v>37</v>
      </c>
      <c r="G28" s="15" t="s">
        <v>38</v>
      </c>
    </row>
    <row r="29" spans="1:13" x14ac:dyDescent="0.3">
      <c r="B29" s="1" t="s">
        <v>39</v>
      </c>
      <c r="C29" s="16">
        <v>75.099999999999994</v>
      </c>
      <c r="D29" s="16">
        <v>42.7</v>
      </c>
      <c r="E29" s="17">
        <v>35.9</v>
      </c>
      <c r="F29" s="17">
        <v>3.6</v>
      </c>
      <c r="G29" s="18">
        <v>1</v>
      </c>
    </row>
    <row r="30" spans="1:13" x14ac:dyDescent="0.3">
      <c r="B30" s="1" t="s">
        <v>40</v>
      </c>
      <c r="C30" s="16">
        <v>75.099999999999994</v>
      </c>
      <c r="D30" s="16">
        <v>42.7</v>
      </c>
      <c r="E30" s="17">
        <v>35.9</v>
      </c>
      <c r="F30" s="17">
        <v>3.6</v>
      </c>
      <c r="G30" s="18">
        <v>1</v>
      </c>
    </row>
    <row r="31" spans="1:13" x14ac:dyDescent="0.3">
      <c r="B31" s="1" t="s">
        <v>41</v>
      </c>
      <c r="C31" s="16">
        <v>77.400000000000006</v>
      </c>
      <c r="D31" s="16">
        <v>40.5</v>
      </c>
      <c r="E31" s="17">
        <v>38.9</v>
      </c>
      <c r="F31" s="17">
        <v>3.6</v>
      </c>
      <c r="G31" s="18">
        <v>1</v>
      </c>
    </row>
    <row r="32" spans="1:13" x14ac:dyDescent="0.3">
      <c r="B32" s="1" t="s">
        <v>42</v>
      </c>
      <c r="C32" s="16">
        <v>0</v>
      </c>
      <c r="D32" s="16" t="s">
        <v>43</v>
      </c>
      <c r="E32" s="16" t="s">
        <v>43</v>
      </c>
      <c r="F32" s="17">
        <v>3.6</v>
      </c>
      <c r="G32" s="16">
        <v>1</v>
      </c>
    </row>
    <row r="33" spans="1:13" x14ac:dyDescent="0.3">
      <c r="B33" s="1" t="s">
        <v>44</v>
      </c>
      <c r="C33" s="16">
        <v>0</v>
      </c>
      <c r="D33" s="16">
        <v>120</v>
      </c>
      <c r="E33" s="16">
        <v>10.8</v>
      </c>
      <c r="F33" s="17">
        <v>3.6</v>
      </c>
      <c r="G33" s="16">
        <v>1</v>
      </c>
    </row>
    <row r="34" spans="1:13" x14ac:dyDescent="0.3">
      <c r="B34" s="1" t="s">
        <v>45</v>
      </c>
      <c r="C34" s="16">
        <v>0</v>
      </c>
      <c r="D34" s="16">
        <v>120</v>
      </c>
      <c r="E34" s="16">
        <v>10.8</v>
      </c>
      <c r="F34" s="17">
        <v>3.6</v>
      </c>
      <c r="G34" s="16">
        <v>1</v>
      </c>
    </row>
    <row r="35" spans="1:13" x14ac:dyDescent="0.3">
      <c r="B35" s="1" t="s">
        <v>46</v>
      </c>
      <c r="C35" s="16">
        <v>69.099999999999994</v>
      </c>
      <c r="D35" s="16">
        <v>19.899999999999999</v>
      </c>
      <c r="E35" s="16">
        <v>16</v>
      </c>
      <c r="F35" s="17">
        <v>3.6</v>
      </c>
      <c r="G35" s="16">
        <v>1</v>
      </c>
    </row>
    <row r="36" spans="1:13" x14ac:dyDescent="0.3">
      <c r="B36" s="1" t="s">
        <v>47</v>
      </c>
      <c r="C36" s="16">
        <v>0</v>
      </c>
      <c r="D36" s="16">
        <v>19.899999999999999</v>
      </c>
      <c r="E36" s="16">
        <v>16</v>
      </c>
      <c r="F36" s="17">
        <v>3.6</v>
      </c>
      <c r="G36" s="16">
        <v>1</v>
      </c>
    </row>
    <row r="37" spans="1:13" x14ac:dyDescent="0.3">
      <c r="B37" s="1" t="s">
        <v>48</v>
      </c>
      <c r="C37" s="16">
        <v>0</v>
      </c>
      <c r="D37" s="16">
        <v>19.899999999999999</v>
      </c>
      <c r="E37" s="16">
        <v>16</v>
      </c>
      <c r="F37" s="17">
        <v>3.6</v>
      </c>
      <c r="G37" s="16">
        <v>1</v>
      </c>
    </row>
    <row r="38" spans="1:13" x14ac:dyDescent="0.3">
      <c r="B38" s="1" t="s">
        <v>49</v>
      </c>
      <c r="C38" s="12" t="s">
        <v>50</v>
      </c>
      <c r="D38" s="12" t="s">
        <v>50</v>
      </c>
      <c r="E38" s="12" t="s">
        <v>50</v>
      </c>
      <c r="F38" s="17">
        <v>3.6</v>
      </c>
      <c r="G38" s="16">
        <v>1</v>
      </c>
    </row>
    <row r="39" spans="1:13" x14ac:dyDescent="0.3"/>
    <row r="40" spans="1:13" x14ac:dyDescent="0.3"/>
    <row r="41" spans="1:13" x14ac:dyDescent="0.3"/>
    <row r="42" spans="1:13" s="2" customFormat="1" x14ac:dyDescent="0.3">
      <c r="A42" s="3" t="s">
        <v>51</v>
      </c>
      <c r="B42" s="13"/>
      <c r="C42" s="13" t="s">
        <v>22</v>
      </c>
      <c r="D42" s="13" t="s">
        <v>23</v>
      </c>
      <c r="E42" s="13" t="s">
        <v>24</v>
      </c>
      <c r="F42" s="13" t="s">
        <v>25</v>
      </c>
      <c r="G42" s="13" t="s">
        <v>26</v>
      </c>
      <c r="H42" s="13" t="s">
        <v>27</v>
      </c>
      <c r="I42" s="13" t="s">
        <v>28</v>
      </c>
      <c r="J42" s="13" t="s">
        <v>29</v>
      </c>
      <c r="K42" s="13" t="s">
        <v>30</v>
      </c>
      <c r="L42" s="13" t="s">
        <v>31</v>
      </c>
      <c r="M42" s="13" t="s">
        <v>9</v>
      </c>
    </row>
    <row r="43" spans="1:13" x14ac:dyDescent="0.3">
      <c r="B43" s="16" t="str">
        <f>B24</f>
        <v>Energiedrager 1</v>
      </c>
      <c r="C43" s="19" t="e">
        <f>VLOOKUP($B24,$B$29:$G$38,IF($M24="MT",3,IF($M24="m3",4,IF($M24="MWh",5,6))),FALSE)*C24</f>
        <v>#N/A</v>
      </c>
      <c r="D43" s="19" t="e">
        <f t="shared" ref="D43:L43" si="0">VLOOKUP($B24,$B$29:$G$38,IF($M24="MT",3,IF($M24="m3",4,IF($M24="MWh",5,6))),FALSE)*D24</f>
        <v>#N/A</v>
      </c>
      <c r="E43" s="19" t="e">
        <f t="shared" si="0"/>
        <v>#N/A</v>
      </c>
      <c r="F43" s="19" t="e">
        <f t="shared" si="0"/>
        <v>#N/A</v>
      </c>
      <c r="G43" s="19" t="e">
        <f t="shared" si="0"/>
        <v>#N/A</v>
      </c>
      <c r="H43" s="19" t="e">
        <f t="shared" si="0"/>
        <v>#N/A</v>
      </c>
      <c r="I43" s="19" t="e">
        <f t="shared" si="0"/>
        <v>#N/A</v>
      </c>
      <c r="J43" s="19" t="e">
        <f t="shared" si="0"/>
        <v>#N/A</v>
      </c>
      <c r="K43" s="19" t="e">
        <f t="shared" si="0"/>
        <v>#N/A</v>
      </c>
      <c r="L43" s="19" t="e">
        <f t="shared" si="0"/>
        <v>#N/A</v>
      </c>
      <c r="M43" s="16" t="s">
        <v>52</v>
      </c>
    </row>
    <row r="44" spans="1:13" x14ac:dyDescent="0.3">
      <c r="B44" s="16" t="str">
        <f>B25</f>
        <v>Energiedrager 2</v>
      </c>
      <c r="C44" s="19" t="e">
        <f t="shared" ref="C44:L45" si="1">VLOOKUP($B25,$B$29:$G$38,IF($M25="MT",3,IF($M25="m3",4,IF($M25="MWh",5,6))),FALSE)*C25</f>
        <v>#N/A</v>
      </c>
      <c r="D44" s="19" t="e">
        <f t="shared" si="1"/>
        <v>#N/A</v>
      </c>
      <c r="E44" s="19" t="e">
        <f t="shared" si="1"/>
        <v>#N/A</v>
      </c>
      <c r="F44" s="19" t="e">
        <f t="shared" si="1"/>
        <v>#N/A</v>
      </c>
      <c r="G44" s="19" t="e">
        <f t="shared" si="1"/>
        <v>#N/A</v>
      </c>
      <c r="H44" s="19" t="e">
        <f t="shared" si="1"/>
        <v>#N/A</v>
      </c>
      <c r="I44" s="19" t="e">
        <f t="shared" si="1"/>
        <v>#N/A</v>
      </c>
      <c r="J44" s="19" t="e">
        <f t="shared" si="1"/>
        <v>#N/A</v>
      </c>
      <c r="K44" s="19" t="e">
        <f t="shared" si="1"/>
        <v>#N/A</v>
      </c>
      <c r="L44" s="19" t="e">
        <f t="shared" si="1"/>
        <v>#N/A</v>
      </c>
      <c r="M44" s="16" t="s">
        <v>52</v>
      </c>
    </row>
    <row r="45" spans="1:13" x14ac:dyDescent="0.3">
      <c r="B45" s="16" t="str">
        <f>B26</f>
        <v>Energiedrager 3</v>
      </c>
      <c r="C45" s="19" t="e">
        <f t="shared" si="1"/>
        <v>#N/A</v>
      </c>
      <c r="D45" s="19" t="e">
        <f t="shared" si="1"/>
        <v>#N/A</v>
      </c>
      <c r="E45" s="19" t="e">
        <f t="shared" si="1"/>
        <v>#N/A</v>
      </c>
      <c r="F45" s="19" t="e">
        <f t="shared" si="1"/>
        <v>#N/A</v>
      </c>
      <c r="G45" s="19" t="e">
        <f t="shared" si="1"/>
        <v>#N/A</v>
      </c>
      <c r="H45" s="19" t="e">
        <f t="shared" si="1"/>
        <v>#N/A</v>
      </c>
      <c r="I45" s="19" t="e">
        <f t="shared" si="1"/>
        <v>#N/A</v>
      </c>
      <c r="J45" s="19" t="e">
        <f t="shared" si="1"/>
        <v>#N/A</v>
      </c>
      <c r="K45" s="19" t="e">
        <f t="shared" si="1"/>
        <v>#N/A</v>
      </c>
      <c r="L45" s="19" t="e">
        <f t="shared" si="1"/>
        <v>#N/A</v>
      </c>
      <c r="M45" s="16" t="s">
        <v>52</v>
      </c>
    </row>
    <row r="46" spans="1:13" x14ac:dyDescent="0.3">
      <c r="B46" s="16" t="s">
        <v>53</v>
      </c>
      <c r="C46" s="19">
        <f>SUMIF(C43:C45,"&gt;0")</f>
        <v>0</v>
      </c>
      <c r="D46" s="19">
        <f t="shared" ref="D46:L46" si="2">SUMIF(D43:D45,"&gt;0")</f>
        <v>0</v>
      </c>
      <c r="E46" s="19">
        <f t="shared" si="2"/>
        <v>0</v>
      </c>
      <c r="F46" s="19">
        <f t="shared" si="2"/>
        <v>0</v>
      </c>
      <c r="G46" s="19">
        <f t="shared" si="2"/>
        <v>0</v>
      </c>
      <c r="H46" s="19">
        <f t="shared" si="2"/>
        <v>0</v>
      </c>
      <c r="I46" s="19">
        <f t="shared" si="2"/>
        <v>0</v>
      </c>
      <c r="J46" s="19">
        <f t="shared" si="2"/>
        <v>0</v>
      </c>
      <c r="K46" s="19">
        <f t="shared" si="2"/>
        <v>0</v>
      </c>
      <c r="L46" s="19">
        <f t="shared" si="2"/>
        <v>0</v>
      </c>
      <c r="M46" s="16" t="s">
        <v>52</v>
      </c>
    </row>
    <row r="47" spans="1:13" x14ac:dyDescent="0.3"/>
    <row r="48" spans="1:13" s="2" customFormat="1" x14ac:dyDescent="0.3">
      <c r="A48" s="6" t="s">
        <v>54</v>
      </c>
      <c r="B48" s="13"/>
      <c r="C48" s="13" t="s">
        <v>22</v>
      </c>
      <c r="D48" s="13" t="s">
        <v>23</v>
      </c>
      <c r="E48" s="13" t="s">
        <v>24</v>
      </c>
      <c r="F48" s="13" t="s">
        <v>25</v>
      </c>
      <c r="G48" s="13" t="s">
        <v>26</v>
      </c>
      <c r="H48" s="13" t="s">
        <v>27</v>
      </c>
      <c r="I48" s="13" t="s">
        <v>28</v>
      </c>
      <c r="J48" s="13" t="s">
        <v>29</v>
      </c>
      <c r="K48" s="13" t="s">
        <v>30</v>
      </c>
      <c r="L48" s="13" t="s">
        <v>31</v>
      </c>
      <c r="M48" s="13" t="s">
        <v>9</v>
      </c>
    </row>
    <row r="49" spans="1:13" x14ac:dyDescent="0.3">
      <c r="A49" s="7"/>
      <c r="B49" s="16" t="str">
        <f>B24</f>
        <v>Energiedrager 1</v>
      </c>
      <c r="C49" s="19" t="e">
        <f t="shared" ref="C49:L49" si="3">VLOOKUP($B49,$B$29:$C$38,2,FALSE)*C43/1000</f>
        <v>#N/A</v>
      </c>
      <c r="D49" s="19" t="e">
        <f t="shared" si="3"/>
        <v>#N/A</v>
      </c>
      <c r="E49" s="19" t="e">
        <f t="shared" si="3"/>
        <v>#N/A</v>
      </c>
      <c r="F49" s="19" t="e">
        <f t="shared" si="3"/>
        <v>#N/A</v>
      </c>
      <c r="G49" s="19" t="e">
        <f t="shared" si="3"/>
        <v>#N/A</v>
      </c>
      <c r="H49" s="19" t="e">
        <f t="shared" si="3"/>
        <v>#N/A</v>
      </c>
      <c r="I49" s="19" t="e">
        <f t="shared" si="3"/>
        <v>#N/A</v>
      </c>
      <c r="J49" s="19" t="e">
        <f t="shared" si="3"/>
        <v>#N/A</v>
      </c>
      <c r="K49" s="19" t="e">
        <f t="shared" si="3"/>
        <v>#N/A</v>
      </c>
      <c r="L49" s="19" t="e">
        <f t="shared" si="3"/>
        <v>#N/A</v>
      </c>
      <c r="M49" s="16" t="s">
        <v>55</v>
      </c>
    </row>
    <row r="50" spans="1:13" x14ac:dyDescent="0.3">
      <c r="A50" s="6"/>
      <c r="B50" s="16" t="str">
        <f>B25</f>
        <v>Energiedrager 2</v>
      </c>
      <c r="C50" s="19" t="e">
        <f t="shared" ref="C50:L50" si="4">VLOOKUP($B50,$B$29:$C$38,2,FALSE)*C44/1000</f>
        <v>#N/A</v>
      </c>
      <c r="D50" s="19" t="e">
        <f t="shared" si="4"/>
        <v>#N/A</v>
      </c>
      <c r="E50" s="19" t="e">
        <f t="shared" si="4"/>
        <v>#N/A</v>
      </c>
      <c r="F50" s="19" t="e">
        <f t="shared" si="4"/>
        <v>#N/A</v>
      </c>
      <c r="G50" s="19" t="e">
        <f t="shared" si="4"/>
        <v>#N/A</v>
      </c>
      <c r="H50" s="19" t="e">
        <f t="shared" si="4"/>
        <v>#N/A</v>
      </c>
      <c r="I50" s="19" t="e">
        <f t="shared" si="4"/>
        <v>#N/A</v>
      </c>
      <c r="J50" s="19" t="e">
        <f t="shared" si="4"/>
        <v>#N/A</v>
      </c>
      <c r="K50" s="19" t="e">
        <f t="shared" si="4"/>
        <v>#N/A</v>
      </c>
      <c r="L50" s="19" t="e">
        <f t="shared" si="4"/>
        <v>#N/A</v>
      </c>
      <c r="M50" s="16" t="s">
        <v>55</v>
      </c>
    </row>
    <row r="51" spans="1:13" x14ac:dyDescent="0.3">
      <c r="A51" s="6"/>
      <c r="B51" s="16" t="str">
        <f>B26</f>
        <v>Energiedrager 3</v>
      </c>
      <c r="C51" s="19" t="e">
        <f t="shared" ref="C51:L51" si="5">VLOOKUP($B51,$B$29:$C$38,2,FALSE)*C45/1000</f>
        <v>#N/A</v>
      </c>
      <c r="D51" s="19" t="e">
        <f t="shared" si="5"/>
        <v>#N/A</v>
      </c>
      <c r="E51" s="19" t="e">
        <f t="shared" si="5"/>
        <v>#N/A</v>
      </c>
      <c r="F51" s="19" t="e">
        <f t="shared" si="5"/>
        <v>#N/A</v>
      </c>
      <c r="G51" s="19" t="e">
        <f t="shared" si="5"/>
        <v>#N/A</v>
      </c>
      <c r="H51" s="19" t="e">
        <f t="shared" si="5"/>
        <v>#N/A</v>
      </c>
      <c r="I51" s="19" t="e">
        <f t="shared" si="5"/>
        <v>#N/A</v>
      </c>
      <c r="J51" s="19" t="e">
        <f t="shared" si="5"/>
        <v>#N/A</v>
      </c>
      <c r="K51" s="19" t="e">
        <f t="shared" si="5"/>
        <v>#N/A</v>
      </c>
      <c r="L51" s="19" t="e">
        <f t="shared" si="5"/>
        <v>#N/A</v>
      </c>
      <c r="M51" s="16" t="s">
        <v>55</v>
      </c>
    </row>
    <row r="52" spans="1:13" x14ac:dyDescent="0.3">
      <c r="A52" s="6"/>
      <c r="B52" s="20" t="s">
        <v>53</v>
      </c>
      <c r="C52" s="19">
        <f>SUMIF(C49:C51,"&gt;0")</f>
        <v>0</v>
      </c>
      <c r="D52" s="19">
        <f t="shared" ref="D52" si="6">SUMIF(D49:D51,"&gt;0")</f>
        <v>0</v>
      </c>
      <c r="E52" s="19">
        <f t="shared" ref="E52" si="7">SUMIF(E49:E51,"&gt;0")</f>
        <v>0</v>
      </c>
      <c r="F52" s="19">
        <f t="shared" ref="F52" si="8">SUMIF(F49:F51,"&gt;0")</f>
        <v>0</v>
      </c>
      <c r="G52" s="19">
        <f t="shared" ref="G52" si="9">SUMIF(G49:G51,"&gt;0")</f>
        <v>0</v>
      </c>
      <c r="H52" s="19">
        <f t="shared" ref="H52" si="10">SUMIF(H49:H51,"&gt;0")</f>
        <v>0</v>
      </c>
      <c r="I52" s="19">
        <f t="shared" ref="I52" si="11">SUMIF(I49:I51,"&gt;0")</f>
        <v>0</v>
      </c>
      <c r="J52" s="19">
        <f t="shared" ref="J52" si="12">SUMIF(J49:J51,"&gt;0")</f>
        <v>0</v>
      </c>
      <c r="K52" s="19">
        <f t="shared" ref="K52" si="13">SUMIF(K49:K51,"&gt;0")</f>
        <v>0</v>
      </c>
      <c r="L52" s="19">
        <f t="shared" ref="L52" si="14">SUMIF(L49:L51,"&gt;0")</f>
        <v>0</v>
      </c>
      <c r="M52" s="16" t="s">
        <v>55</v>
      </c>
    </row>
    <row r="53" spans="1:13" x14ac:dyDescent="0.3"/>
    <row r="54" spans="1:13" x14ac:dyDescent="0.3"/>
    <row r="55" spans="1:13" x14ac:dyDescent="0.3">
      <c r="A55" s="5" t="s">
        <v>56</v>
      </c>
    </row>
    <row r="56" spans="1:13" x14ac:dyDescent="0.3">
      <c r="A56" s="8" t="s">
        <v>57</v>
      </c>
    </row>
    <row r="57" spans="1:13" x14ac:dyDescent="0.3">
      <c r="A57" s="8" t="s">
        <v>58</v>
      </c>
    </row>
    <row r="58" spans="1:13" x14ac:dyDescent="0.3">
      <c r="A58" s="8" t="s">
        <v>59</v>
      </c>
    </row>
    <row r="59" spans="1:13" x14ac:dyDescent="0.3">
      <c r="A59" s="3" t="s">
        <v>60</v>
      </c>
    </row>
    <row r="60" spans="1:13" x14ac:dyDescent="0.3">
      <c r="A60" s="8" t="s">
        <v>61</v>
      </c>
    </row>
    <row r="61" spans="1:13" x14ac:dyDescent="0.3"/>
    <row r="62" spans="1:13" s="2" customFormat="1" x14ac:dyDescent="0.3">
      <c r="A62" s="3" t="s">
        <v>6</v>
      </c>
      <c r="B62" s="13" t="s">
        <v>7</v>
      </c>
      <c r="C62" s="13" t="s">
        <v>8</v>
      </c>
      <c r="D62" s="13" t="s">
        <v>9</v>
      </c>
    </row>
    <row r="63" spans="1:13" x14ac:dyDescent="0.3">
      <c r="B63" s="12" t="s">
        <v>10</v>
      </c>
      <c r="C63" s="12"/>
      <c r="D63" s="12" t="s">
        <v>11</v>
      </c>
    </row>
    <row r="64" spans="1:13" x14ac:dyDescent="0.3">
      <c r="B64" s="12" t="s">
        <v>12</v>
      </c>
      <c r="C64" s="12"/>
      <c r="D64" s="12" t="s">
        <v>11</v>
      </c>
    </row>
    <row r="65" spans="1:4" x14ac:dyDescent="0.3">
      <c r="B65" s="12" t="s">
        <v>13</v>
      </c>
      <c r="C65" s="12"/>
      <c r="D65" s="12" t="s">
        <v>11</v>
      </c>
    </row>
    <row r="66" spans="1:4" x14ac:dyDescent="0.3">
      <c r="B66" s="12" t="s">
        <v>62</v>
      </c>
      <c r="C66" s="12"/>
      <c r="D66" s="12" t="s">
        <v>11</v>
      </c>
    </row>
    <row r="67" spans="1:4" x14ac:dyDescent="0.3">
      <c r="B67" s="12" t="s">
        <v>63</v>
      </c>
      <c r="C67" s="12"/>
      <c r="D67" s="12" t="s">
        <v>11</v>
      </c>
    </row>
    <row r="68" spans="1:4" x14ac:dyDescent="0.3"/>
    <row r="69" spans="1:4" x14ac:dyDescent="0.3">
      <c r="A69" s="3" t="s">
        <v>64</v>
      </c>
      <c r="B69" s="12"/>
    </row>
    <row r="70" spans="1:4" x14ac:dyDescent="0.3">
      <c r="A70" s="3" t="s">
        <v>65</v>
      </c>
      <c r="B70" s="12"/>
    </row>
    <row r="71" spans="1:4" x14ac:dyDescent="0.3"/>
    <row r="72" spans="1:4" ht="28.8" x14ac:dyDescent="0.3">
      <c r="A72" s="6" t="s">
        <v>66</v>
      </c>
      <c r="B72" s="12"/>
    </row>
    <row r="73" spans="1:4" x14ac:dyDescent="0.3"/>
    <row r="74" spans="1:4" x14ac:dyDescent="0.3">
      <c r="A74" s="5" t="s">
        <v>67</v>
      </c>
    </row>
    <row r="75" spans="1:4" s="2" customFormat="1" x14ac:dyDescent="0.3">
      <c r="A75" s="3" t="s">
        <v>68</v>
      </c>
      <c r="B75" s="30" t="s">
        <v>69</v>
      </c>
      <c r="C75" s="30" t="s">
        <v>70</v>
      </c>
      <c r="D75" s="30" t="s">
        <v>9</v>
      </c>
    </row>
    <row r="76" spans="1:4" x14ac:dyDescent="0.3">
      <c r="B76" s="12" t="s">
        <v>71</v>
      </c>
      <c r="C76" s="12"/>
      <c r="D76" s="12" t="s">
        <v>72</v>
      </c>
    </row>
    <row r="77" spans="1:4" x14ac:dyDescent="0.3">
      <c r="B77" s="12" t="s">
        <v>73</v>
      </c>
      <c r="C77" s="12"/>
      <c r="D77" s="12" t="s">
        <v>72</v>
      </c>
    </row>
    <row r="78" spans="1:4" x14ac:dyDescent="0.3">
      <c r="B78" s="12" t="s">
        <v>74</v>
      </c>
      <c r="C78" s="12"/>
      <c r="D78" s="12" t="s">
        <v>72</v>
      </c>
    </row>
    <row r="79" spans="1:4" x14ac:dyDescent="0.3">
      <c r="B79" s="12" t="s">
        <v>75</v>
      </c>
      <c r="C79" s="12"/>
      <c r="D79" s="12" t="s">
        <v>72</v>
      </c>
    </row>
    <row r="80" spans="1:4" x14ac:dyDescent="0.3">
      <c r="B80" s="12" t="s">
        <v>76</v>
      </c>
      <c r="C80" s="12"/>
      <c r="D80" s="12" t="s">
        <v>72</v>
      </c>
    </row>
    <row r="81" spans="1:13" x14ac:dyDescent="0.3">
      <c r="B81" s="12" t="s">
        <v>77</v>
      </c>
      <c r="C81" s="12"/>
      <c r="D81" s="12" t="s">
        <v>72</v>
      </c>
    </row>
    <row r="82" spans="1:13" x14ac:dyDescent="0.3"/>
    <row r="83" spans="1:13" x14ac:dyDescent="0.3">
      <c r="A83" s="5" t="s">
        <v>78</v>
      </c>
    </row>
    <row r="84" spans="1:13" x14ac:dyDescent="0.3">
      <c r="A84" s="3" t="s">
        <v>79</v>
      </c>
    </row>
    <row r="85" spans="1:13" x14ac:dyDescent="0.3">
      <c r="A85" s="3" t="s">
        <v>80</v>
      </c>
    </row>
    <row r="86" spans="1:13" x14ac:dyDescent="0.3">
      <c r="A86" s="3" t="s">
        <v>19</v>
      </c>
    </row>
    <row r="87" spans="1:13" x14ac:dyDescent="0.3">
      <c r="A87" s="3" t="s">
        <v>20</v>
      </c>
    </row>
    <row r="88" spans="1:13" x14ac:dyDescent="0.3"/>
    <row r="89" spans="1:13" s="2" customFormat="1" x14ac:dyDescent="0.3">
      <c r="A89" s="3" t="s">
        <v>21</v>
      </c>
      <c r="B89" s="13"/>
      <c r="C89" s="13" t="s">
        <v>22</v>
      </c>
      <c r="D89" s="13" t="s">
        <v>23</v>
      </c>
      <c r="E89" s="13" t="s">
        <v>24</v>
      </c>
      <c r="F89" s="13" t="s">
        <v>25</v>
      </c>
      <c r="G89" s="13" t="s">
        <v>26</v>
      </c>
      <c r="H89" s="13" t="s">
        <v>27</v>
      </c>
      <c r="I89" s="13" t="s">
        <v>28</v>
      </c>
      <c r="J89" s="13" t="s">
        <v>29</v>
      </c>
      <c r="K89" s="13" t="s">
        <v>30</v>
      </c>
      <c r="L89" s="13" t="s">
        <v>31</v>
      </c>
      <c r="M89" s="13" t="s">
        <v>9</v>
      </c>
    </row>
    <row r="90" spans="1:13" x14ac:dyDescent="0.3">
      <c r="B90" s="12" t="s">
        <v>10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2" t="s">
        <v>11</v>
      </c>
    </row>
    <row r="91" spans="1:13" x14ac:dyDescent="0.3">
      <c r="B91" s="12" t="s">
        <v>12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2" t="s">
        <v>11</v>
      </c>
    </row>
    <row r="92" spans="1:13" x14ac:dyDescent="0.3">
      <c r="B92" s="12" t="s">
        <v>13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2" t="s">
        <v>11</v>
      </c>
    </row>
    <row r="93" spans="1:13" x14ac:dyDescent="0.3">
      <c r="B93" s="12" t="s">
        <v>62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2" t="s">
        <v>11</v>
      </c>
    </row>
    <row r="94" spans="1:13" x14ac:dyDescent="0.3">
      <c r="B94" s="12" t="s">
        <v>63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2" t="s">
        <v>11</v>
      </c>
    </row>
    <row r="95" spans="1:13" x14ac:dyDescent="0.3"/>
    <row r="96" spans="1:13" s="2" customFormat="1" ht="28.8" x14ac:dyDescent="0.3">
      <c r="A96" s="3" t="s">
        <v>32</v>
      </c>
      <c r="B96" s="2" t="s">
        <v>33</v>
      </c>
      <c r="C96" s="15" t="s">
        <v>34</v>
      </c>
      <c r="D96" s="15" t="s">
        <v>35</v>
      </c>
      <c r="E96" s="15" t="s">
        <v>36</v>
      </c>
      <c r="F96" s="15" t="s">
        <v>37</v>
      </c>
      <c r="G96" s="15" t="s">
        <v>38</v>
      </c>
    </row>
    <row r="97" spans="1:13" x14ac:dyDescent="0.3">
      <c r="B97" s="1" t="s">
        <v>39</v>
      </c>
      <c r="C97" s="16">
        <v>75.099999999999994</v>
      </c>
      <c r="D97" s="16">
        <v>42.7</v>
      </c>
      <c r="E97" s="17">
        <v>35.9</v>
      </c>
      <c r="F97" s="17">
        <v>3.6</v>
      </c>
      <c r="G97" s="18">
        <v>1</v>
      </c>
    </row>
    <row r="98" spans="1:13" x14ac:dyDescent="0.3">
      <c r="B98" s="1" t="s">
        <v>40</v>
      </c>
      <c r="C98" s="16">
        <v>75.099999999999994</v>
      </c>
      <c r="D98" s="16">
        <v>42.7</v>
      </c>
      <c r="E98" s="17">
        <v>35.9</v>
      </c>
      <c r="F98" s="17">
        <v>3.6</v>
      </c>
      <c r="G98" s="18">
        <v>1</v>
      </c>
    </row>
    <row r="99" spans="1:13" x14ac:dyDescent="0.3">
      <c r="B99" s="1" t="s">
        <v>41</v>
      </c>
      <c r="C99" s="16">
        <v>77.400000000000006</v>
      </c>
      <c r="D99" s="16">
        <v>40.5</v>
      </c>
      <c r="E99" s="17">
        <v>38.9</v>
      </c>
      <c r="F99" s="17">
        <v>3.6</v>
      </c>
      <c r="G99" s="18">
        <v>1</v>
      </c>
    </row>
    <row r="100" spans="1:13" x14ac:dyDescent="0.3">
      <c r="B100" s="1" t="s">
        <v>42</v>
      </c>
      <c r="C100" s="16">
        <v>0</v>
      </c>
      <c r="D100" s="16" t="s">
        <v>43</v>
      </c>
      <c r="E100" s="16" t="s">
        <v>43</v>
      </c>
      <c r="F100" s="17">
        <v>3.6</v>
      </c>
      <c r="G100" s="16">
        <v>1</v>
      </c>
    </row>
    <row r="101" spans="1:13" x14ac:dyDescent="0.3">
      <c r="B101" s="1" t="s">
        <v>44</v>
      </c>
      <c r="C101" s="16">
        <v>0</v>
      </c>
      <c r="D101" s="16">
        <v>120</v>
      </c>
      <c r="E101" s="16">
        <v>10.8</v>
      </c>
      <c r="F101" s="17">
        <v>3.6</v>
      </c>
      <c r="G101" s="16">
        <v>1</v>
      </c>
    </row>
    <row r="102" spans="1:13" x14ac:dyDescent="0.3">
      <c r="B102" s="1" t="s">
        <v>45</v>
      </c>
      <c r="C102" s="16">
        <v>0</v>
      </c>
      <c r="D102" s="16">
        <v>120</v>
      </c>
      <c r="E102" s="16">
        <v>10.8</v>
      </c>
      <c r="F102" s="17">
        <v>3.6</v>
      </c>
      <c r="G102" s="16">
        <v>1</v>
      </c>
    </row>
    <row r="103" spans="1:13" x14ac:dyDescent="0.3">
      <c r="B103" s="1" t="s">
        <v>46</v>
      </c>
      <c r="C103" s="16">
        <v>69.099999999999994</v>
      </c>
      <c r="D103" s="16">
        <v>19.899999999999999</v>
      </c>
      <c r="E103" s="16">
        <v>16</v>
      </c>
      <c r="F103" s="17">
        <v>3.6</v>
      </c>
      <c r="G103" s="16">
        <v>1</v>
      </c>
    </row>
    <row r="104" spans="1:13" x14ac:dyDescent="0.3">
      <c r="B104" s="1" t="s">
        <v>47</v>
      </c>
      <c r="C104" s="16">
        <v>0</v>
      </c>
      <c r="D104" s="16">
        <v>19.899999999999999</v>
      </c>
      <c r="E104" s="16">
        <v>16</v>
      </c>
      <c r="F104" s="17">
        <v>3.6</v>
      </c>
      <c r="G104" s="16">
        <v>1</v>
      </c>
    </row>
    <row r="105" spans="1:13" x14ac:dyDescent="0.3">
      <c r="B105" s="1" t="s">
        <v>48</v>
      </c>
      <c r="C105" s="16">
        <v>0</v>
      </c>
      <c r="D105" s="16">
        <v>19.899999999999999</v>
      </c>
      <c r="E105" s="16">
        <v>16</v>
      </c>
      <c r="F105" s="17">
        <v>3.6</v>
      </c>
      <c r="G105" s="16">
        <v>1</v>
      </c>
    </row>
    <row r="106" spans="1:13" x14ac:dyDescent="0.3">
      <c r="B106" s="1" t="s">
        <v>49</v>
      </c>
      <c r="C106" s="12" t="s">
        <v>50</v>
      </c>
      <c r="D106" s="12" t="s">
        <v>50</v>
      </c>
      <c r="E106" s="12" t="s">
        <v>50</v>
      </c>
      <c r="F106" s="17">
        <v>3.6</v>
      </c>
      <c r="G106" s="16">
        <v>1</v>
      </c>
    </row>
    <row r="107" spans="1:13" x14ac:dyDescent="0.3"/>
    <row r="108" spans="1:13" x14ac:dyDescent="0.3"/>
    <row r="109" spans="1:13" s="2" customFormat="1" x14ac:dyDescent="0.3">
      <c r="A109" s="3" t="s">
        <v>81</v>
      </c>
      <c r="B109" s="13"/>
      <c r="C109" s="13" t="s">
        <v>22</v>
      </c>
      <c r="D109" s="13" t="s">
        <v>23</v>
      </c>
      <c r="E109" s="13" t="s">
        <v>24</v>
      </c>
      <c r="F109" s="13" t="s">
        <v>25</v>
      </c>
      <c r="G109" s="13" t="s">
        <v>26</v>
      </c>
      <c r="H109" s="13" t="s">
        <v>27</v>
      </c>
      <c r="I109" s="13" t="s">
        <v>28</v>
      </c>
      <c r="J109" s="13" t="s">
        <v>29</v>
      </c>
      <c r="K109" s="13" t="s">
        <v>30</v>
      </c>
      <c r="L109" s="13" t="s">
        <v>31</v>
      </c>
      <c r="M109" s="13" t="s">
        <v>9</v>
      </c>
    </row>
    <row r="110" spans="1:13" x14ac:dyDescent="0.3">
      <c r="B110" s="16" t="str">
        <f>B90</f>
        <v>Energiedrager 1</v>
      </c>
      <c r="C110" s="21" t="e">
        <f>VLOOKUP($B90,$B$97:$G$106,IF($M90="MT",3,IF($M90="m3",4,IF($M90="MWh",5,6))),FALSE)*C90</f>
        <v>#N/A</v>
      </c>
      <c r="D110" s="21" t="e">
        <f t="shared" ref="D110:L110" si="15">VLOOKUP($B90,$B$97:$G$106,IF($M90="MT",3,IF($M90="m3",4,IF($M90="MWh",5,6))),FALSE)*D90</f>
        <v>#N/A</v>
      </c>
      <c r="E110" s="21" t="e">
        <f t="shared" si="15"/>
        <v>#N/A</v>
      </c>
      <c r="F110" s="21" t="e">
        <f t="shared" si="15"/>
        <v>#N/A</v>
      </c>
      <c r="G110" s="21" t="e">
        <f t="shared" si="15"/>
        <v>#N/A</v>
      </c>
      <c r="H110" s="21" t="e">
        <f t="shared" si="15"/>
        <v>#N/A</v>
      </c>
      <c r="I110" s="21" t="e">
        <f t="shared" si="15"/>
        <v>#N/A</v>
      </c>
      <c r="J110" s="21" t="e">
        <f t="shared" si="15"/>
        <v>#N/A</v>
      </c>
      <c r="K110" s="21" t="e">
        <f t="shared" si="15"/>
        <v>#N/A</v>
      </c>
      <c r="L110" s="21" t="e">
        <f t="shared" si="15"/>
        <v>#N/A</v>
      </c>
      <c r="M110" s="16" t="s">
        <v>52</v>
      </c>
    </row>
    <row r="111" spans="1:13" x14ac:dyDescent="0.3">
      <c r="B111" s="16" t="str">
        <f>B91</f>
        <v>Energiedrager 2</v>
      </c>
      <c r="C111" s="22" t="e">
        <f t="shared" ref="C111:L114" si="16">VLOOKUP($B91,$B$97:$G$106,IF($M91="MT",3,IF($M91="m3",4,IF($M91="MWh",5,6))),FALSE)*C91</f>
        <v>#N/A</v>
      </c>
      <c r="D111" s="22" t="e">
        <f t="shared" si="16"/>
        <v>#N/A</v>
      </c>
      <c r="E111" s="22" t="e">
        <f t="shared" si="16"/>
        <v>#N/A</v>
      </c>
      <c r="F111" s="22" t="e">
        <f t="shared" si="16"/>
        <v>#N/A</v>
      </c>
      <c r="G111" s="22" t="e">
        <f t="shared" si="16"/>
        <v>#N/A</v>
      </c>
      <c r="H111" s="22" t="e">
        <f t="shared" si="16"/>
        <v>#N/A</v>
      </c>
      <c r="I111" s="22" t="e">
        <f t="shared" si="16"/>
        <v>#N/A</v>
      </c>
      <c r="J111" s="22" t="e">
        <f t="shared" si="16"/>
        <v>#N/A</v>
      </c>
      <c r="K111" s="22" t="e">
        <f t="shared" si="16"/>
        <v>#N/A</v>
      </c>
      <c r="L111" s="22" t="e">
        <f t="shared" si="16"/>
        <v>#N/A</v>
      </c>
      <c r="M111" s="16" t="s">
        <v>52</v>
      </c>
    </row>
    <row r="112" spans="1:13" x14ac:dyDescent="0.3">
      <c r="B112" s="16" t="str">
        <f>B92</f>
        <v>Energiedrager 3</v>
      </c>
      <c r="C112" s="22" t="e">
        <f t="shared" si="16"/>
        <v>#N/A</v>
      </c>
      <c r="D112" s="22" t="e">
        <f t="shared" si="16"/>
        <v>#N/A</v>
      </c>
      <c r="E112" s="22" t="e">
        <f t="shared" si="16"/>
        <v>#N/A</v>
      </c>
      <c r="F112" s="22" t="e">
        <f t="shared" si="16"/>
        <v>#N/A</v>
      </c>
      <c r="G112" s="22" t="e">
        <f t="shared" si="16"/>
        <v>#N/A</v>
      </c>
      <c r="H112" s="22" t="e">
        <f t="shared" si="16"/>
        <v>#N/A</v>
      </c>
      <c r="I112" s="22" t="e">
        <f t="shared" si="16"/>
        <v>#N/A</v>
      </c>
      <c r="J112" s="22" t="e">
        <f t="shared" si="16"/>
        <v>#N/A</v>
      </c>
      <c r="K112" s="22" t="e">
        <f t="shared" si="16"/>
        <v>#N/A</v>
      </c>
      <c r="L112" s="22" t="e">
        <f t="shared" si="16"/>
        <v>#N/A</v>
      </c>
      <c r="M112" s="16" t="s">
        <v>52</v>
      </c>
    </row>
    <row r="113" spans="1:13" x14ac:dyDescent="0.3">
      <c r="B113" s="16" t="str">
        <f>B93</f>
        <v>Energiedrager 4</v>
      </c>
      <c r="C113" s="22" t="e">
        <f t="shared" si="16"/>
        <v>#N/A</v>
      </c>
      <c r="D113" s="22" t="e">
        <f t="shared" si="16"/>
        <v>#N/A</v>
      </c>
      <c r="E113" s="22" t="e">
        <f t="shared" si="16"/>
        <v>#N/A</v>
      </c>
      <c r="F113" s="22" t="e">
        <f t="shared" si="16"/>
        <v>#N/A</v>
      </c>
      <c r="G113" s="22" t="e">
        <f t="shared" si="16"/>
        <v>#N/A</v>
      </c>
      <c r="H113" s="22" t="e">
        <f t="shared" si="16"/>
        <v>#N/A</v>
      </c>
      <c r="I113" s="22" t="e">
        <f t="shared" si="16"/>
        <v>#N/A</v>
      </c>
      <c r="J113" s="22" t="e">
        <f t="shared" si="16"/>
        <v>#N/A</v>
      </c>
      <c r="K113" s="22" t="e">
        <f t="shared" si="16"/>
        <v>#N/A</v>
      </c>
      <c r="L113" s="22" t="e">
        <f t="shared" si="16"/>
        <v>#N/A</v>
      </c>
      <c r="M113" s="16" t="s">
        <v>52</v>
      </c>
    </row>
    <row r="114" spans="1:13" x14ac:dyDescent="0.3">
      <c r="B114" s="16" t="str">
        <f>B94</f>
        <v>Energiedrager 5</v>
      </c>
      <c r="C114" s="22" t="e">
        <f t="shared" si="16"/>
        <v>#N/A</v>
      </c>
      <c r="D114" s="22" t="e">
        <f t="shared" si="16"/>
        <v>#N/A</v>
      </c>
      <c r="E114" s="22" t="e">
        <f t="shared" si="16"/>
        <v>#N/A</v>
      </c>
      <c r="F114" s="22" t="e">
        <f t="shared" si="16"/>
        <v>#N/A</v>
      </c>
      <c r="G114" s="22" t="e">
        <f t="shared" si="16"/>
        <v>#N/A</v>
      </c>
      <c r="H114" s="22" t="e">
        <f t="shared" si="16"/>
        <v>#N/A</v>
      </c>
      <c r="I114" s="22" t="e">
        <f t="shared" si="16"/>
        <v>#N/A</v>
      </c>
      <c r="J114" s="22" t="e">
        <f t="shared" si="16"/>
        <v>#N/A</v>
      </c>
      <c r="K114" s="22" t="e">
        <f t="shared" si="16"/>
        <v>#N/A</v>
      </c>
      <c r="L114" s="22" t="e">
        <f t="shared" si="16"/>
        <v>#N/A</v>
      </c>
      <c r="M114" s="16" t="s">
        <v>52</v>
      </c>
    </row>
    <row r="115" spans="1:13" x14ac:dyDescent="0.3">
      <c r="B115" s="16" t="s">
        <v>53</v>
      </c>
      <c r="C115" s="22">
        <f>SUMIF(C110:C114,"&gt;0")</f>
        <v>0</v>
      </c>
      <c r="D115" s="22">
        <f t="shared" ref="D115:L115" si="17">SUMIF(D110:D114,"&gt;0")</f>
        <v>0</v>
      </c>
      <c r="E115" s="22">
        <f t="shared" si="17"/>
        <v>0</v>
      </c>
      <c r="F115" s="22">
        <f t="shared" si="17"/>
        <v>0</v>
      </c>
      <c r="G115" s="22">
        <f t="shared" si="17"/>
        <v>0</v>
      </c>
      <c r="H115" s="22">
        <f t="shared" si="17"/>
        <v>0</v>
      </c>
      <c r="I115" s="22">
        <f t="shared" si="17"/>
        <v>0</v>
      </c>
      <c r="J115" s="22">
        <f t="shared" si="17"/>
        <v>0</v>
      </c>
      <c r="K115" s="22">
        <f t="shared" si="17"/>
        <v>0</v>
      </c>
      <c r="L115" s="22">
        <f t="shared" si="17"/>
        <v>0</v>
      </c>
      <c r="M115" s="16" t="s">
        <v>52</v>
      </c>
    </row>
    <row r="116" spans="1:13" x14ac:dyDescent="0.3"/>
    <row r="117" spans="1:13" x14ac:dyDescent="0.3"/>
    <row r="118" spans="1:13" s="2" customFormat="1" x14ac:dyDescent="0.3">
      <c r="A118" s="6" t="s">
        <v>82</v>
      </c>
      <c r="B118" s="13"/>
      <c r="C118" s="13" t="s">
        <v>22</v>
      </c>
      <c r="D118" s="13" t="s">
        <v>23</v>
      </c>
      <c r="E118" s="13" t="s">
        <v>24</v>
      </c>
      <c r="F118" s="13" t="s">
        <v>25</v>
      </c>
      <c r="G118" s="13" t="s">
        <v>26</v>
      </c>
      <c r="H118" s="13" t="s">
        <v>27</v>
      </c>
      <c r="I118" s="13" t="s">
        <v>28</v>
      </c>
      <c r="J118" s="13" t="s">
        <v>29</v>
      </c>
      <c r="K118" s="13" t="s">
        <v>30</v>
      </c>
      <c r="L118" s="13" t="s">
        <v>31</v>
      </c>
      <c r="M118" s="13" t="s">
        <v>9</v>
      </c>
    </row>
    <row r="119" spans="1:13" x14ac:dyDescent="0.3">
      <c r="B119" s="16" t="str">
        <f>B90</f>
        <v>Energiedrager 1</v>
      </c>
      <c r="C119" s="23" t="e">
        <f t="shared" ref="C119:L119" si="18">VLOOKUP($B119,$B$29:$C$37,2,FALSE)*C110/1000</f>
        <v>#N/A</v>
      </c>
      <c r="D119" s="23" t="e">
        <f t="shared" si="18"/>
        <v>#N/A</v>
      </c>
      <c r="E119" s="23" t="e">
        <f t="shared" si="18"/>
        <v>#N/A</v>
      </c>
      <c r="F119" s="23" t="e">
        <f t="shared" si="18"/>
        <v>#N/A</v>
      </c>
      <c r="G119" s="23" t="e">
        <f t="shared" si="18"/>
        <v>#N/A</v>
      </c>
      <c r="H119" s="23" t="e">
        <f t="shared" si="18"/>
        <v>#N/A</v>
      </c>
      <c r="I119" s="23" t="e">
        <f t="shared" si="18"/>
        <v>#N/A</v>
      </c>
      <c r="J119" s="23" t="e">
        <f t="shared" si="18"/>
        <v>#N/A</v>
      </c>
      <c r="K119" s="23" t="e">
        <f t="shared" si="18"/>
        <v>#N/A</v>
      </c>
      <c r="L119" s="23" t="e">
        <f t="shared" si="18"/>
        <v>#N/A</v>
      </c>
      <c r="M119" s="16" t="s">
        <v>55</v>
      </c>
    </row>
    <row r="120" spans="1:13" x14ac:dyDescent="0.3">
      <c r="A120" s="6"/>
      <c r="B120" s="16" t="str">
        <f>B91</f>
        <v>Energiedrager 2</v>
      </c>
      <c r="C120" s="23" t="e">
        <f t="shared" ref="C120:L120" si="19">VLOOKUP($B120,$B$29:$C$37,2,FALSE)*C111/1000</f>
        <v>#N/A</v>
      </c>
      <c r="D120" s="23" t="e">
        <f t="shared" si="19"/>
        <v>#N/A</v>
      </c>
      <c r="E120" s="23" t="e">
        <f t="shared" si="19"/>
        <v>#N/A</v>
      </c>
      <c r="F120" s="23" t="e">
        <f t="shared" si="19"/>
        <v>#N/A</v>
      </c>
      <c r="G120" s="23" t="e">
        <f t="shared" si="19"/>
        <v>#N/A</v>
      </c>
      <c r="H120" s="23" t="e">
        <f t="shared" si="19"/>
        <v>#N/A</v>
      </c>
      <c r="I120" s="23" t="e">
        <f t="shared" si="19"/>
        <v>#N/A</v>
      </c>
      <c r="J120" s="23" t="e">
        <f t="shared" si="19"/>
        <v>#N/A</v>
      </c>
      <c r="K120" s="23" t="e">
        <f t="shared" si="19"/>
        <v>#N/A</v>
      </c>
      <c r="L120" s="23" t="e">
        <f t="shared" si="19"/>
        <v>#N/A</v>
      </c>
      <c r="M120" s="16" t="s">
        <v>55</v>
      </c>
    </row>
    <row r="121" spans="1:13" x14ac:dyDescent="0.3">
      <c r="A121" s="6"/>
      <c r="B121" s="16" t="str">
        <f>B92</f>
        <v>Energiedrager 3</v>
      </c>
      <c r="C121" s="23" t="e">
        <f t="shared" ref="C121:L121" si="20">VLOOKUP($B121,$B$29:$C$37,2,FALSE)*C112/1000</f>
        <v>#N/A</v>
      </c>
      <c r="D121" s="23" t="e">
        <f t="shared" si="20"/>
        <v>#N/A</v>
      </c>
      <c r="E121" s="23" t="e">
        <f t="shared" si="20"/>
        <v>#N/A</v>
      </c>
      <c r="F121" s="23" t="e">
        <f t="shared" si="20"/>
        <v>#N/A</v>
      </c>
      <c r="G121" s="23" t="e">
        <f t="shared" si="20"/>
        <v>#N/A</v>
      </c>
      <c r="H121" s="23" t="e">
        <f t="shared" si="20"/>
        <v>#N/A</v>
      </c>
      <c r="I121" s="23" t="e">
        <f t="shared" si="20"/>
        <v>#N/A</v>
      </c>
      <c r="J121" s="23" t="e">
        <f t="shared" si="20"/>
        <v>#N/A</v>
      </c>
      <c r="K121" s="23" t="e">
        <f t="shared" si="20"/>
        <v>#N/A</v>
      </c>
      <c r="L121" s="23" t="e">
        <f t="shared" si="20"/>
        <v>#N/A</v>
      </c>
      <c r="M121" s="16" t="s">
        <v>55</v>
      </c>
    </row>
    <row r="122" spans="1:13" x14ac:dyDescent="0.3">
      <c r="A122" s="6"/>
      <c r="B122" s="16" t="str">
        <f>B93</f>
        <v>Energiedrager 4</v>
      </c>
      <c r="C122" s="23" t="e">
        <f t="shared" ref="C122:L122" si="21">VLOOKUP($B122,$B$29:$C$37,2,FALSE)*C113/1000</f>
        <v>#N/A</v>
      </c>
      <c r="D122" s="23" t="e">
        <f t="shared" si="21"/>
        <v>#N/A</v>
      </c>
      <c r="E122" s="23" t="e">
        <f t="shared" si="21"/>
        <v>#N/A</v>
      </c>
      <c r="F122" s="23" t="e">
        <f t="shared" si="21"/>
        <v>#N/A</v>
      </c>
      <c r="G122" s="23" t="e">
        <f t="shared" si="21"/>
        <v>#N/A</v>
      </c>
      <c r="H122" s="23" t="e">
        <f t="shared" si="21"/>
        <v>#N/A</v>
      </c>
      <c r="I122" s="23" t="e">
        <f t="shared" si="21"/>
        <v>#N/A</v>
      </c>
      <c r="J122" s="23" t="e">
        <f t="shared" si="21"/>
        <v>#N/A</v>
      </c>
      <c r="K122" s="23" t="e">
        <f t="shared" si="21"/>
        <v>#N/A</v>
      </c>
      <c r="L122" s="23" t="e">
        <f t="shared" si="21"/>
        <v>#N/A</v>
      </c>
      <c r="M122" s="16" t="s">
        <v>55</v>
      </c>
    </row>
    <row r="123" spans="1:13" x14ac:dyDescent="0.3">
      <c r="A123" s="6"/>
      <c r="B123" s="16" t="str">
        <f>B94</f>
        <v>Energiedrager 5</v>
      </c>
      <c r="C123" s="23" t="e">
        <f t="shared" ref="C123:L123" si="22">VLOOKUP($B123,$B$29:$C$37,2,FALSE)*C114/1000</f>
        <v>#N/A</v>
      </c>
      <c r="D123" s="23" t="e">
        <f t="shared" si="22"/>
        <v>#N/A</v>
      </c>
      <c r="E123" s="23" t="e">
        <f t="shared" si="22"/>
        <v>#N/A</v>
      </c>
      <c r="F123" s="23" t="e">
        <f t="shared" si="22"/>
        <v>#N/A</v>
      </c>
      <c r="G123" s="23" t="e">
        <f t="shared" si="22"/>
        <v>#N/A</v>
      </c>
      <c r="H123" s="23" t="e">
        <f t="shared" si="22"/>
        <v>#N/A</v>
      </c>
      <c r="I123" s="23" t="e">
        <f t="shared" si="22"/>
        <v>#N/A</v>
      </c>
      <c r="J123" s="23" t="e">
        <f t="shared" si="22"/>
        <v>#N/A</v>
      </c>
      <c r="K123" s="23" t="e">
        <f t="shared" si="22"/>
        <v>#N/A</v>
      </c>
      <c r="L123" s="23" t="e">
        <f t="shared" si="22"/>
        <v>#N/A</v>
      </c>
      <c r="M123" s="16" t="s">
        <v>55</v>
      </c>
    </row>
    <row r="124" spans="1:13" x14ac:dyDescent="0.3">
      <c r="A124" s="6"/>
      <c r="B124" s="24" t="s">
        <v>53</v>
      </c>
      <c r="C124" s="22">
        <f>SUMIF(C119:C123,"&gt;0")</f>
        <v>0</v>
      </c>
      <c r="D124" s="22">
        <f t="shared" ref="D124" si="23">SUMIF(D119:D123,"&gt;0")</f>
        <v>0</v>
      </c>
      <c r="E124" s="22">
        <f t="shared" ref="E124" si="24">SUMIF(E119:E123,"&gt;0")</f>
        <v>0</v>
      </c>
      <c r="F124" s="22">
        <f t="shared" ref="F124" si="25">SUMIF(F119:F123,"&gt;0")</f>
        <v>0</v>
      </c>
      <c r="G124" s="22">
        <f t="shared" ref="G124" si="26">SUMIF(G119:G123,"&gt;0")</f>
        <v>0</v>
      </c>
      <c r="H124" s="22">
        <f t="shared" ref="H124" si="27">SUMIF(H119:H123,"&gt;0")</f>
        <v>0</v>
      </c>
      <c r="I124" s="22">
        <f t="shared" ref="I124" si="28">SUMIF(I119:I123,"&gt;0")</f>
        <v>0</v>
      </c>
      <c r="J124" s="22">
        <f t="shared" ref="J124" si="29">SUMIF(J119:J123,"&gt;0")</f>
        <v>0</v>
      </c>
      <c r="K124" s="22">
        <f t="shared" ref="K124" si="30">SUMIF(K119:K123,"&gt;0")</f>
        <v>0</v>
      </c>
      <c r="L124" s="22">
        <f t="shared" ref="L124" si="31">SUMIF(L119:L123,"&gt;0")</f>
        <v>0</v>
      </c>
      <c r="M124" s="16" t="s">
        <v>55</v>
      </c>
    </row>
    <row r="125" spans="1:13" x14ac:dyDescent="0.3"/>
    <row r="126" spans="1:13" x14ac:dyDescent="0.3">
      <c r="A126" s="5" t="s">
        <v>83</v>
      </c>
    </row>
    <row r="127" spans="1:13" s="2" customFormat="1" x14ac:dyDescent="0.3">
      <c r="A127" s="3" t="s">
        <v>84</v>
      </c>
      <c r="B127" s="13"/>
      <c r="C127" s="13" t="s">
        <v>22</v>
      </c>
      <c r="D127" s="13" t="s">
        <v>23</v>
      </c>
      <c r="E127" s="13" t="s">
        <v>24</v>
      </c>
      <c r="F127" s="13" t="s">
        <v>25</v>
      </c>
      <c r="G127" s="13" t="s">
        <v>26</v>
      </c>
      <c r="H127" s="13" t="s">
        <v>27</v>
      </c>
      <c r="I127" s="13" t="s">
        <v>28</v>
      </c>
      <c r="J127" s="13" t="s">
        <v>29</v>
      </c>
      <c r="K127" s="13" t="s">
        <v>30</v>
      </c>
      <c r="L127" s="13" t="s">
        <v>31</v>
      </c>
      <c r="M127" s="13" t="s">
        <v>9</v>
      </c>
    </row>
    <row r="128" spans="1:13" x14ac:dyDescent="0.3">
      <c r="A128" s="4"/>
      <c r="B128" s="16" t="s">
        <v>85</v>
      </c>
      <c r="C128" s="25">
        <f t="shared" ref="C128:L128" si="32">C46</f>
        <v>0</v>
      </c>
      <c r="D128" s="25">
        <f t="shared" si="32"/>
        <v>0</v>
      </c>
      <c r="E128" s="25">
        <f t="shared" si="32"/>
        <v>0</v>
      </c>
      <c r="F128" s="25">
        <f t="shared" si="32"/>
        <v>0</v>
      </c>
      <c r="G128" s="25">
        <f t="shared" si="32"/>
        <v>0</v>
      </c>
      <c r="H128" s="25">
        <f t="shared" si="32"/>
        <v>0</v>
      </c>
      <c r="I128" s="25">
        <f t="shared" si="32"/>
        <v>0</v>
      </c>
      <c r="J128" s="25">
        <f t="shared" si="32"/>
        <v>0</v>
      </c>
      <c r="K128" s="25">
        <f t="shared" si="32"/>
        <v>0</v>
      </c>
      <c r="L128" s="25">
        <f t="shared" si="32"/>
        <v>0</v>
      </c>
      <c r="M128" s="16" t="s">
        <v>52</v>
      </c>
    </row>
    <row r="129" spans="1:13" x14ac:dyDescent="0.3">
      <c r="A129" s="4"/>
      <c r="B129" s="16" t="s">
        <v>86</v>
      </c>
      <c r="C129" s="25">
        <f t="shared" ref="C129:L129" si="33">C115</f>
        <v>0</v>
      </c>
      <c r="D129" s="25">
        <f t="shared" si="33"/>
        <v>0</v>
      </c>
      <c r="E129" s="25">
        <f t="shared" si="33"/>
        <v>0</v>
      </c>
      <c r="F129" s="25">
        <f t="shared" si="33"/>
        <v>0</v>
      </c>
      <c r="G129" s="25">
        <f t="shared" si="33"/>
        <v>0</v>
      </c>
      <c r="H129" s="25">
        <f t="shared" si="33"/>
        <v>0</v>
      </c>
      <c r="I129" s="25">
        <f t="shared" si="33"/>
        <v>0</v>
      </c>
      <c r="J129" s="25">
        <f t="shared" si="33"/>
        <v>0</v>
      </c>
      <c r="K129" s="25">
        <f t="shared" si="33"/>
        <v>0</v>
      </c>
      <c r="L129" s="25">
        <f t="shared" si="33"/>
        <v>0</v>
      </c>
      <c r="M129" s="16" t="s">
        <v>52</v>
      </c>
    </row>
    <row r="130" spans="1:13" x14ac:dyDescent="0.3">
      <c r="A130" s="4"/>
    </row>
    <row r="131" spans="1:13" s="2" customFormat="1" x14ac:dyDescent="0.3">
      <c r="A131" s="3" t="s">
        <v>87</v>
      </c>
      <c r="B131" s="13"/>
      <c r="C131" s="13" t="s">
        <v>22</v>
      </c>
      <c r="D131" s="13" t="s">
        <v>23</v>
      </c>
      <c r="E131" s="13" t="s">
        <v>24</v>
      </c>
      <c r="F131" s="13" t="s">
        <v>25</v>
      </c>
      <c r="G131" s="13" t="s">
        <v>26</v>
      </c>
      <c r="H131" s="13" t="s">
        <v>27</v>
      </c>
      <c r="I131" s="13" t="s">
        <v>28</v>
      </c>
      <c r="J131" s="13" t="s">
        <v>29</v>
      </c>
      <c r="K131" s="13" t="s">
        <v>30</v>
      </c>
      <c r="L131" s="13" t="s">
        <v>31</v>
      </c>
      <c r="M131" s="13" t="s">
        <v>9</v>
      </c>
    </row>
    <row r="132" spans="1:13" x14ac:dyDescent="0.3">
      <c r="A132" s="4"/>
      <c r="B132" s="16" t="s">
        <v>85</v>
      </c>
      <c r="C132" s="25">
        <f t="shared" ref="C132:L132" si="34">C52</f>
        <v>0</v>
      </c>
      <c r="D132" s="25">
        <f t="shared" si="34"/>
        <v>0</v>
      </c>
      <c r="E132" s="25">
        <f t="shared" si="34"/>
        <v>0</v>
      </c>
      <c r="F132" s="25">
        <f t="shared" si="34"/>
        <v>0</v>
      </c>
      <c r="G132" s="25">
        <f t="shared" si="34"/>
        <v>0</v>
      </c>
      <c r="H132" s="25">
        <f t="shared" si="34"/>
        <v>0</v>
      </c>
      <c r="I132" s="25">
        <f t="shared" si="34"/>
        <v>0</v>
      </c>
      <c r="J132" s="25">
        <f t="shared" si="34"/>
        <v>0</v>
      </c>
      <c r="K132" s="25">
        <f t="shared" si="34"/>
        <v>0</v>
      </c>
      <c r="L132" s="25">
        <f t="shared" si="34"/>
        <v>0</v>
      </c>
      <c r="M132" s="16" t="s">
        <v>55</v>
      </c>
    </row>
    <row r="133" spans="1:13" x14ac:dyDescent="0.3">
      <c r="A133" s="4"/>
      <c r="B133" s="26" t="s">
        <v>86</v>
      </c>
      <c r="C133" s="27">
        <f t="shared" ref="C133:L133" si="35">C124</f>
        <v>0</v>
      </c>
      <c r="D133" s="27">
        <f t="shared" si="35"/>
        <v>0</v>
      </c>
      <c r="E133" s="27">
        <f t="shared" si="35"/>
        <v>0</v>
      </c>
      <c r="F133" s="27">
        <f t="shared" si="35"/>
        <v>0</v>
      </c>
      <c r="G133" s="27">
        <f t="shared" si="35"/>
        <v>0</v>
      </c>
      <c r="H133" s="27">
        <f t="shared" si="35"/>
        <v>0</v>
      </c>
      <c r="I133" s="27">
        <f t="shared" si="35"/>
        <v>0</v>
      </c>
      <c r="J133" s="27">
        <f t="shared" si="35"/>
        <v>0</v>
      </c>
      <c r="K133" s="27">
        <f t="shared" si="35"/>
        <v>0</v>
      </c>
      <c r="L133" s="27">
        <f t="shared" si="35"/>
        <v>0</v>
      </c>
      <c r="M133" s="26" t="s">
        <v>55</v>
      </c>
    </row>
    <row r="134" spans="1:13" x14ac:dyDescent="0.3">
      <c r="A134" s="4"/>
    </row>
    <row r="135" spans="1:13" s="2" customFormat="1" x14ac:dyDescent="0.3">
      <c r="A135" s="3" t="s">
        <v>88</v>
      </c>
      <c r="B135" s="13"/>
      <c r="C135" s="13" t="s">
        <v>22</v>
      </c>
      <c r="D135" s="13" t="s">
        <v>23</v>
      </c>
      <c r="E135" s="13" t="s">
        <v>24</v>
      </c>
      <c r="F135" s="13" t="s">
        <v>25</v>
      </c>
      <c r="G135" s="13" t="s">
        <v>26</v>
      </c>
      <c r="H135" s="13" t="s">
        <v>27</v>
      </c>
      <c r="I135" s="13" t="s">
        <v>28</v>
      </c>
      <c r="J135" s="13" t="s">
        <v>29</v>
      </c>
      <c r="K135" s="13" t="s">
        <v>30</v>
      </c>
      <c r="L135" s="13" t="s">
        <v>31</v>
      </c>
      <c r="M135" s="13" t="s">
        <v>9</v>
      </c>
    </row>
    <row r="136" spans="1:13" x14ac:dyDescent="0.3">
      <c r="B136" s="16" t="s">
        <v>89</v>
      </c>
      <c r="C136" s="25">
        <f t="shared" ref="C136:L136" si="36">C132-C133</f>
        <v>0</v>
      </c>
      <c r="D136" s="25">
        <f t="shared" si="36"/>
        <v>0</v>
      </c>
      <c r="E136" s="25">
        <f t="shared" si="36"/>
        <v>0</v>
      </c>
      <c r="F136" s="25">
        <f t="shared" si="36"/>
        <v>0</v>
      </c>
      <c r="G136" s="25">
        <f t="shared" si="36"/>
        <v>0</v>
      </c>
      <c r="H136" s="25">
        <f t="shared" si="36"/>
        <v>0</v>
      </c>
      <c r="I136" s="25">
        <f t="shared" si="36"/>
        <v>0</v>
      </c>
      <c r="J136" s="25">
        <f t="shared" si="36"/>
        <v>0</v>
      </c>
      <c r="K136" s="25">
        <f t="shared" si="36"/>
        <v>0</v>
      </c>
      <c r="L136" s="25">
        <f t="shared" si="36"/>
        <v>0</v>
      </c>
      <c r="M136" s="16" t="s">
        <v>55</v>
      </c>
    </row>
    <row r="137" spans="1:13" x14ac:dyDescent="0.3"/>
    <row r="138" spans="1:13" x14ac:dyDescent="0.3">
      <c r="A138" s="5" t="s">
        <v>90</v>
      </c>
    </row>
    <row r="139" spans="1:13" x14ac:dyDescent="0.3">
      <c r="A139" s="3" t="s">
        <v>91</v>
      </c>
    </row>
    <row r="140" spans="1:13" x14ac:dyDescent="0.3"/>
    <row r="141" spans="1:13" x14ac:dyDescent="0.3">
      <c r="A141" s="3" t="s">
        <v>92</v>
      </c>
      <c r="B141" s="28"/>
      <c r="C141" s="1" t="s">
        <v>93</v>
      </c>
    </row>
    <row r="142" spans="1:13" x14ac:dyDescent="0.3"/>
    <row r="143" spans="1:13" x14ac:dyDescent="0.3">
      <c r="A143" s="9" t="s">
        <v>94</v>
      </c>
      <c r="B143" s="25">
        <f>SUM(C136:L136)+(15-10)*L136</f>
        <v>0</v>
      </c>
      <c r="C143" s="1" t="s">
        <v>55</v>
      </c>
    </row>
    <row r="144" spans="1:13" x14ac:dyDescent="0.3">
      <c r="A144" s="9" t="s">
        <v>95</v>
      </c>
      <c r="B144" s="29" t="e">
        <f>B143/B141*1000000</f>
        <v>#DIV/0!</v>
      </c>
      <c r="C144" s="1" t="s">
        <v>96</v>
      </c>
    </row>
    <row r="145" spans="1:1" x14ac:dyDescent="0.3">
      <c r="A145" s="10"/>
    </row>
    <row r="146" spans="1:1" x14ac:dyDescent="0.3"/>
    <row r="147" spans="1:1" x14ac:dyDescent="0.3"/>
    <row r="148" spans="1:1" x14ac:dyDescent="0.3"/>
    <row r="160" spans="1:1" x14ac:dyDescent="0.3"/>
    <row r="167" spans="1:1" hidden="1" x14ac:dyDescent="0.3">
      <c r="A167" s="10"/>
    </row>
  </sheetData>
  <sheetProtection algorithmName="SHA-512" hashValue="xRfJrtxHRmvXo+6Q+lsSbZ/7SV9Qv4y8JeD/uXJd6Lyoie65Q4HTTl3nU5ctCWiA0EF3THLCWsrm7BlQY8ZUJw==" saltValue="YVKzE26vi9vVOY5clj7oEg==" spinCount="100000" sheet="1" objects="1" scenarios="1" insertRows="0"/>
  <phoneticPr fontId="3" type="noConversion"/>
  <dataValidations count="15">
    <dataValidation type="list" allowBlank="1" showInputMessage="1" showErrorMessage="1" sqref="B90" xr:uid="{6D55DBA2-2EA9-4CA2-871A-3E764182BA63}">
      <formula1>"Energiedrager 1, MDO,MGO,Stookolie, Elektriciteit, Waterstof - fossiel, Waterstof - hernieuwbaar, Methanol - fossiel, Methanol - biofuel, Methanol - e-fuel, Anders"</formula1>
    </dataValidation>
    <dataValidation type="list" allowBlank="1" showInputMessage="1" showErrorMessage="1" sqref="B24 B10" xr:uid="{7146896B-3D3F-4BD0-847A-B121DA2F2C10}">
      <formula1>"Energiedrager 1, MDO,MGO,Stookolie, Elektriciteit, Anders"</formula1>
    </dataValidation>
    <dataValidation type="list" allowBlank="1" showInputMessage="1" showErrorMessage="1" sqref="B25 B11" xr:uid="{BC73A817-278A-4CA6-BB2D-95B69594C229}">
      <formula1>"Energiedrager 2, MDO,MGO,Stookolie, Elektriciteit, Anders"</formula1>
    </dataValidation>
    <dataValidation type="list" allowBlank="1" showInputMessage="1" showErrorMessage="1" sqref="B26 B12" xr:uid="{83B97FD8-18F9-4A12-A02A-484F1362F148}">
      <formula1>"Energiedrager 3, MDO,MGO,Stookolie, Elektriciteit, Anders"</formula1>
    </dataValidation>
    <dataValidation type="list" allowBlank="1" showInputMessage="1" showErrorMessage="1" sqref="B91" xr:uid="{2B1AC477-0EA3-4232-BB8B-5E6E905B405D}">
      <formula1>"Energiedrager 2, MDO,MGO,Stookolie, Elektriciteit, Waterstof - fossiel, Waterstof - hernieuwbaar, Methanol - fossiel, Methanol - biofuel, Methanol - e-fuel, Anders"</formula1>
    </dataValidation>
    <dataValidation type="list" allowBlank="1" showInputMessage="1" showErrorMessage="1" sqref="B92" xr:uid="{D5424F6F-961F-4225-896B-D3FB174D85C4}">
      <formula1>"Energiedrager 3, MDO,MGO,Stookolie, Elektriciteit, Waterstof - fossiel, Waterstof - hernieuwbaar, Methanol - fossiel, Methanol - biofuel, Methanol - e-fuel, Anders"</formula1>
    </dataValidation>
    <dataValidation type="list" allowBlank="1" showInputMessage="1" showErrorMessage="1" sqref="B93" xr:uid="{0253D2CD-114D-4FEC-94C7-EFDB99C6B218}">
      <formula1>"Energiedrager 4, MDO,MGO,Stookolie, Elektriciteit, Waterstof - fossiel, Waterstof - hernieuwbaar, Methanol - fossiel, Methanol - biofuel, Methanol - e-fuel, Anders"</formula1>
    </dataValidation>
    <dataValidation type="list" allowBlank="1" showInputMessage="1" showErrorMessage="1" sqref="B94" xr:uid="{8646924B-6C03-4945-B919-5B6F0CA559D0}">
      <formula1>"Energiedrager 5, MDO,MGO,Stookolie, Elektriciteit, Waterstof - fossiel, Waterstof - hernieuwbaar, Methanol - fossiel, Methanol - biofuel, Methanol - e-fuel, Anders"</formula1>
    </dataValidation>
    <dataValidation type="list" allowBlank="1" showInputMessage="1" showErrorMessage="1" sqref="M24:M26 M90:M94 D10:D12 D63:D67" xr:uid="{C3A21345-BB66-4BC9-B5B6-A5D8DB3F511F}">
      <formula1>"MT, m3, MWh,GJ"</formula1>
    </dataValidation>
    <dataValidation type="list" allowBlank="1" showInputMessage="1" showErrorMessage="1" sqref="D76:D81" xr:uid="{A12B646E-8EF6-4902-92AF-29388AD2885A}">
      <formula1>"MJ,% energie,Ton brandstof, M3 brandstof"</formula1>
    </dataValidation>
    <dataValidation type="list" allowBlank="1" showInputMessage="1" showErrorMessage="1" sqref="B63" xr:uid="{31919EF0-129F-41B9-8C4A-7CD344A26C7E}">
      <formula1>"Energiedrager 1, MDO,MGO,Stookolie, Elektriciteit, Waterstof, Methanol, Anders"</formula1>
    </dataValidation>
    <dataValidation type="list" allowBlank="1" showInputMessage="1" showErrorMessage="1" sqref="B64" xr:uid="{58DFAB2C-43D7-48B2-956A-768133DA46B7}">
      <formula1>"Energiedrager 2, MDO,MGO,Stookolie, Elektriciteit, Waterstof, Methanol, Anders"</formula1>
    </dataValidation>
    <dataValidation type="list" allowBlank="1" showInputMessage="1" showErrorMessage="1" sqref="B65" xr:uid="{2AC08C69-8B01-4607-8E69-11B22B8E25A7}">
      <formula1>"Energiedrager 3, MDO,MGO,Stookolie, Elektriciteit, Waterstof, Methanol, Anders"</formula1>
    </dataValidation>
    <dataValidation type="list" allowBlank="1" showInputMessage="1" showErrorMessage="1" sqref="B66" xr:uid="{37ABECF0-F8B1-45A5-AF0A-D1FFAD2CAAA8}">
      <formula1>"Energiedrager 4, MDO,MGO,Stookolie, Elektriciteit, Waterstof, Methanol, Anders"</formula1>
    </dataValidation>
    <dataValidation type="list" allowBlank="1" showInputMessage="1" showErrorMessage="1" sqref="B67" xr:uid="{48A926ED-FD45-4DB6-8104-3FF2BA8877AD}">
      <formula1>"Energiedrager 5, MDO,MGO,Stookolie, Elektriciteit, Waterstof, Methanol, Anders"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0D0EEC5A495A46A4E6B774CB18C118" ma:contentTypeVersion="12" ma:contentTypeDescription="Een nieuw document maken." ma:contentTypeScope="" ma:versionID="0756c0ce13b0011c282680e51b624f73">
  <xsd:schema xmlns:xsd="http://www.w3.org/2001/XMLSchema" xmlns:xs="http://www.w3.org/2001/XMLSchema" xmlns:p="http://schemas.microsoft.com/office/2006/metadata/properties" xmlns:ns2="01f5b611-907a-41a3-b53b-1a1120b7b112" xmlns:ns3="570475aa-3c24-4a21-a1c7-4ae1c87c8af5" targetNamespace="http://schemas.microsoft.com/office/2006/metadata/properties" ma:root="true" ma:fieldsID="b1462e6d61197ba569dcc60d0b2fb321" ns2:_="" ns3:_="">
    <xsd:import namespace="01f5b611-907a-41a3-b53b-1a1120b7b112"/>
    <xsd:import namespace="570475aa-3c24-4a21-a1c7-4ae1c87c8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5b611-907a-41a3-b53b-1a1120b7b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475aa-3c24-4a21-a1c7-4ae1c87c8af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a9f2e56-c907-4127-bc3f-68e7b65e17d1}" ma:internalName="TaxCatchAll" ma:showField="CatchAllData" ma:web="570475aa-3c24-4a21-a1c7-4ae1c87c8a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f5b611-907a-41a3-b53b-1a1120b7b112">
      <Terms xmlns="http://schemas.microsoft.com/office/infopath/2007/PartnerControls"/>
    </lcf76f155ced4ddcb4097134ff3c332f>
    <TaxCatchAll xmlns="570475aa-3c24-4a21-a1c7-4ae1c87c8af5" xsi:nil="true"/>
  </documentManagement>
</p:properties>
</file>

<file path=customXml/itemProps1.xml><?xml version="1.0" encoding="utf-8"?>
<ds:datastoreItem xmlns:ds="http://schemas.openxmlformats.org/officeDocument/2006/customXml" ds:itemID="{F5DCEEDF-2EFB-44F2-9189-432F04D19F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6176C-FA8A-403D-981C-61877EC112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f5b611-907a-41a3-b53b-1a1120b7b112"/>
    <ds:schemaRef ds:uri="570475aa-3c24-4a21-a1c7-4ae1c87c8a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8C91AB-55B1-4321-9FF0-F5AC8DDFC91F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01f5b611-907a-41a3-b53b-1a1120b7b112"/>
    <ds:schemaRef ds:uri="570475aa-3c24-4a21-a1c7-4ae1c87c8af5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TSVOEZ Format CO2 berekening</dc:title>
  <dc:subject/>
  <dc:creator>Rijksdienst voor Ondernemend Nederland</dc:creator>
  <cp:keywords/>
  <dc:description/>
  <cp:revision/>
  <dcterms:created xsi:type="dcterms:W3CDTF">2026-01-05T09:04:20Z</dcterms:created>
  <dcterms:modified xsi:type="dcterms:W3CDTF">2026-10-22T06:58:04Z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0x010100080D0EEC5A495A46A4E6B774CB18C118</vt:lpwstr>
  </property>
  <property fmtid="{D5CDD505-2E9C-101B-9397-08002B2CF9AE}" pid="3" name="MediaServiceImageTags">
    <vt:lpwstr/>
  </property>
</Properties>
</file>