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2690"/>
  </bookViews>
  <sheets>
    <sheet name="toelichting" sheetId="8" r:id="rId1"/>
    <sheet name="U-bouw gas" sheetId="7" r:id="rId2"/>
    <sheet name="U-bouw all-el." sheetId="5" r:id="rId3"/>
    <sheet name="W-bouw gas" sheetId="6" r:id="rId4"/>
    <sheet name="W-bouw all-el." sheetId="4" r:id="rId5"/>
  </sheets>
  <definedNames>
    <definedName name="_xlnm.Print_Area" localSheetId="0">toelichting!$A$2:$R$21</definedName>
    <definedName name="_xlnm.Print_Area" localSheetId="2">'U-bouw all-el.'!$A$1:$C$92</definedName>
    <definedName name="_xlnm.Print_Area" localSheetId="1">'U-bouw gas'!$A$1:$C$92</definedName>
    <definedName name="_xlnm.Print_Area" localSheetId="4">'W-bouw all-el.'!$A$1:$C$89</definedName>
    <definedName name="_xlnm.Print_Area" localSheetId="3">'W-bouw gas'!$A$1:$C$89</definedName>
  </definedNames>
  <calcPr calcId="145621"/>
</workbook>
</file>

<file path=xl/calcChain.xml><?xml version="1.0" encoding="utf-8"?>
<calcChain xmlns="http://schemas.openxmlformats.org/spreadsheetml/2006/main">
  <c r="C94" i="7" l="1"/>
  <c r="B66" i="7" l="1"/>
  <c r="B67" i="7" s="1"/>
  <c r="B27" i="5"/>
  <c r="B63" i="6" l="1"/>
  <c r="B27" i="4" l="1"/>
  <c r="B27" i="6"/>
  <c r="B28" i="5"/>
  <c r="B28" i="7"/>
  <c r="B51" i="4" l="1"/>
  <c r="B51" i="6"/>
  <c r="B54" i="7"/>
  <c r="B45" i="4" l="1"/>
  <c r="B45" i="6"/>
  <c r="B48" i="5"/>
  <c r="B48" i="7"/>
  <c r="B49" i="7"/>
  <c r="B46" i="7"/>
  <c r="B58" i="7" l="1"/>
  <c r="B51" i="7"/>
  <c r="A93" i="7"/>
  <c r="B27" i="7"/>
  <c r="B55" i="6"/>
  <c r="B64" i="6" s="1"/>
  <c r="B46" i="6"/>
  <c r="B43" i="6"/>
  <c r="A90" i="6"/>
  <c r="B26" i="6"/>
  <c r="B55" i="4"/>
  <c r="B63" i="4" s="1"/>
  <c r="B64" i="4" s="1"/>
  <c r="B58" i="5"/>
  <c r="B66" i="5" s="1"/>
  <c r="B67" i="5" s="1"/>
  <c r="B49" i="5"/>
  <c r="B46" i="5"/>
  <c r="A93" i="5"/>
  <c r="B43" i="4"/>
  <c r="B49" i="4" s="1"/>
  <c r="B26" i="4"/>
  <c r="B46" i="4"/>
  <c r="A90" i="4"/>
  <c r="B51" i="5" l="1"/>
  <c r="B48" i="4"/>
  <c r="B90" i="4"/>
  <c r="B48" i="6"/>
  <c r="B49" i="6"/>
  <c r="B52" i="5"/>
  <c r="B52" i="7"/>
  <c r="B54" i="5" l="1"/>
  <c r="B69" i="5" s="1"/>
  <c r="C94" i="5" s="1"/>
  <c r="B66" i="4"/>
  <c r="C91" i="4" s="1"/>
  <c r="B66" i="6"/>
  <c r="C91" i="6" s="1"/>
  <c r="B90" i="6"/>
  <c r="B93" i="7"/>
  <c r="B69" i="7"/>
  <c r="B93" i="5" l="1"/>
</calcChain>
</file>

<file path=xl/sharedStrings.xml><?xml version="1.0" encoding="utf-8"?>
<sst xmlns="http://schemas.openxmlformats.org/spreadsheetml/2006/main" count="443" uniqueCount="104">
  <si>
    <t>PV</t>
  </si>
  <si>
    <t>Bruto hernieuwbaar (kWh)</t>
  </si>
  <si>
    <t>Projectgegevens</t>
  </si>
  <si>
    <t>project</t>
  </si>
  <si>
    <t>projectnummer</t>
  </si>
  <si>
    <t>opdrachtgever</t>
  </si>
  <si>
    <t>datum</t>
  </si>
  <si>
    <t>Berekeningen op basis van deelresultaten NEN 7120:2011/C5</t>
  </si>
  <si>
    <t>omschrijving concept</t>
  </si>
  <si>
    <t>gebruiksoppervlak</t>
  </si>
  <si>
    <t>uitkomst EPC-berekening</t>
  </si>
  <si>
    <t>Energiebehoefte [MJ primair]</t>
  </si>
  <si>
    <t>toelichting</t>
  </si>
  <si>
    <r>
      <t>E</t>
    </r>
    <r>
      <rPr>
        <vertAlign val="subscript"/>
        <sz val="8"/>
        <color theme="1"/>
        <rFont val="Verdana"/>
        <family val="2"/>
      </rPr>
      <t>H:P</t>
    </r>
    <r>
      <rPr>
        <sz val="8"/>
        <color theme="1"/>
        <rFont val="Verdana"/>
        <family val="2"/>
      </rPr>
      <t xml:space="preserve"> (verwarming) (MJ primair)</t>
    </r>
  </si>
  <si>
    <t xml:space="preserve">      verwarming hulpenergie (MJ primair)</t>
  </si>
  <si>
    <r>
      <t>E</t>
    </r>
    <r>
      <rPr>
        <vertAlign val="subscript"/>
        <sz val="8"/>
        <color theme="1"/>
        <rFont val="Verdana"/>
        <family val="2"/>
      </rPr>
      <t>W:P</t>
    </r>
    <r>
      <rPr>
        <sz val="8"/>
        <color theme="1"/>
        <rFont val="Verdana"/>
        <family val="2"/>
      </rPr>
      <t xml:space="preserve"> (warmtapwater) (MJ primair)</t>
    </r>
  </si>
  <si>
    <t xml:space="preserve">      warmtapwater hulpenergie (MJ primair)</t>
  </si>
  <si>
    <r>
      <t>E</t>
    </r>
    <r>
      <rPr>
        <vertAlign val="subscript"/>
        <sz val="8"/>
        <color theme="1"/>
        <rFont val="Verdana"/>
        <family val="2"/>
      </rPr>
      <t>C:P</t>
    </r>
    <r>
      <rPr>
        <sz val="8"/>
        <color theme="1"/>
        <rFont val="Verdana"/>
        <family val="2"/>
      </rPr>
      <t xml:space="preserve"> (koeling) (MJ primair)</t>
    </r>
  </si>
  <si>
    <r>
      <t>E</t>
    </r>
    <r>
      <rPr>
        <vertAlign val="subscript"/>
        <sz val="8"/>
        <color theme="1"/>
        <rFont val="Verdana"/>
        <family val="2"/>
      </rPr>
      <t>SC:P</t>
    </r>
    <r>
      <rPr>
        <sz val="8"/>
        <color theme="1"/>
        <rFont val="Verdana"/>
        <family val="2"/>
      </rPr>
      <t xml:space="preserve"> (zomercomfort) (MJ primair)</t>
    </r>
  </si>
  <si>
    <r>
      <t>E</t>
    </r>
    <r>
      <rPr>
        <vertAlign val="subscript"/>
        <sz val="8"/>
        <color theme="1"/>
        <rFont val="Verdana"/>
        <family val="2"/>
      </rPr>
      <t>V:P</t>
    </r>
    <r>
      <rPr>
        <sz val="8"/>
        <color theme="1"/>
        <rFont val="Verdana"/>
        <family val="2"/>
      </rPr>
      <t xml:space="preserve"> (ventilatoren) (MJ primair)</t>
    </r>
  </si>
  <si>
    <r>
      <t>E</t>
    </r>
    <r>
      <rPr>
        <vertAlign val="subscript"/>
        <sz val="8"/>
        <color theme="1"/>
        <rFont val="Verdana"/>
        <family val="2"/>
      </rPr>
      <t>P;pr;us;el</t>
    </r>
    <r>
      <rPr>
        <sz val="8"/>
        <color theme="1"/>
        <rFont val="Verdana"/>
        <family val="2"/>
      </rPr>
      <t xml:space="preserve"> eigen perceel opgewekte electra (MJ primair)</t>
    </r>
  </si>
  <si>
    <r>
      <t>E</t>
    </r>
    <r>
      <rPr>
        <vertAlign val="subscript"/>
        <sz val="8"/>
        <color theme="1"/>
        <rFont val="Verdana"/>
        <family val="2"/>
      </rPr>
      <t>P;exp;el</t>
    </r>
    <r>
      <rPr>
        <sz val="8"/>
        <color theme="1"/>
        <rFont val="Verdana"/>
        <family val="2"/>
      </rPr>
      <t xml:space="preserve"> geexporteerde electra (MJ primair)</t>
    </r>
  </si>
  <si>
    <t>Eigen verbruik electra (MJ primair)</t>
  </si>
  <si>
    <t>Primaire energiegebruik inclusief PV [kWh/m²]</t>
  </si>
  <si>
    <t>Bruto hernieuwbaar (kWh/m²)</t>
  </si>
  <si>
    <t>uitkomst formule (7.1) NEN 7120, resultaten van de twaalf maanden bij elkaar opgeteld</t>
  </si>
  <si>
    <t>in geval van actieve koeling: uitkomst formule (7.2) NEN 7120, resultaten van de twaalf maanden bij elkaar opgeteld</t>
  </si>
  <si>
    <t>zonder actieve koeling: uitkomst formule (7.2) NEN 7120, resultaten van de twaalf maanden bij elkaar opgeteld</t>
  </si>
  <si>
    <t>Energiebehoefte [kWh primair/m²]</t>
  </si>
  <si>
    <t>uitkomst product van het eerste deel van formule (5.21 - verwarming) NEN 7120, overnemen uit samenvatting resultaten EPC-berekening</t>
  </si>
  <si>
    <t>uitkomst product van het tweede deel van formule (5.21 - verwarming) NEN 7120, overnemen uit samenvatting resultaten EPC-berekening</t>
  </si>
  <si>
    <t>uitkomst product van het eerste deel van formule (5.21 - warm tapwater) NEN 7120, overnemen uit samenvatting resultaten EPC-berekening</t>
  </si>
  <si>
    <t>uitkomst product van het tweede deel van formule (5.21 - warm tapwater) NEN 7120, overnemen uit samenvatting resultaten EPC-berekening</t>
  </si>
  <si>
    <t xml:space="preserve">      koeling hulpenergie (MJ primair)</t>
  </si>
  <si>
    <t>uitkomst product van het eerste deel van formule (5.21 - koeling) NEN 7120, overnemen uit samenvatting resultaten EPC-berekening</t>
  </si>
  <si>
    <t>uitkomst product van het tweede deel van formule (5.21 - koeling) NEN 7120, overnemen uit samenvatting resultaten EPC-berekening</t>
  </si>
  <si>
    <t>…</t>
  </si>
  <si>
    <r>
      <t>E</t>
    </r>
    <r>
      <rPr>
        <vertAlign val="subscript"/>
        <sz val="8"/>
        <color theme="1"/>
        <rFont val="Verdana"/>
        <family val="2"/>
      </rPr>
      <t>L:P</t>
    </r>
    <r>
      <rPr>
        <sz val="8"/>
        <color theme="1"/>
        <rFont val="Verdana"/>
        <family val="2"/>
      </rPr>
      <t xml:space="preserve"> (verlichting) (MJ primair)</t>
    </r>
  </si>
  <si>
    <r>
      <t>E</t>
    </r>
    <r>
      <rPr>
        <vertAlign val="subscript"/>
        <sz val="8"/>
        <color theme="1"/>
        <rFont val="Verdana"/>
        <family val="2"/>
      </rPr>
      <t>hum:P</t>
    </r>
    <r>
      <rPr>
        <sz val="8"/>
        <color theme="1"/>
        <rFont val="Verdana"/>
        <family val="2"/>
      </rPr>
      <t xml:space="preserve"> (bevochtiging) (MJ primair)</t>
    </r>
  </si>
  <si>
    <t>uitkomst formule (14.4) NEN 7120, resultaten van de twaalf maanden bij elkaar opgeteld</t>
  </si>
  <si>
    <t>opwekkingsrendement verwarming, deze waarde wordt bepaald door de keuze voor het type opwekker. Terug te vinden in de uitdraai van een EPC-berekening</t>
  </si>
  <si>
    <t>uitkomst formule (19.39) NEN 7120, resultaten van de twaalf maanden bij elkaar opgeteld</t>
  </si>
  <si>
    <t>opwekkingsrendement voor warm tapwater, deze waarde wordt bepaald door de keuze voor het type opwekker. Terug te vinden in de uitdraai van een EPC-berekening</t>
  </si>
  <si>
    <t>uitkomst formule (19.31) NEN 7120, resultaten van de twaalf maanden bij elkaar opgeteld</t>
  </si>
  <si>
    <r>
      <t>Q</t>
    </r>
    <r>
      <rPr>
        <vertAlign val="subscript"/>
        <sz val="8"/>
        <rFont val="Verdana"/>
        <family val="2"/>
      </rPr>
      <t>H;nd</t>
    </r>
    <r>
      <rPr>
        <sz val="8"/>
        <rFont val="Verdana"/>
        <family val="2"/>
      </rPr>
      <t xml:space="preserve"> (verwarming) (MJ primair)</t>
    </r>
  </si>
  <si>
    <r>
      <t>(E</t>
    </r>
    <r>
      <rPr>
        <vertAlign val="subscript"/>
        <sz val="8"/>
        <color theme="1"/>
        <rFont val="Verdana"/>
        <family val="2"/>
      </rPr>
      <t>pr;us;el;PV</t>
    </r>
    <r>
      <rPr>
        <sz val="8"/>
        <color theme="1"/>
        <rFont val="Verdana"/>
        <family val="2"/>
      </rPr>
      <t xml:space="preserve"> / 2,56) + (E</t>
    </r>
    <r>
      <rPr>
        <vertAlign val="subscript"/>
        <sz val="8"/>
        <color theme="1"/>
        <rFont val="Verdana"/>
        <family val="2"/>
      </rPr>
      <t>P;exp;el</t>
    </r>
    <r>
      <rPr>
        <sz val="8"/>
        <color theme="1"/>
        <rFont val="Verdana"/>
        <family val="2"/>
      </rPr>
      <t xml:space="preserve"> / 2,0) (opbrengst PV) (MJ)</t>
    </r>
  </si>
  <si>
    <t>Algemene gebouwkenmerken</t>
  </si>
  <si>
    <r>
      <t>W</t>
    </r>
    <r>
      <rPr>
        <vertAlign val="subscript"/>
        <sz val="8"/>
        <rFont val="Verdana"/>
        <family val="2"/>
      </rPr>
      <t>L</t>
    </r>
    <r>
      <rPr>
        <sz val="8"/>
        <rFont val="Verdana"/>
        <family val="2"/>
      </rPr>
      <t xml:space="preserve"> (verlichting)</t>
    </r>
  </si>
  <si>
    <r>
      <t>W</t>
    </r>
    <r>
      <rPr>
        <vertAlign val="subscript"/>
        <sz val="8"/>
        <rFont val="Verdana"/>
        <family val="2"/>
      </rPr>
      <t>L</t>
    </r>
    <r>
      <rPr>
        <sz val="8"/>
        <rFont val="Verdana"/>
        <family val="2"/>
      </rPr>
      <t xml:space="preserve"> o.b.v. uitkomst formule (16.2) NEN 7120</t>
    </r>
  </si>
  <si>
    <r>
      <t>Q</t>
    </r>
    <r>
      <rPr>
        <vertAlign val="subscript"/>
        <sz val="8"/>
        <rFont val="Verdana"/>
        <family val="2"/>
      </rPr>
      <t>C;nd</t>
    </r>
    <r>
      <rPr>
        <sz val="8"/>
        <rFont val="Verdana"/>
        <family val="2"/>
      </rPr>
      <t xml:space="preserve"> (koeling) (MJ primair) of Q</t>
    </r>
    <r>
      <rPr>
        <vertAlign val="subscript"/>
        <sz val="8"/>
        <rFont val="Verdana"/>
        <family val="2"/>
      </rPr>
      <t>SC;nd</t>
    </r>
    <r>
      <rPr>
        <sz val="8"/>
        <rFont val="Verdana"/>
        <family val="2"/>
      </rPr>
      <t xml:space="preserve"> (zomercomfort) (MJ primair)</t>
    </r>
  </si>
  <si>
    <r>
      <t>Q</t>
    </r>
    <r>
      <rPr>
        <vertAlign val="subscript"/>
        <sz val="8"/>
        <rFont val="Verdana"/>
        <family val="2"/>
      </rPr>
      <t>H;AHU</t>
    </r>
  </si>
  <si>
    <r>
      <t>Q</t>
    </r>
    <r>
      <rPr>
        <vertAlign val="subscript"/>
        <sz val="8"/>
        <rFont val="Verdana"/>
        <family val="2"/>
      </rPr>
      <t>C;AHU</t>
    </r>
  </si>
  <si>
    <r>
      <t>bij toepassing luchtbehandelingskast: aandeel verwarming (Q</t>
    </r>
    <r>
      <rPr>
        <vertAlign val="subscript"/>
        <sz val="8"/>
        <color theme="1"/>
        <rFont val="Verdana"/>
        <family val="2"/>
      </rPr>
      <t>H;AHU</t>
    </r>
    <r>
      <rPr>
        <sz val="8"/>
        <color theme="1"/>
        <rFont val="Verdana"/>
        <family val="2"/>
      </rPr>
      <t>) volgens formule (14.19) NEN 7120</t>
    </r>
  </si>
  <si>
    <r>
      <t>bij toepassing luchtbehandelingskast: aandeel koeling (Q</t>
    </r>
    <r>
      <rPr>
        <vertAlign val="subscript"/>
        <sz val="8"/>
        <color theme="1"/>
        <rFont val="Verdana"/>
        <family val="2"/>
      </rPr>
      <t>C;AHU</t>
    </r>
    <r>
      <rPr>
        <sz val="8"/>
        <color theme="1"/>
        <rFont val="Verdana"/>
        <family val="2"/>
      </rPr>
      <t>) volgens formule (17.10) NEN 7120</t>
    </r>
  </si>
  <si>
    <r>
      <t>E</t>
    </r>
    <r>
      <rPr>
        <vertAlign val="subscript"/>
        <sz val="8"/>
        <rFont val="Verdana"/>
        <family val="2"/>
      </rPr>
      <t>hum</t>
    </r>
    <r>
      <rPr>
        <sz val="8"/>
        <rFont val="Verdana"/>
        <family val="2"/>
      </rPr>
      <t xml:space="preserve"> o.b.v. uitkomst formule (18.2) NEN 7120 vermenigvuldigd met f</t>
    </r>
    <r>
      <rPr>
        <vertAlign val="subscript"/>
        <sz val="8"/>
        <rFont val="Verdana"/>
        <family val="2"/>
      </rPr>
      <t>P;del;ci</t>
    </r>
    <r>
      <rPr>
        <sz val="8"/>
        <rFont val="Verdana"/>
        <family val="2"/>
      </rPr>
      <t xml:space="preserve"> (zie tabel 5.4 NEN 7120)</t>
    </r>
  </si>
  <si>
    <r>
      <t>uitkomst formule (21.1a) NEN 8088-1 vermenigvuldigd met f</t>
    </r>
    <r>
      <rPr>
        <vertAlign val="subscript"/>
        <sz val="8"/>
        <rFont val="Verdana"/>
        <family val="2"/>
      </rPr>
      <t>P;del;ci</t>
    </r>
    <r>
      <rPr>
        <sz val="8"/>
        <rFont val="Verdana"/>
        <family val="2"/>
      </rPr>
      <t xml:space="preserve"> van 2,56, overnemen uit samenvatting resultaten EPC-berekening</t>
    </r>
  </si>
  <si>
    <r>
      <t>E</t>
    </r>
    <r>
      <rPr>
        <vertAlign val="subscript"/>
        <sz val="8"/>
        <rFont val="Verdana"/>
        <family val="2"/>
      </rPr>
      <t>L</t>
    </r>
    <r>
      <rPr>
        <sz val="8"/>
        <rFont val="Verdana"/>
        <family val="2"/>
      </rPr>
      <t>; uitkomst formule (16.1) (inclusief parasitair energiegebruik); E</t>
    </r>
    <r>
      <rPr>
        <vertAlign val="subscript"/>
        <sz val="8"/>
        <rFont val="Verdana"/>
        <family val="2"/>
      </rPr>
      <t>L;P</t>
    </r>
    <r>
      <rPr>
        <sz val="8"/>
        <rFont val="Verdana"/>
        <family val="2"/>
      </rPr>
      <t xml:space="preserve"> = E</t>
    </r>
    <r>
      <rPr>
        <vertAlign val="subscript"/>
        <sz val="8"/>
        <rFont val="Verdana"/>
        <family val="2"/>
      </rPr>
      <t>L</t>
    </r>
    <r>
      <rPr>
        <sz val="8"/>
        <rFont val="Verdana"/>
        <family val="2"/>
      </rPr>
      <t xml:space="preserve"> vermenigvuldigd met f</t>
    </r>
    <r>
      <rPr>
        <vertAlign val="subscript"/>
        <sz val="8"/>
        <rFont val="Verdana"/>
        <family val="2"/>
      </rPr>
      <t>P;del;ci</t>
    </r>
    <r>
      <rPr>
        <sz val="8"/>
        <rFont val="Verdana"/>
        <family val="2"/>
      </rPr>
      <t xml:space="preserve"> (2,56 voor elektriciteit), overnemen uit samenvatting resultaten EPC-berekening</t>
    </r>
  </si>
  <si>
    <t>Eigen verbruik electra (kWh niet primair)</t>
  </si>
  <si>
    <t>Totale elektricteitsopwekking (kWh niet primair)</t>
  </si>
  <si>
    <t>Opwekking t.b.v. eigen verbruik elektra (kWh niet primair)</t>
  </si>
  <si>
    <t>Verschil (overschot gebouwgebonden energiegebruik) (kWh niet primair)</t>
  </si>
  <si>
    <t>invullen in geval van WKK met niet-duurzame energiedrager</t>
  </si>
  <si>
    <r>
      <t>uitkomst formule (20.1) vermenigvuldigd met f</t>
    </r>
    <r>
      <rPr>
        <vertAlign val="subscript"/>
        <sz val="8"/>
        <color theme="1"/>
        <rFont val="Verdana"/>
        <family val="2"/>
      </rPr>
      <t>P;del;ci</t>
    </r>
    <r>
      <rPr>
        <sz val="8"/>
        <color theme="1"/>
        <rFont val="Verdana"/>
        <family val="2"/>
      </rPr>
      <t xml:space="preserve"> van 2,56</t>
    </r>
  </si>
  <si>
    <r>
      <t>Q</t>
    </r>
    <r>
      <rPr>
        <vertAlign val="subscript"/>
        <sz val="8"/>
        <color theme="1"/>
        <rFont val="Verdana"/>
        <family val="2"/>
      </rPr>
      <t>W;sol</t>
    </r>
    <r>
      <rPr>
        <sz val="8"/>
        <color theme="1"/>
        <rFont val="Verdana"/>
        <family val="2"/>
      </rPr>
      <t xml:space="preserve"> (opbrengst zonneboiler t.b.v. warm tapwater) (MJ)</t>
    </r>
  </si>
  <si>
    <r>
      <t>Q</t>
    </r>
    <r>
      <rPr>
        <vertAlign val="subscript"/>
        <sz val="8"/>
        <color theme="1"/>
        <rFont val="Verdana"/>
        <family val="2"/>
      </rPr>
      <t>H;sol</t>
    </r>
    <r>
      <rPr>
        <sz val="8"/>
        <color theme="1"/>
        <rFont val="Verdana"/>
        <family val="2"/>
      </rPr>
      <t xml:space="preserve"> (opbrengst zonneboiler t.b.v. ruimteverwarming) (MJ)</t>
    </r>
  </si>
  <si>
    <t>uitkomst formule (14.23) NEN 7120, resultaten van de twaalf maanden bij elkaar opgeteld</t>
  </si>
  <si>
    <r>
      <t>Q</t>
    </r>
    <r>
      <rPr>
        <vertAlign val="subscript"/>
        <sz val="8"/>
        <color theme="1"/>
        <rFont val="Verdana"/>
        <family val="2"/>
      </rPr>
      <t>H;dis;nren</t>
    </r>
    <r>
      <rPr>
        <sz val="8"/>
        <color theme="1"/>
        <rFont val="Verdana"/>
        <family val="2"/>
      </rPr>
      <t xml:space="preserve"> (verwarming niet duurzaam) (MJ) - Warmtepomp</t>
    </r>
  </si>
  <si>
    <r>
      <t>n</t>
    </r>
    <r>
      <rPr>
        <vertAlign val="subscript"/>
        <sz val="8"/>
        <color theme="1"/>
        <rFont val="Verdana"/>
        <family val="2"/>
      </rPr>
      <t>H;gen</t>
    </r>
    <r>
      <rPr>
        <sz val="8"/>
        <color theme="1"/>
        <rFont val="Verdana"/>
        <family val="2"/>
      </rPr>
      <t xml:space="preserve"> (opwekkingsrendement verwarming) - Warmtepomp</t>
    </r>
  </si>
  <si>
    <r>
      <t>Q</t>
    </r>
    <r>
      <rPr>
        <vertAlign val="subscript"/>
        <sz val="8"/>
        <color theme="1"/>
        <rFont val="Verdana"/>
        <family val="2"/>
      </rPr>
      <t>W;dis;nren</t>
    </r>
    <r>
      <rPr>
        <sz val="8"/>
        <color theme="1"/>
        <rFont val="Verdana"/>
        <family val="2"/>
      </rPr>
      <t xml:space="preserve"> (warmtapwater niet duurzaam) (MJ) - Warmtepomp</t>
    </r>
  </si>
  <si>
    <r>
      <t>n</t>
    </r>
    <r>
      <rPr>
        <vertAlign val="subscript"/>
        <sz val="8"/>
        <color theme="1"/>
        <rFont val="Verdana"/>
        <family val="2"/>
      </rPr>
      <t>W;gen</t>
    </r>
    <r>
      <rPr>
        <sz val="8"/>
        <color theme="1"/>
        <rFont val="Verdana"/>
        <family val="2"/>
      </rPr>
      <t xml:space="preserve"> (opwekkingsrendement warmtapwater) - Warmtepomp</t>
    </r>
  </si>
  <si>
    <t>1) bij de bepaling van het aandeel hernieuwbare energie wordt de bijdrage van een warmtepomp met ventilatieretourlucht als bron niet meegenomen</t>
  </si>
  <si>
    <t>Woningbouw - all-electric concept</t>
  </si>
  <si>
    <t>Utiliteitsbouw - all-electric concept</t>
  </si>
  <si>
    <t>Utiliteitsbouw - gasconcept (verwarming en warm tapwater)</t>
  </si>
  <si>
    <t>Woningbouw - gas concept (verwarming en warm tapwater)</t>
  </si>
  <si>
    <t>Toelichting</t>
  </si>
  <si>
    <t>De meest voorkomende concepten zijn in vier rekenbladen uitgewerkt.</t>
  </si>
  <si>
    <t>Het gebouw (woningbouw / utiliteitsbouw) en het installatieconcept bepaald welk rekenblad gebruikt moet worden.</t>
  </si>
  <si>
    <t>De volgende vier rekenbladen zijn uitgewerkt:</t>
  </si>
  <si>
    <t>1.</t>
  </si>
  <si>
    <t>U-bouw gas</t>
  </si>
  <si>
    <t>Utiliteitsgebouw met een gasconcept; warmteopwekking voor ruimteverwarming en warm tapwater met gas</t>
  </si>
  <si>
    <t>2.</t>
  </si>
  <si>
    <t>U-bouw all-el.</t>
  </si>
  <si>
    <t>Utiliteitsgebouw met een all-electric concept; warmteopwekking voor ruimteverwarming en warm tapwater met elektriciteit (tevens elektrische warmtepomp)</t>
  </si>
  <si>
    <t>3.</t>
  </si>
  <si>
    <t>4.</t>
  </si>
  <si>
    <t>W-bouw gas</t>
  </si>
  <si>
    <t>W-bouw all-el.</t>
  </si>
  <si>
    <t>Woningbouw met een gasconcept; warmteopwekking voor ruimteverwarming en warm tapwater met gas</t>
  </si>
  <si>
    <t>Woningbouw met een all-electric concept; warmteopwekking voor ruimteverwarming en warm tapwater met elektriciteit (tevens elektrische warmtepomp)</t>
  </si>
  <si>
    <t>Voor het grootste gedeelte van de gebouwen / installatieconcepten die momenteel worden toegepast kan met deze vier rekenbladen de BENG-eisen worden bepaald.</t>
  </si>
  <si>
    <t>Dit zijn de velden die door een adviseur ingevuld moet worden</t>
  </si>
  <si>
    <r>
      <t>overnemen uit samenvatting resultaten EPC-berekening. Waarde is gelijk aan de uitkomst van formule (17.1) NEN 7120 vermenigvuldigd met f</t>
    </r>
    <r>
      <rPr>
        <vertAlign val="subscript"/>
        <sz val="8"/>
        <rFont val="Verdana"/>
        <family val="2"/>
      </rPr>
      <t>P;del;el</t>
    </r>
    <r>
      <rPr>
        <sz val="8"/>
        <rFont val="Verdana"/>
        <family val="2"/>
      </rPr>
      <t xml:space="preserve"> van 2,56</t>
    </r>
  </si>
  <si>
    <t>Bepaling BENG-indicatoren</t>
  </si>
  <si>
    <t>Indicator 1: energiebehoefte gebouw</t>
  </si>
  <si>
    <t>Indicator 2: primair energiegebruik</t>
  </si>
  <si>
    <t>Indicator 3: hernieuwbare energie</t>
  </si>
  <si>
    <t>uitkomst formule (5.25) NEN 7120, overnemen uit samenvatting resultaten EPC-berekening. Primaire energiefactor is 2,56. Invoeren als positieve waarde</t>
  </si>
  <si>
    <t>uitkomst formule (5.10) NEN 7120, overnemen uit samenvatting resultaten EPC-berekening. Primaire energiefactor is 2,0. Invoeren als positieve waarde</t>
  </si>
  <si>
    <t>-</t>
  </si>
  <si>
    <t>Dit rekenblad is opgesteld door Nieman Raadgevende Ingenieurs in opdracht van RVO - september 2015</t>
  </si>
  <si>
    <t>Rekenblad BENG</t>
  </si>
  <si>
    <t>Aandeel hernieuwbare energie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</si>
</sst>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0.00\ &quot;m²&quot;"/>
    <numFmt numFmtId="166" formatCode="0\ &quot;MJ&quot;"/>
    <numFmt numFmtId="167" formatCode="0.0\ &quot;kWh/m²&quot;"/>
    <numFmt numFmtId="168" formatCode="0\ &quot;kWh&quot;"/>
    <numFmt numFmtId="169" formatCode="0.0\ &quot;m²&quot;"/>
    <numFmt numFmtId="170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B0F0"/>
      <name val="Calibri"/>
      <family val="2"/>
      <scheme val="minor"/>
    </font>
    <font>
      <b/>
      <sz val="9"/>
      <color theme="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8"/>
      <name val="Verdana"/>
      <family val="2"/>
    </font>
    <font>
      <sz val="12"/>
      <name val="Verdana"/>
      <family val="2"/>
    </font>
    <font>
      <b/>
      <sz val="11"/>
      <color theme="0"/>
      <name val="Verdana"/>
      <family val="2"/>
    </font>
    <font>
      <vertAlign val="subscript"/>
      <sz val="8"/>
      <name val="Verdana"/>
      <family val="2"/>
    </font>
    <font>
      <b/>
      <sz val="10"/>
      <name val="Verdana"/>
      <family val="2"/>
    </font>
    <font>
      <sz val="8"/>
      <color rgb="FF00B0F0"/>
      <name val="Verdana"/>
      <family val="2"/>
    </font>
    <font>
      <vertAlign val="subscript"/>
      <sz val="8"/>
      <color theme="1"/>
      <name val="Verdana"/>
      <family val="2"/>
    </font>
    <font>
      <sz val="8"/>
      <color theme="1"/>
      <name val="Verdana"/>
      <family val="2"/>
    </font>
    <font>
      <b/>
      <sz val="12"/>
      <name val="Verdana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8FC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5" fillId="2" borderId="0" xfId="0" applyFont="1" applyFill="1" applyBorder="1" applyProtection="1">
      <protection locked="0"/>
    </xf>
    <xf numFmtId="49" fontId="8" fillId="3" borderId="0" xfId="0" applyNumberFormat="1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Protection="1">
      <protection locked="0"/>
    </xf>
    <xf numFmtId="49" fontId="9" fillId="2" borderId="0" xfId="0" applyNumberFormat="1" applyFont="1" applyFill="1" applyBorder="1" applyAlignment="1" applyProtection="1">
      <alignment horizontal="left"/>
      <protection locked="0"/>
    </xf>
    <xf numFmtId="49" fontId="5" fillId="3" borderId="0" xfId="0" applyNumberFormat="1" applyFont="1" applyFill="1" applyBorder="1" applyAlignment="1" applyProtection="1">
      <alignment horizontal="left"/>
      <protection locked="0"/>
    </xf>
    <xf numFmtId="49" fontId="5" fillId="3" borderId="0" xfId="0" applyNumberFormat="1" applyFont="1" applyFill="1" applyBorder="1" applyProtection="1">
      <protection locked="0"/>
    </xf>
    <xf numFmtId="49" fontId="5" fillId="3" borderId="0" xfId="0" applyNumberFormat="1" applyFont="1" applyFill="1" applyAlignment="1" applyProtection="1">
      <alignment horizontal="left"/>
      <protection locked="0"/>
    </xf>
    <xf numFmtId="49" fontId="10" fillId="4" borderId="1" xfId="0" applyNumberFormat="1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vertical="center"/>
      <protection locked="0"/>
    </xf>
    <xf numFmtId="49" fontId="5" fillId="3" borderId="0" xfId="0" applyNumberFormat="1" applyFont="1" applyFill="1" applyBorder="1" applyAlignment="1" applyProtection="1">
      <alignment vertical="center"/>
      <protection locked="0"/>
    </xf>
    <xf numFmtId="49" fontId="5" fillId="3" borderId="0" xfId="0" applyNumberFormat="1" applyFont="1" applyFill="1" applyBorder="1" applyAlignment="1" applyProtection="1">
      <alignment horizontal="left" vertical="center"/>
      <protection locked="0"/>
    </xf>
    <xf numFmtId="49" fontId="5" fillId="3" borderId="2" xfId="0" applyNumberFormat="1" applyFont="1" applyFill="1" applyBorder="1" applyAlignment="1" applyProtection="1">
      <alignment vertical="center"/>
      <protection locked="0"/>
    </xf>
    <xf numFmtId="49" fontId="5" fillId="3" borderId="2" xfId="0" applyNumberFormat="1" applyFont="1" applyFill="1" applyBorder="1" applyAlignment="1" applyProtection="1">
      <alignment horizontal="left" vertical="center"/>
      <protection locked="0"/>
    </xf>
    <xf numFmtId="49" fontId="5" fillId="3" borderId="3" xfId="0" applyNumberFormat="1" applyFont="1" applyFill="1" applyBorder="1" applyAlignment="1" applyProtection="1">
      <alignment horizontal="left" vertical="center"/>
      <protection locked="0"/>
    </xf>
    <xf numFmtId="49" fontId="4" fillId="4" borderId="3" xfId="0" applyNumberFormat="1" applyFont="1" applyFill="1" applyBorder="1" applyAlignment="1" applyProtection="1">
      <alignment vertical="center"/>
      <protection locked="0"/>
    </xf>
    <xf numFmtId="0" fontId="4" fillId="4" borderId="3" xfId="0" applyNumberFormat="1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49" fontId="4" fillId="4" borderId="1" xfId="0" applyNumberFormat="1" applyFont="1" applyFill="1" applyBorder="1" applyAlignment="1" applyProtection="1">
      <alignment vertical="center"/>
      <protection locked="0"/>
    </xf>
    <xf numFmtId="0" fontId="4" fillId="4" borderId="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3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Protection="1">
      <protection locked="0"/>
    </xf>
    <xf numFmtId="166" fontId="5" fillId="3" borderId="0" xfId="0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49" fontId="8" fillId="3" borderId="0" xfId="0" applyNumberFormat="1" applyFont="1" applyFill="1" applyBorder="1" applyAlignment="1" applyProtection="1">
      <alignment vertical="center"/>
      <protection locked="0"/>
    </xf>
    <xf numFmtId="167" fontId="8" fillId="3" borderId="0" xfId="0" applyNumberFormat="1" applyFont="1" applyFill="1" applyBorder="1" applyAlignment="1" applyProtection="1">
      <alignment horizontal="left" vertical="center"/>
      <protection locked="0"/>
    </xf>
    <xf numFmtId="166" fontId="13" fillId="2" borderId="0" xfId="0" applyNumberFormat="1" applyFont="1" applyFill="1" applyBorder="1" applyAlignment="1">
      <alignment horizontal="left"/>
    </xf>
    <xf numFmtId="49" fontId="5" fillId="2" borderId="0" xfId="0" applyNumberFormat="1" applyFont="1" applyFill="1" applyBorder="1" applyAlignment="1" applyProtection="1">
      <alignment vertical="center"/>
      <protection locked="0"/>
    </xf>
    <xf numFmtId="49" fontId="5" fillId="3" borderId="0" xfId="0" applyNumberFormat="1" applyFont="1" applyFill="1" applyBorder="1" applyAlignment="1" applyProtection="1">
      <alignment vertical="top"/>
      <protection locked="0"/>
    </xf>
    <xf numFmtId="9" fontId="8" fillId="3" borderId="0" xfId="0" applyNumberFormat="1" applyFont="1" applyFill="1" applyBorder="1" applyAlignment="1" applyProtection="1">
      <alignment horizontal="left" vertical="center"/>
      <protection locked="0"/>
    </xf>
    <xf numFmtId="167" fontId="6" fillId="3" borderId="0" xfId="0" applyNumberFormat="1" applyFont="1" applyFill="1" applyBorder="1" applyProtection="1">
      <protection locked="0"/>
    </xf>
    <xf numFmtId="49" fontId="5" fillId="2" borderId="2" xfId="0" applyNumberFormat="1" applyFont="1" applyFill="1" applyBorder="1" applyAlignment="1" applyProtection="1">
      <alignment vertical="center"/>
      <protection locked="0"/>
    </xf>
    <xf numFmtId="49" fontId="16" fillId="2" borderId="0" xfId="0" applyNumberFormat="1" applyFont="1" applyFill="1" applyBorder="1" applyAlignment="1" applyProtection="1">
      <alignment horizontal="left"/>
      <protection locked="0"/>
    </xf>
    <xf numFmtId="0" fontId="6" fillId="3" borderId="2" xfId="0" applyFont="1" applyFill="1" applyBorder="1" applyProtection="1">
      <protection locked="0"/>
    </xf>
    <xf numFmtId="0" fontId="0" fillId="2" borderId="0" xfId="0" applyFill="1"/>
    <xf numFmtId="49" fontId="7" fillId="2" borderId="0" xfId="0" applyNumberFormat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left"/>
    </xf>
    <xf numFmtId="0" fontId="0" fillId="2" borderId="2" xfId="0" applyFill="1" applyBorder="1"/>
    <xf numFmtId="0" fontId="17" fillId="2" borderId="0" xfId="0" applyFont="1" applyFill="1"/>
    <xf numFmtId="168" fontId="5" fillId="3" borderId="0" xfId="0" applyNumberFormat="1" applyFont="1" applyFill="1" applyBorder="1" applyAlignment="1" applyProtection="1">
      <alignment horizontal="left" vertical="center"/>
    </xf>
    <xf numFmtId="167" fontId="5" fillId="3" borderId="0" xfId="0" applyNumberFormat="1" applyFont="1" applyFill="1" applyBorder="1" applyAlignment="1" applyProtection="1">
      <alignment horizontal="left" vertical="center"/>
    </xf>
    <xf numFmtId="166" fontId="5" fillId="3" borderId="0" xfId="0" applyNumberFormat="1" applyFont="1" applyFill="1" applyBorder="1" applyAlignment="1" applyProtection="1">
      <alignment horizontal="left" vertical="center"/>
    </xf>
    <xf numFmtId="9" fontId="8" fillId="3" borderId="0" xfId="0" applyNumberFormat="1" applyFont="1" applyFill="1" applyBorder="1" applyAlignment="1" applyProtection="1">
      <alignment horizontal="left" vertical="center"/>
    </xf>
    <xf numFmtId="49" fontId="5" fillId="3" borderId="0" xfId="0" applyNumberFormat="1" applyFont="1" applyFill="1" applyBorder="1" applyAlignment="1" applyProtection="1">
      <alignment vertical="center"/>
    </xf>
    <xf numFmtId="0" fontId="6" fillId="3" borderId="0" xfId="0" applyFont="1" applyFill="1" applyBorder="1" applyProtection="1"/>
    <xf numFmtId="0" fontId="3" fillId="0" borderId="0" xfId="0" applyFont="1" applyBorder="1" applyProtection="1"/>
    <xf numFmtId="167" fontId="8" fillId="3" borderId="0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Alignment="1" applyProtection="1">
      <alignment horizontal="left"/>
      <protection locked="0"/>
    </xf>
    <xf numFmtId="166" fontId="13" fillId="5" borderId="3" xfId="0" applyNumberFormat="1" applyFont="1" applyFill="1" applyBorder="1" applyAlignment="1" applyProtection="1">
      <alignment horizontal="left"/>
      <protection locked="0"/>
    </xf>
    <xf numFmtId="166" fontId="13" fillId="5" borderId="0" xfId="0" applyNumberFormat="1" applyFont="1" applyFill="1" applyBorder="1" applyAlignment="1" applyProtection="1">
      <alignment horizontal="left"/>
      <protection locked="0"/>
    </xf>
    <xf numFmtId="14" fontId="13" fillId="5" borderId="2" xfId="0" applyNumberFormat="1" applyFont="1" applyFill="1" applyBorder="1" applyAlignment="1" applyProtection="1">
      <alignment horizontal="left"/>
      <protection locked="0"/>
    </xf>
    <xf numFmtId="169" fontId="13" fillId="5" borderId="2" xfId="0" applyNumberFormat="1" applyFont="1" applyFill="1" applyBorder="1" applyAlignment="1" applyProtection="1">
      <alignment horizontal="left"/>
      <protection locked="0"/>
    </xf>
    <xf numFmtId="165" fontId="13" fillId="2" borderId="2" xfId="0" applyNumberFormat="1" applyFont="1" applyFill="1" applyBorder="1" applyAlignment="1" applyProtection="1">
      <alignment horizontal="left"/>
      <protection locked="0"/>
    </xf>
    <xf numFmtId="2" fontId="5" fillId="2" borderId="0" xfId="0" applyNumberFormat="1" applyFont="1" applyFill="1" applyBorder="1" applyAlignment="1" applyProtection="1">
      <alignment horizontal="left" vertical="center"/>
      <protection locked="0"/>
    </xf>
    <xf numFmtId="2" fontId="8" fillId="2" borderId="0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166" fontId="13" fillId="2" borderId="0" xfId="0" applyNumberFormat="1" applyFont="1" applyFill="1" applyBorder="1" applyAlignment="1" applyProtection="1">
      <alignment horizontal="left"/>
      <protection locked="0"/>
    </xf>
    <xf numFmtId="0" fontId="6" fillId="2" borderId="0" xfId="0" applyFont="1" applyFill="1" applyProtection="1">
      <protection locked="0"/>
    </xf>
    <xf numFmtId="0" fontId="12" fillId="3" borderId="0" xfId="0" applyFont="1" applyFill="1" applyProtection="1">
      <protection locked="0"/>
    </xf>
    <xf numFmtId="2" fontId="5" fillId="2" borderId="0" xfId="0" applyNumberFormat="1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164" fontId="5" fillId="2" borderId="0" xfId="0" applyNumberFormat="1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2" fontId="5" fillId="2" borderId="0" xfId="0" applyNumberFormat="1" applyFont="1" applyFill="1" applyBorder="1" applyAlignment="1" applyProtection="1">
      <alignment horizontal="left" vertical="top"/>
      <protection locked="0"/>
    </xf>
    <xf numFmtId="0" fontId="6" fillId="3" borderId="0" xfId="0" applyFont="1" applyFill="1" applyAlignment="1" applyProtection="1">
      <alignment vertical="top"/>
      <protection locked="0"/>
    </xf>
    <xf numFmtId="2" fontId="13" fillId="5" borderId="0" xfId="0" applyNumberFormat="1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6" fillId="3" borderId="0" xfId="0" applyFont="1" applyFill="1" applyBorder="1" applyAlignment="1" applyProtection="1">
      <alignment horizontal="left"/>
      <protection locked="0"/>
    </xf>
    <xf numFmtId="0" fontId="6" fillId="3" borderId="2" xfId="0" applyFont="1" applyFill="1" applyBorder="1" applyAlignment="1" applyProtection="1">
      <alignment horizontal="left"/>
      <protection locked="0"/>
    </xf>
    <xf numFmtId="0" fontId="17" fillId="0" borderId="0" xfId="0" applyFont="1" applyAlignment="1" applyProtection="1">
      <alignment horizontal="right"/>
      <protection locked="0"/>
    </xf>
    <xf numFmtId="9" fontId="6" fillId="3" borderId="0" xfId="0" applyNumberFormat="1" applyFont="1" applyFill="1" applyAlignment="1" applyProtection="1">
      <alignment horizontal="left"/>
      <protection locked="0"/>
    </xf>
    <xf numFmtId="170" fontId="13" fillId="2" borderId="0" xfId="0" applyNumberFormat="1" applyFont="1" applyFill="1" applyBorder="1" applyAlignment="1" applyProtection="1">
      <alignment horizontal="left"/>
      <protection locked="0"/>
    </xf>
    <xf numFmtId="49" fontId="7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0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Procent 2" xfId="2"/>
    <cellStyle name="Standaard" xfId="0" builtinId="0"/>
    <cellStyle name="Standaard 2" xfId="1"/>
  </cellStyles>
  <dxfs count="61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'U-bouw gas'!$A$28</c:f>
              <c:strCache>
                <c:ptCount val="1"/>
                <c:pt idx="0">
                  <c:v>Energiebehoefte [kWh primair/m²]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'U-bouw gas'!$B$28</c:f>
              <c:numCache>
                <c:formatCode>0.0\ "kWh/m²"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'U-bouw gas'!$A$54</c:f>
              <c:strCache>
                <c:ptCount val="1"/>
                <c:pt idx="0">
                  <c:v>Primaire energiegebruik inclusief PV [kWh/m²]</c:v>
                </c:pt>
              </c:strCache>
            </c:strRef>
          </c:tx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'U-bouw gas'!$B$54</c:f>
              <c:numCache>
                <c:formatCode>0.0\ "kWh/m²"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470400"/>
        <c:axId val="62496768"/>
      </c:barChart>
      <c:barChart>
        <c:barDir val="col"/>
        <c:grouping val="clustered"/>
        <c:varyColors val="0"/>
        <c:ser>
          <c:idx val="2"/>
          <c:order val="2"/>
          <c:tx>
            <c:strRef>
              <c:f>'U-bouw gas'!$A$69</c:f>
              <c:strCache>
                <c:ptCount val="1"/>
                <c:pt idx="0">
                  <c:v>Aandeel hernieuwbare energie (%)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</c:spPr>
          </c:dPt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'U-bouw gas'!$B$94:$C$94</c:f>
              <c:numCache>
                <c:formatCode>0%</c:formatCode>
                <c:ptCount val="2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00224"/>
        <c:axId val="62498688"/>
      </c:barChart>
      <c:catAx>
        <c:axId val="62470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62496768"/>
        <c:crosses val="autoZero"/>
        <c:auto val="1"/>
        <c:lblAlgn val="ctr"/>
        <c:lblOffset val="100"/>
        <c:noMultiLvlLbl val="0"/>
      </c:catAx>
      <c:valAx>
        <c:axId val="62496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kWh/m²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crossAx val="62470400"/>
        <c:crosses val="autoZero"/>
        <c:crossBetween val="between"/>
      </c:valAx>
      <c:valAx>
        <c:axId val="62498688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62500224"/>
        <c:crosses val="max"/>
        <c:crossBetween val="between"/>
      </c:valAx>
      <c:catAx>
        <c:axId val="62500224"/>
        <c:scaling>
          <c:orientation val="minMax"/>
        </c:scaling>
        <c:delete val="1"/>
        <c:axPos val="b"/>
        <c:majorTickMark val="out"/>
        <c:minorTickMark val="none"/>
        <c:tickLblPos val="nextTo"/>
        <c:crossAx val="62498688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'U-bouw all-el.'!$A$28</c:f>
              <c:strCache>
                <c:ptCount val="1"/>
                <c:pt idx="0">
                  <c:v>Energiebehoefte [kWh primair/m²]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'U-bouw all-el.'!$B$28</c:f>
              <c:numCache>
                <c:formatCode>0.0\ "kWh/m²"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'U-bouw all-el.'!$A$54</c:f>
              <c:strCache>
                <c:ptCount val="1"/>
                <c:pt idx="0">
                  <c:v>Primaire energiegebruik inclusief PV [kWh/m²]</c:v>
                </c:pt>
              </c:strCache>
            </c:strRef>
          </c:tx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'U-bouw all-el.'!$B$54</c:f>
              <c:numCache>
                <c:formatCode>0.0\ "kWh/m²"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93920"/>
        <c:axId val="64595456"/>
      </c:barChart>
      <c:barChart>
        <c:barDir val="col"/>
        <c:grouping val="clustered"/>
        <c:varyColors val="0"/>
        <c:ser>
          <c:idx val="2"/>
          <c:order val="2"/>
          <c:tx>
            <c:strRef>
              <c:f>'U-bouw all-el.'!$A$69</c:f>
              <c:strCache>
                <c:ptCount val="1"/>
                <c:pt idx="0">
                  <c:v>Aandeel hernieuwbare energie (%)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</c:spPr>
          </c:dPt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'U-bouw all-el.'!$B$94:$C$94</c:f>
              <c:numCache>
                <c:formatCode>0%</c:formatCode>
                <c:ptCount val="2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603264"/>
        <c:axId val="64597376"/>
      </c:barChart>
      <c:catAx>
        <c:axId val="64593920"/>
        <c:scaling>
          <c:orientation val="minMax"/>
        </c:scaling>
        <c:delete val="1"/>
        <c:axPos val="b"/>
        <c:majorTickMark val="none"/>
        <c:minorTickMark val="none"/>
        <c:tickLblPos val="nextTo"/>
        <c:crossAx val="64595456"/>
        <c:crosses val="autoZero"/>
        <c:auto val="1"/>
        <c:lblAlgn val="ctr"/>
        <c:lblOffset val="100"/>
        <c:noMultiLvlLbl val="0"/>
      </c:catAx>
      <c:valAx>
        <c:axId val="64595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kWh/m²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64593920"/>
        <c:crosses val="autoZero"/>
        <c:crossBetween val="between"/>
      </c:valAx>
      <c:valAx>
        <c:axId val="64597376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64603264"/>
        <c:crosses val="max"/>
        <c:crossBetween val="between"/>
      </c:valAx>
      <c:catAx>
        <c:axId val="64603264"/>
        <c:scaling>
          <c:orientation val="minMax"/>
        </c:scaling>
        <c:delete val="1"/>
        <c:axPos val="b"/>
        <c:majorTickMark val="out"/>
        <c:minorTickMark val="none"/>
        <c:tickLblPos val="nextTo"/>
        <c:crossAx val="6459737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'W-bouw gas'!$A$27</c:f>
              <c:strCache>
                <c:ptCount val="1"/>
                <c:pt idx="0">
                  <c:v>Energiebehoefte [kWh primair/m²]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'W-bouw gas'!$B$27</c:f>
              <c:numCache>
                <c:formatCode>0.0\ "kWh/m²"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'W-bouw gas'!$A$51</c:f>
              <c:strCache>
                <c:ptCount val="1"/>
                <c:pt idx="0">
                  <c:v>Primaire energiegebruik inclusief PV [kWh/m²]</c:v>
                </c:pt>
              </c:strCache>
            </c:strRef>
          </c:tx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'W-bouw gas'!$B$51</c:f>
              <c:numCache>
                <c:formatCode>0.0\ "kWh/m²"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497152"/>
        <c:axId val="64498688"/>
      </c:barChart>
      <c:barChart>
        <c:barDir val="col"/>
        <c:grouping val="clustered"/>
        <c:varyColors val="0"/>
        <c:ser>
          <c:idx val="2"/>
          <c:order val="2"/>
          <c:tx>
            <c:strRef>
              <c:f>'W-bouw gas'!$A$66</c:f>
              <c:strCache>
                <c:ptCount val="1"/>
                <c:pt idx="0">
                  <c:v>Aandeel hernieuwbare energie (%)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</c:spPr>
          </c:dPt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'W-bouw gas'!$B$91:$C$91</c:f>
              <c:numCache>
                <c:formatCode>0%</c:formatCode>
                <c:ptCount val="2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10592"/>
        <c:axId val="64509056"/>
      </c:barChart>
      <c:catAx>
        <c:axId val="64497152"/>
        <c:scaling>
          <c:orientation val="minMax"/>
        </c:scaling>
        <c:delete val="1"/>
        <c:axPos val="b"/>
        <c:majorTickMark val="none"/>
        <c:minorTickMark val="none"/>
        <c:tickLblPos val="nextTo"/>
        <c:crossAx val="64498688"/>
        <c:crosses val="autoZero"/>
        <c:auto val="1"/>
        <c:lblAlgn val="ctr"/>
        <c:lblOffset val="100"/>
        <c:noMultiLvlLbl val="0"/>
      </c:catAx>
      <c:valAx>
        <c:axId val="64498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kWh/m²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64497152"/>
        <c:crosses val="autoZero"/>
        <c:crossBetween val="between"/>
      </c:valAx>
      <c:valAx>
        <c:axId val="64509056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64510592"/>
        <c:crosses val="max"/>
        <c:crossBetween val="between"/>
      </c:valAx>
      <c:catAx>
        <c:axId val="64510592"/>
        <c:scaling>
          <c:orientation val="minMax"/>
        </c:scaling>
        <c:delete val="1"/>
        <c:axPos val="b"/>
        <c:majorTickMark val="out"/>
        <c:minorTickMark val="none"/>
        <c:tickLblPos val="nextTo"/>
        <c:crossAx val="6450905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'W-bouw all-el.'!$A$27</c:f>
              <c:strCache>
                <c:ptCount val="1"/>
                <c:pt idx="0">
                  <c:v>Energiebehoefte [kWh primair/m²]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'W-bouw all-el.'!$B$27</c:f>
              <c:numCache>
                <c:formatCode>0.0\ "kWh/m²"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'W-bouw all-el.'!$A$51</c:f>
              <c:strCache>
                <c:ptCount val="1"/>
                <c:pt idx="0">
                  <c:v>Primaire energiegebruik inclusief PV [kWh/m²]</c:v>
                </c:pt>
              </c:strCache>
            </c:strRef>
          </c:tx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'W-bouw all-el.'!$B$51</c:f>
              <c:numCache>
                <c:formatCode>0.0\ "kWh/m²"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842752"/>
        <c:axId val="64869120"/>
      </c:barChart>
      <c:barChart>
        <c:barDir val="col"/>
        <c:grouping val="clustered"/>
        <c:varyColors val="0"/>
        <c:ser>
          <c:idx val="2"/>
          <c:order val="2"/>
          <c:tx>
            <c:strRef>
              <c:f>'W-bouw all-el.'!$A$66</c:f>
              <c:strCache>
                <c:ptCount val="1"/>
                <c:pt idx="0">
                  <c:v>Aandeel hernieuwbare energie (%)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</c:spPr>
          </c:dPt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'W-bouw all-el.'!$B$91:$C$91</c:f>
              <c:numCache>
                <c:formatCode>0%</c:formatCode>
                <c:ptCount val="2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872832"/>
        <c:axId val="64871040"/>
      </c:barChart>
      <c:catAx>
        <c:axId val="64842752"/>
        <c:scaling>
          <c:orientation val="minMax"/>
        </c:scaling>
        <c:delete val="1"/>
        <c:axPos val="b"/>
        <c:majorTickMark val="none"/>
        <c:minorTickMark val="none"/>
        <c:tickLblPos val="nextTo"/>
        <c:crossAx val="64869120"/>
        <c:crosses val="autoZero"/>
        <c:auto val="1"/>
        <c:lblAlgn val="ctr"/>
        <c:lblOffset val="100"/>
        <c:noMultiLvlLbl val="0"/>
      </c:catAx>
      <c:valAx>
        <c:axId val="64869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kWh/m²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64842752"/>
        <c:crosses val="autoZero"/>
        <c:crossBetween val="between"/>
      </c:valAx>
      <c:valAx>
        <c:axId val="64871040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64872832"/>
        <c:crosses val="max"/>
        <c:crossBetween val="between"/>
      </c:valAx>
      <c:catAx>
        <c:axId val="64872832"/>
        <c:scaling>
          <c:orientation val="minMax"/>
        </c:scaling>
        <c:delete val="1"/>
        <c:axPos val="b"/>
        <c:majorTickMark val="out"/>
        <c:minorTickMark val="none"/>
        <c:tickLblPos val="nextTo"/>
        <c:crossAx val="6487104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631962</xdr:colOff>
      <xdr:row>72</xdr:row>
      <xdr:rowOff>57150</xdr:rowOff>
    </xdr:from>
    <xdr:to>
      <xdr:col>2</xdr:col>
      <xdr:colOff>1675571</xdr:colOff>
      <xdr:row>91</xdr:row>
      <xdr:rowOff>5176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631962</xdr:colOff>
      <xdr:row>72</xdr:row>
      <xdr:rowOff>57150</xdr:rowOff>
    </xdr:from>
    <xdr:to>
      <xdr:col>2</xdr:col>
      <xdr:colOff>1675571</xdr:colOff>
      <xdr:row>91</xdr:row>
      <xdr:rowOff>5176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631962</xdr:colOff>
      <xdr:row>69</xdr:row>
      <xdr:rowOff>57150</xdr:rowOff>
    </xdr:from>
    <xdr:to>
      <xdr:col>2</xdr:col>
      <xdr:colOff>1675571</xdr:colOff>
      <xdr:row>88</xdr:row>
      <xdr:rowOff>5176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631962</xdr:colOff>
      <xdr:row>69</xdr:row>
      <xdr:rowOff>57150</xdr:rowOff>
    </xdr:from>
    <xdr:to>
      <xdr:col>2</xdr:col>
      <xdr:colOff>1675571</xdr:colOff>
      <xdr:row>88</xdr:row>
      <xdr:rowOff>5176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abSelected="1" zoomScaleNormal="100" workbookViewId="0">
      <selection activeCell="G23" sqref="G23"/>
    </sheetView>
  </sheetViews>
  <sheetFormatPr defaultRowHeight="15" x14ac:dyDescent="0.25"/>
  <cols>
    <col min="1" max="1" width="6.140625" customWidth="1"/>
    <col min="2" max="2" width="18.5703125" customWidth="1"/>
  </cols>
  <sheetData>
    <row r="1" spans="1:18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8" ht="18" customHeight="1" x14ac:dyDescent="0.25">
      <c r="A2" s="80" t="s">
        <v>75</v>
      </c>
      <c r="B2" s="80"/>
      <c r="C2" s="80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8" ht="18" customHeight="1" x14ac:dyDescent="0.25">
      <c r="A3" s="40"/>
      <c r="B3" s="40"/>
      <c r="C3" s="40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8" x14ac:dyDescent="0.25">
      <c r="A4" s="8" t="s">
        <v>102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x14ac:dyDescent="0.25">
      <c r="A5" s="39" t="s">
        <v>76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x14ac:dyDescent="0.25">
      <c r="A6" s="39" t="s">
        <v>77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1:18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spans="1:18" x14ac:dyDescent="0.25">
      <c r="A8" s="39" t="s">
        <v>78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18" x14ac:dyDescent="0.25">
      <c r="A9" s="41" t="s">
        <v>79</v>
      </c>
      <c r="B9" s="39" t="s">
        <v>80</v>
      </c>
      <c r="C9" s="39" t="s">
        <v>81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18" x14ac:dyDescent="0.25">
      <c r="A10" s="41" t="s">
        <v>82</v>
      </c>
      <c r="B10" s="39" t="s">
        <v>83</v>
      </c>
      <c r="C10" s="39" t="s">
        <v>84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18" x14ac:dyDescent="0.25">
      <c r="A11" s="41" t="s">
        <v>85</v>
      </c>
      <c r="B11" s="39" t="s">
        <v>87</v>
      </c>
      <c r="C11" s="39" t="s">
        <v>89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x14ac:dyDescent="0.25">
      <c r="A12" s="41" t="s">
        <v>86</v>
      </c>
      <c r="B12" s="39" t="s">
        <v>88</v>
      </c>
      <c r="C12" s="39" t="s">
        <v>90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18" x14ac:dyDescent="0.25">
      <c r="A14" s="41" t="s">
        <v>91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18" x14ac:dyDescent="0.25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</row>
    <row r="16" spans="1:18" x14ac:dyDescent="0.25">
      <c r="A16" s="31" t="s">
        <v>36</v>
      </c>
      <c r="B16" s="39" t="s">
        <v>92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</row>
    <row r="17" spans="1:18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</row>
    <row r="18" spans="1:18" x14ac:dyDescent="0.25">
      <c r="A18" s="43" t="s">
        <v>101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</row>
  </sheetData>
  <mergeCells count="1">
    <mergeCell ref="A2:C2"/>
  </mergeCells>
  <conditionalFormatting sqref="A16">
    <cfRule type="cellIs" dxfId="60" priority="1" stopIfTrue="1" operator="equal">
      <formula>"&lt;DATUM&gt;"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5"/>
  <sheetViews>
    <sheetView view="pageBreakPreview" zoomScaleNormal="85" zoomScaleSheetLayoutView="100" workbookViewId="0">
      <selection activeCell="A93" sqref="A93"/>
    </sheetView>
  </sheetViews>
  <sheetFormatPr defaultRowHeight="12.75" x14ac:dyDescent="0.2"/>
  <cols>
    <col min="1" max="1" width="62.7109375" style="26" customWidth="1"/>
    <col min="2" max="2" width="14.42578125" style="26" bestFit="1" customWidth="1"/>
    <col min="3" max="3" width="165" style="65" bestFit="1" customWidth="1"/>
    <col min="4" max="254" width="9.140625" style="3"/>
    <col min="255" max="255" width="37.28515625" style="3" customWidth="1"/>
    <col min="256" max="258" width="30.7109375" style="3" customWidth="1"/>
    <col min="259" max="510" width="9.140625" style="3"/>
    <col min="511" max="511" width="37.28515625" style="3" customWidth="1"/>
    <col min="512" max="514" width="30.7109375" style="3" customWidth="1"/>
    <col min="515" max="766" width="9.140625" style="3"/>
    <col min="767" max="767" width="37.28515625" style="3" customWidth="1"/>
    <col min="768" max="770" width="30.7109375" style="3" customWidth="1"/>
    <col min="771" max="1022" width="9.140625" style="3"/>
    <col min="1023" max="1023" width="37.28515625" style="3" customWidth="1"/>
    <col min="1024" max="1026" width="30.7109375" style="3" customWidth="1"/>
    <col min="1027" max="1278" width="9.140625" style="3"/>
    <col min="1279" max="1279" width="37.28515625" style="3" customWidth="1"/>
    <col min="1280" max="1282" width="30.7109375" style="3" customWidth="1"/>
    <col min="1283" max="1534" width="9.140625" style="3"/>
    <col min="1535" max="1535" width="37.28515625" style="3" customWidth="1"/>
    <col min="1536" max="1538" width="30.7109375" style="3" customWidth="1"/>
    <col min="1539" max="1790" width="9.140625" style="3"/>
    <col min="1791" max="1791" width="37.28515625" style="3" customWidth="1"/>
    <col min="1792" max="1794" width="30.7109375" style="3" customWidth="1"/>
    <col min="1795" max="2046" width="9.140625" style="3"/>
    <col min="2047" max="2047" width="37.28515625" style="3" customWidth="1"/>
    <col min="2048" max="2050" width="30.7109375" style="3" customWidth="1"/>
    <col min="2051" max="2302" width="9.140625" style="3"/>
    <col min="2303" max="2303" width="37.28515625" style="3" customWidth="1"/>
    <col min="2304" max="2306" width="30.7109375" style="3" customWidth="1"/>
    <col min="2307" max="2558" width="9.140625" style="3"/>
    <col min="2559" max="2559" width="37.28515625" style="3" customWidth="1"/>
    <col min="2560" max="2562" width="30.7109375" style="3" customWidth="1"/>
    <col min="2563" max="2814" width="9.140625" style="3"/>
    <col min="2815" max="2815" width="37.28515625" style="3" customWidth="1"/>
    <col min="2816" max="2818" width="30.7109375" style="3" customWidth="1"/>
    <col min="2819" max="3070" width="9.140625" style="3"/>
    <col min="3071" max="3071" width="37.28515625" style="3" customWidth="1"/>
    <col min="3072" max="3074" width="30.7109375" style="3" customWidth="1"/>
    <col min="3075" max="3326" width="9.140625" style="3"/>
    <col min="3327" max="3327" width="37.28515625" style="3" customWidth="1"/>
    <col min="3328" max="3330" width="30.7109375" style="3" customWidth="1"/>
    <col min="3331" max="3582" width="9.140625" style="3"/>
    <col min="3583" max="3583" width="37.28515625" style="3" customWidth="1"/>
    <col min="3584" max="3586" width="30.7109375" style="3" customWidth="1"/>
    <col min="3587" max="3838" width="9.140625" style="3"/>
    <col min="3839" max="3839" width="37.28515625" style="3" customWidth="1"/>
    <col min="3840" max="3842" width="30.7109375" style="3" customWidth="1"/>
    <col min="3843" max="4094" width="9.140625" style="3"/>
    <col min="4095" max="4095" width="37.28515625" style="3" customWidth="1"/>
    <col min="4096" max="4098" width="30.7109375" style="3" customWidth="1"/>
    <col min="4099" max="4350" width="9.140625" style="3"/>
    <col min="4351" max="4351" width="37.28515625" style="3" customWidth="1"/>
    <col min="4352" max="4354" width="30.7109375" style="3" customWidth="1"/>
    <col min="4355" max="4606" width="9.140625" style="3"/>
    <col min="4607" max="4607" width="37.28515625" style="3" customWidth="1"/>
    <col min="4608" max="4610" width="30.7109375" style="3" customWidth="1"/>
    <col min="4611" max="4862" width="9.140625" style="3"/>
    <col min="4863" max="4863" width="37.28515625" style="3" customWidth="1"/>
    <col min="4864" max="4866" width="30.7109375" style="3" customWidth="1"/>
    <col min="4867" max="5118" width="9.140625" style="3"/>
    <col min="5119" max="5119" width="37.28515625" style="3" customWidth="1"/>
    <col min="5120" max="5122" width="30.7109375" style="3" customWidth="1"/>
    <col min="5123" max="5374" width="9.140625" style="3"/>
    <col min="5375" max="5375" width="37.28515625" style="3" customWidth="1"/>
    <col min="5376" max="5378" width="30.7109375" style="3" customWidth="1"/>
    <col min="5379" max="5630" width="9.140625" style="3"/>
    <col min="5631" max="5631" width="37.28515625" style="3" customWidth="1"/>
    <col min="5632" max="5634" width="30.7109375" style="3" customWidth="1"/>
    <col min="5635" max="5886" width="9.140625" style="3"/>
    <col min="5887" max="5887" width="37.28515625" style="3" customWidth="1"/>
    <col min="5888" max="5890" width="30.7109375" style="3" customWidth="1"/>
    <col min="5891" max="6142" width="9.140625" style="3"/>
    <col min="6143" max="6143" width="37.28515625" style="3" customWidth="1"/>
    <col min="6144" max="6146" width="30.7109375" style="3" customWidth="1"/>
    <col min="6147" max="6398" width="9.140625" style="3"/>
    <col min="6399" max="6399" width="37.28515625" style="3" customWidth="1"/>
    <col min="6400" max="6402" width="30.7109375" style="3" customWidth="1"/>
    <col min="6403" max="6654" width="9.140625" style="3"/>
    <col min="6655" max="6655" width="37.28515625" style="3" customWidth="1"/>
    <col min="6656" max="6658" width="30.7109375" style="3" customWidth="1"/>
    <col min="6659" max="6910" width="9.140625" style="3"/>
    <col min="6911" max="6911" width="37.28515625" style="3" customWidth="1"/>
    <col min="6912" max="6914" width="30.7109375" style="3" customWidth="1"/>
    <col min="6915" max="7166" width="9.140625" style="3"/>
    <col min="7167" max="7167" width="37.28515625" style="3" customWidth="1"/>
    <col min="7168" max="7170" width="30.7109375" style="3" customWidth="1"/>
    <col min="7171" max="7422" width="9.140625" style="3"/>
    <col min="7423" max="7423" width="37.28515625" style="3" customWidth="1"/>
    <col min="7424" max="7426" width="30.7109375" style="3" customWidth="1"/>
    <col min="7427" max="7678" width="9.140625" style="3"/>
    <col min="7679" max="7679" width="37.28515625" style="3" customWidth="1"/>
    <col min="7680" max="7682" width="30.7109375" style="3" customWidth="1"/>
    <col min="7683" max="7934" width="9.140625" style="3"/>
    <col min="7935" max="7935" width="37.28515625" style="3" customWidth="1"/>
    <col min="7936" max="7938" width="30.7109375" style="3" customWidth="1"/>
    <col min="7939" max="8190" width="9.140625" style="3"/>
    <col min="8191" max="8191" width="37.28515625" style="3" customWidth="1"/>
    <col min="8192" max="8194" width="30.7109375" style="3" customWidth="1"/>
    <col min="8195" max="8446" width="9.140625" style="3"/>
    <col min="8447" max="8447" width="37.28515625" style="3" customWidth="1"/>
    <col min="8448" max="8450" width="30.7109375" style="3" customWidth="1"/>
    <col min="8451" max="8702" width="9.140625" style="3"/>
    <col min="8703" max="8703" width="37.28515625" style="3" customWidth="1"/>
    <col min="8704" max="8706" width="30.7109375" style="3" customWidth="1"/>
    <col min="8707" max="8958" width="9.140625" style="3"/>
    <col min="8959" max="8959" width="37.28515625" style="3" customWidth="1"/>
    <col min="8960" max="8962" width="30.7109375" style="3" customWidth="1"/>
    <col min="8963" max="9214" width="9.140625" style="3"/>
    <col min="9215" max="9215" width="37.28515625" style="3" customWidth="1"/>
    <col min="9216" max="9218" width="30.7109375" style="3" customWidth="1"/>
    <col min="9219" max="9470" width="9.140625" style="3"/>
    <col min="9471" max="9471" width="37.28515625" style="3" customWidth="1"/>
    <col min="9472" max="9474" width="30.7109375" style="3" customWidth="1"/>
    <col min="9475" max="9726" width="9.140625" style="3"/>
    <col min="9727" max="9727" width="37.28515625" style="3" customWidth="1"/>
    <col min="9728" max="9730" width="30.7109375" style="3" customWidth="1"/>
    <col min="9731" max="9982" width="9.140625" style="3"/>
    <col min="9983" max="9983" width="37.28515625" style="3" customWidth="1"/>
    <col min="9984" max="9986" width="30.7109375" style="3" customWidth="1"/>
    <col min="9987" max="10238" width="9.140625" style="3"/>
    <col min="10239" max="10239" width="37.28515625" style="3" customWidth="1"/>
    <col min="10240" max="10242" width="30.7109375" style="3" customWidth="1"/>
    <col min="10243" max="10494" width="9.140625" style="3"/>
    <col min="10495" max="10495" width="37.28515625" style="3" customWidth="1"/>
    <col min="10496" max="10498" width="30.7109375" style="3" customWidth="1"/>
    <col min="10499" max="10750" width="9.140625" style="3"/>
    <col min="10751" max="10751" width="37.28515625" style="3" customWidth="1"/>
    <col min="10752" max="10754" width="30.7109375" style="3" customWidth="1"/>
    <col min="10755" max="11006" width="9.140625" style="3"/>
    <col min="11007" max="11007" width="37.28515625" style="3" customWidth="1"/>
    <col min="11008" max="11010" width="30.7109375" style="3" customWidth="1"/>
    <col min="11011" max="11262" width="9.140625" style="3"/>
    <col min="11263" max="11263" width="37.28515625" style="3" customWidth="1"/>
    <col min="11264" max="11266" width="30.7109375" style="3" customWidth="1"/>
    <col min="11267" max="11518" width="9.140625" style="3"/>
    <col min="11519" max="11519" width="37.28515625" style="3" customWidth="1"/>
    <col min="11520" max="11522" width="30.7109375" style="3" customWidth="1"/>
    <col min="11523" max="11774" width="9.140625" style="3"/>
    <col min="11775" max="11775" width="37.28515625" style="3" customWidth="1"/>
    <col min="11776" max="11778" width="30.7109375" style="3" customWidth="1"/>
    <col min="11779" max="12030" width="9.140625" style="3"/>
    <col min="12031" max="12031" width="37.28515625" style="3" customWidth="1"/>
    <col min="12032" max="12034" width="30.7109375" style="3" customWidth="1"/>
    <col min="12035" max="12286" width="9.140625" style="3"/>
    <col min="12287" max="12287" width="37.28515625" style="3" customWidth="1"/>
    <col min="12288" max="12290" width="30.7109375" style="3" customWidth="1"/>
    <col min="12291" max="12542" width="9.140625" style="3"/>
    <col min="12543" max="12543" width="37.28515625" style="3" customWidth="1"/>
    <col min="12544" max="12546" width="30.7109375" style="3" customWidth="1"/>
    <col min="12547" max="12798" width="9.140625" style="3"/>
    <col min="12799" max="12799" width="37.28515625" style="3" customWidth="1"/>
    <col min="12800" max="12802" width="30.7109375" style="3" customWidth="1"/>
    <col min="12803" max="13054" width="9.140625" style="3"/>
    <col min="13055" max="13055" width="37.28515625" style="3" customWidth="1"/>
    <col min="13056" max="13058" width="30.7109375" style="3" customWidth="1"/>
    <col min="13059" max="13310" width="9.140625" style="3"/>
    <col min="13311" max="13311" width="37.28515625" style="3" customWidth="1"/>
    <col min="13312" max="13314" width="30.7109375" style="3" customWidth="1"/>
    <col min="13315" max="13566" width="9.140625" style="3"/>
    <col min="13567" max="13567" width="37.28515625" style="3" customWidth="1"/>
    <col min="13568" max="13570" width="30.7109375" style="3" customWidth="1"/>
    <col min="13571" max="13822" width="9.140625" style="3"/>
    <col min="13823" max="13823" width="37.28515625" style="3" customWidth="1"/>
    <col min="13824" max="13826" width="30.7109375" style="3" customWidth="1"/>
    <col min="13827" max="14078" width="9.140625" style="3"/>
    <col min="14079" max="14079" width="37.28515625" style="3" customWidth="1"/>
    <col min="14080" max="14082" width="30.7109375" style="3" customWidth="1"/>
    <col min="14083" max="14334" width="9.140625" style="3"/>
    <col min="14335" max="14335" width="37.28515625" style="3" customWidth="1"/>
    <col min="14336" max="14338" width="30.7109375" style="3" customWidth="1"/>
    <col min="14339" max="14590" width="9.140625" style="3"/>
    <col min="14591" max="14591" width="37.28515625" style="3" customWidth="1"/>
    <col min="14592" max="14594" width="30.7109375" style="3" customWidth="1"/>
    <col min="14595" max="14846" width="9.140625" style="3"/>
    <col min="14847" max="14847" width="37.28515625" style="3" customWidth="1"/>
    <col min="14848" max="14850" width="30.7109375" style="3" customWidth="1"/>
    <col min="14851" max="15102" width="9.140625" style="3"/>
    <col min="15103" max="15103" width="37.28515625" style="3" customWidth="1"/>
    <col min="15104" max="15106" width="30.7109375" style="3" customWidth="1"/>
    <col min="15107" max="15358" width="9.140625" style="3"/>
    <col min="15359" max="15359" width="37.28515625" style="3" customWidth="1"/>
    <col min="15360" max="15362" width="30.7109375" style="3" customWidth="1"/>
    <col min="15363" max="15614" width="9.140625" style="3"/>
    <col min="15615" max="15615" width="37.28515625" style="3" customWidth="1"/>
    <col min="15616" max="15618" width="30.7109375" style="3" customWidth="1"/>
    <col min="15619" max="15870" width="9.140625" style="3"/>
    <col min="15871" max="15871" width="37.28515625" style="3" customWidth="1"/>
    <col min="15872" max="15874" width="30.7109375" style="3" customWidth="1"/>
    <col min="15875" max="16126" width="9.140625" style="3"/>
    <col min="16127" max="16127" width="37.28515625" style="3" customWidth="1"/>
    <col min="16128" max="16130" width="30.7109375" style="3" customWidth="1"/>
    <col min="16131" max="16384" width="9.140625" style="3"/>
  </cols>
  <sheetData>
    <row r="1" spans="1:3" ht="12" customHeight="1" x14ac:dyDescent="0.2">
      <c r="A1" s="1"/>
      <c r="B1" s="1"/>
      <c r="C1" s="52"/>
    </row>
    <row r="2" spans="1:3" ht="16.5" customHeight="1" x14ac:dyDescent="0.2">
      <c r="A2" s="81" t="s">
        <v>94</v>
      </c>
      <c r="B2" s="81"/>
      <c r="C2" s="81"/>
    </row>
    <row r="3" spans="1:3" ht="16.5" customHeight="1" x14ac:dyDescent="0.2">
      <c r="A3" s="4" t="s">
        <v>7</v>
      </c>
      <c r="B3" s="4"/>
      <c r="C3" s="5"/>
    </row>
    <row r="4" spans="1:3" ht="16.5" customHeight="1" x14ac:dyDescent="0.2">
      <c r="A4" s="37" t="s">
        <v>73</v>
      </c>
      <c r="B4" s="4"/>
      <c r="C4" s="5"/>
    </row>
    <row r="5" spans="1:3" ht="12" customHeight="1" x14ac:dyDescent="0.2">
      <c r="A5" s="5"/>
      <c r="B5" s="5"/>
      <c r="C5" s="5"/>
    </row>
    <row r="6" spans="1:3" ht="12" customHeight="1" x14ac:dyDescent="0.2">
      <c r="A6" s="6"/>
      <c r="B6" s="6"/>
      <c r="C6" s="7"/>
    </row>
    <row r="7" spans="1:3" s="9" customFormat="1" ht="15" customHeight="1" x14ac:dyDescent="0.25">
      <c r="A7" s="8" t="s">
        <v>2</v>
      </c>
      <c r="B7" s="8"/>
      <c r="C7" s="8"/>
    </row>
    <row r="8" spans="1:3" s="9" customFormat="1" ht="13.7" customHeight="1" x14ac:dyDescent="0.15">
      <c r="A8" s="10" t="s">
        <v>3</v>
      </c>
      <c r="B8" s="53" t="s">
        <v>36</v>
      </c>
      <c r="C8" s="11"/>
    </row>
    <row r="9" spans="1:3" s="9" customFormat="1" ht="13.7" customHeight="1" x14ac:dyDescent="0.15">
      <c r="A9" s="10" t="s">
        <v>4</v>
      </c>
      <c r="B9" s="54" t="s">
        <v>36</v>
      </c>
      <c r="C9" s="11"/>
    </row>
    <row r="10" spans="1:3" s="9" customFormat="1" ht="13.7" customHeight="1" x14ac:dyDescent="0.15">
      <c r="A10" s="10" t="s">
        <v>5</v>
      </c>
      <c r="B10" s="54" t="s">
        <v>36</v>
      </c>
      <c r="C10" s="11"/>
    </row>
    <row r="11" spans="1:3" s="9" customFormat="1" ht="13.7" customHeight="1" x14ac:dyDescent="0.15">
      <c r="A11" s="12" t="s">
        <v>6</v>
      </c>
      <c r="B11" s="55" t="s">
        <v>36</v>
      </c>
      <c r="C11" s="13"/>
    </row>
    <row r="12" spans="1:3" s="9" customFormat="1" ht="13.7" customHeight="1" x14ac:dyDescent="0.25">
      <c r="A12" s="2"/>
      <c r="B12" s="2"/>
      <c r="C12" s="14"/>
    </row>
    <row r="13" spans="1:3" s="9" customFormat="1" ht="15" customHeight="1" x14ac:dyDescent="0.25">
      <c r="A13" s="15" t="s">
        <v>46</v>
      </c>
      <c r="B13" s="16"/>
      <c r="C13" s="16"/>
    </row>
    <row r="14" spans="1:3" s="9" customFormat="1" ht="13.7" customHeight="1" x14ac:dyDescent="0.25">
      <c r="A14" s="10" t="s">
        <v>8</v>
      </c>
      <c r="B14" s="11"/>
      <c r="C14" s="11"/>
    </row>
    <row r="15" spans="1:3" s="9" customFormat="1" ht="13.7" customHeight="1" x14ac:dyDescent="0.25">
      <c r="A15" s="10" t="s">
        <v>10</v>
      </c>
      <c r="B15" s="11"/>
      <c r="C15" s="11"/>
    </row>
    <row r="16" spans="1:3" s="18" customFormat="1" ht="13.7" customHeight="1" x14ac:dyDescent="0.15">
      <c r="A16" s="36" t="s">
        <v>9</v>
      </c>
      <c r="B16" s="56" t="s">
        <v>36</v>
      </c>
      <c r="C16" s="57"/>
    </row>
    <row r="17" spans="1:3" s="18" customFormat="1" ht="13.7" customHeight="1" x14ac:dyDescent="0.25">
      <c r="A17" s="10"/>
      <c r="B17" s="17"/>
      <c r="C17" s="17"/>
    </row>
    <row r="18" spans="1:3" s="9" customFormat="1" ht="15" customHeight="1" x14ac:dyDescent="0.25">
      <c r="A18" s="19" t="s">
        <v>95</v>
      </c>
      <c r="B18" s="20"/>
      <c r="C18" s="20"/>
    </row>
    <row r="19" spans="1:3" ht="13.7" customHeight="1" x14ac:dyDescent="0.2">
      <c r="A19" s="21"/>
      <c r="B19" s="58"/>
      <c r="C19" s="59" t="s">
        <v>12</v>
      </c>
    </row>
    <row r="20" spans="1:3" ht="13.7" customHeight="1" x14ac:dyDescent="0.2">
      <c r="A20" s="10" t="s">
        <v>44</v>
      </c>
      <c r="B20" s="54" t="s">
        <v>36</v>
      </c>
      <c r="C20" s="58" t="s">
        <v>25</v>
      </c>
    </row>
    <row r="21" spans="1:3" ht="13.7" customHeight="1" x14ac:dyDescent="0.2">
      <c r="A21" s="10" t="s">
        <v>50</v>
      </c>
      <c r="B21" s="54" t="s">
        <v>36</v>
      </c>
      <c r="C21" s="60" t="s">
        <v>52</v>
      </c>
    </row>
    <row r="22" spans="1:3" ht="13.7" customHeight="1" x14ac:dyDescent="0.2">
      <c r="A22" s="10" t="s">
        <v>49</v>
      </c>
      <c r="B22" s="54" t="s">
        <v>36</v>
      </c>
      <c r="C22" s="58" t="s">
        <v>26</v>
      </c>
    </row>
    <row r="23" spans="1:3" ht="13.7" customHeight="1" x14ac:dyDescent="0.2">
      <c r="A23" s="10"/>
      <c r="B23" s="61"/>
      <c r="C23" s="58" t="s">
        <v>27</v>
      </c>
    </row>
    <row r="24" spans="1:3" ht="13.7" customHeight="1" x14ac:dyDescent="0.2">
      <c r="A24" s="10" t="s">
        <v>51</v>
      </c>
      <c r="B24" s="54" t="s">
        <v>36</v>
      </c>
      <c r="C24" s="60" t="s">
        <v>53</v>
      </c>
    </row>
    <row r="25" spans="1:3" s="62" customFormat="1" ht="13.7" customHeight="1" x14ac:dyDescent="0.2">
      <c r="A25" s="32" t="s">
        <v>47</v>
      </c>
      <c r="B25" s="54" t="s">
        <v>36</v>
      </c>
      <c r="C25" s="58" t="s">
        <v>48</v>
      </c>
    </row>
    <row r="26" spans="1:3" ht="13.7" customHeight="1" x14ac:dyDescent="0.2">
      <c r="A26" s="10"/>
      <c r="B26" s="10"/>
      <c r="C26" s="58"/>
    </row>
    <row r="27" spans="1:3" ht="13.7" customHeight="1" x14ac:dyDescent="0.2">
      <c r="A27" s="10" t="s">
        <v>11</v>
      </c>
      <c r="B27" s="46">
        <f>SUM(B20:B25)</f>
        <v>0</v>
      </c>
      <c r="C27" s="27"/>
    </row>
    <row r="28" spans="1:3" s="63" customFormat="1" ht="13.7" customHeight="1" x14ac:dyDescent="0.2">
      <c r="A28" s="29" t="s">
        <v>28</v>
      </c>
      <c r="B28" s="51" t="e">
        <f>(B27/3.6)/B16</f>
        <v>#VALUE!</v>
      </c>
      <c r="C28" s="30"/>
    </row>
    <row r="29" spans="1:3" ht="13.7" customHeight="1" x14ac:dyDescent="0.2">
      <c r="A29" s="21"/>
      <c r="B29" s="58"/>
      <c r="C29" s="58"/>
    </row>
    <row r="30" spans="1:3" s="9" customFormat="1" ht="15" customHeight="1" x14ac:dyDescent="0.25">
      <c r="A30" s="19" t="s">
        <v>96</v>
      </c>
      <c r="B30" s="20"/>
      <c r="C30" s="20"/>
    </row>
    <row r="31" spans="1:3" ht="13.7" customHeight="1" x14ac:dyDescent="0.2">
      <c r="A31" s="23"/>
      <c r="B31" s="23"/>
      <c r="C31" s="59" t="s">
        <v>12</v>
      </c>
    </row>
    <row r="32" spans="1:3" ht="13.7" customHeight="1" x14ac:dyDescent="0.2">
      <c r="A32" s="10" t="s">
        <v>13</v>
      </c>
      <c r="B32" s="54" t="s">
        <v>36</v>
      </c>
      <c r="C32" s="58" t="s">
        <v>29</v>
      </c>
    </row>
    <row r="33" spans="1:3" ht="13.7" customHeight="1" x14ac:dyDescent="0.2">
      <c r="A33" s="10" t="s">
        <v>14</v>
      </c>
      <c r="B33" s="54" t="s">
        <v>36</v>
      </c>
      <c r="C33" s="58" t="s">
        <v>30</v>
      </c>
    </row>
    <row r="34" spans="1:3" ht="13.7" customHeight="1" x14ac:dyDescent="0.2">
      <c r="A34" s="10" t="s">
        <v>15</v>
      </c>
      <c r="B34" s="54" t="s">
        <v>36</v>
      </c>
      <c r="C34" s="58" t="s">
        <v>31</v>
      </c>
    </row>
    <row r="35" spans="1:3" ht="13.7" customHeight="1" x14ac:dyDescent="0.2">
      <c r="A35" s="10" t="s">
        <v>16</v>
      </c>
      <c r="B35" s="54" t="s">
        <v>36</v>
      </c>
      <c r="C35" s="58" t="s">
        <v>32</v>
      </c>
    </row>
    <row r="36" spans="1:3" ht="13.7" customHeight="1" x14ac:dyDescent="0.2">
      <c r="A36" s="10" t="s">
        <v>17</v>
      </c>
      <c r="B36" s="54" t="s">
        <v>36</v>
      </c>
      <c r="C36" s="58" t="s">
        <v>34</v>
      </c>
    </row>
    <row r="37" spans="1:3" ht="13.7" customHeight="1" x14ac:dyDescent="0.2">
      <c r="A37" s="10" t="s">
        <v>33</v>
      </c>
      <c r="B37" s="54" t="s">
        <v>36</v>
      </c>
      <c r="C37" s="58" t="s">
        <v>35</v>
      </c>
    </row>
    <row r="38" spans="1:3" x14ac:dyDescent="0.2">
      <c r="A38" s="10" t="s">
        <v>18</v>
      </c>
      <c r="B38" s="54" t="s">
        <v>36</v>
      </c>
      <c r="C38" s="58" t="s">
        <v>93</v>
      </c>
    </row>
    <row r="39" spans="1:3" x14ac:dyDescent="0.2">
      <c r="A39" s="32" t="s">
        <v>38</v>
      </c>
      <c r="B39" s="54" t="s">
        <v>36</v>
      </c>
      <c r="C39" s="58" t="s">
        <v>54</v>
      </c>
    </row>
    <row r="40" spans="1:3" ht="13.7" customHeight="1" x14ac:dyDescent="0.2">
      <c r="A40" s="32" t="s">
        <v>19</v>
      </c>
      <c r="B40" s="54" t="s">
        <v>36</v>
      </c>
      <c r="C40" s="64" t="s">
        <v>55</v>
      </c>
    </row>
    <row r="41" spans="1:3" ht="13.7" customHeight="1" x14ac:dyDescent="0.2">
      <c r="A41" s="32" t="s">
        <v>37</v>
      </c>
      <c r="B41" s="54" t="s">
        <v>36</v>
      </c>
      <c r="C41" s="58" t="s">
        <v>56</v>
      </c>
    </row>
    <row r="42" spans="1:3" ht="13.7" customHeight="1" x14ac:dyDescent="0.2">
      <c r="A42" s="10"/>
      <c r="B42" s="61"/>
      <c r="C42" s="58"/>
    </row>
    <row r="43" spans="1:3" ht="13.7" customHeight="1" x14ac:dyDescent="0.2">
      <c r="A43" s="10" t="s">
        <v>0</v>
      </c>
      <c r="B43" s="61"/>
      <c r="C43" s="58"/>
    </row>
    <row r="44" spans="1:3" ht="13.7" customHeight="1" x14ac:dyDescent="0.2">
      <c r="A44" s="10" t="s">
        <v>20</v>
      </c>
      <c r="B44" s="54" t="s">
        <v>36</v>
      </c>
      <c r="C44" s="64" t="s">
        <v>98</v>
      </c>
    </row>
    <row r="45" spans="1:3" ht="13.7" customHeight="1" x14ac:dyDescent="0.2">
      <c r="A45" s="10" t="s">
        <v>21</v>
      </c>
      <c r="B45" s="54" t="s">
        <v>36</v>
      </c>
      <c r="C45" s="64" t="s">
        <v>99</v>
      </c>
    </row>
    <row r="46" spans="1:3" ht="13.7" customHeight="1" x14ac:dyDescent="0.2">
      <c r="A46" s="10" t="s">
        <v>58</v>
      </c>
      <c r="B46" s="44" t="e">
        <f>(B44/2.56+B45/2)/3.6</f>
        <v>#VALUE!</v>
      </c>
      <c r="C46" s="58"/>
    </row>
    <row r="47" spans="1:3" ht="13.7" customHeight="1" x14ac:dyDescent="0.2">
      <c r="A47" s="10"/>
      <c r="B47" s="10"/>
      <c r="C47" s="64"/>
    </row>
    <row r="48" spans="1:3" ht="13.7" customHeight="1" x14ac:dyDescent="0.2">
      <c r="A48" s="10" t="s">
        <v>22</v>
      </c>
      <c r="B48" s="46" t="e">
        <f>SUM(B32:B41)-B32-B34</f>
        <v>#VALUE!</v>
      </c>
      <c r="C48" s="58"/>
    </row>
    <row r="49" spans="1:3" ht="13.7" customHeight="1" x14ac:dyDescent="0.2">
      <c r="A49" s="10" t="s">
        <v>57</v>
      </c>
      <c r="B49" s="44" t="e">
        <f>B48/3.6/2.56</f>
        <v>#VALUE!</v>
      </c>
      <c r="C49" s="58"/>
    </row>
    <row r="51" spans="1:3" ht="13.7" customHeight="1" x14ac:dyDescent="0.2">
      <c r="A51" s="10" t="s">
        <v>59</v>
      </c>
      <c r="B51" s="44" t="e">
        <f>IF(B49&lt;B46,B49,B46)</f>
        <v>#VALUE!</v>
      </c>
      <c r="C51" s="58"/>
    </row>
    <row r="52" spans="1:3" ht="13.7" customHeight="1" x14ac:dyDescent="0.2">
      <c r="A52" s="10" t="s">
        <v>60</v>
      </c>
      <c r="B52" s="44" t="e">
        <f>IF(B46-B49&gt;0,B46-B49,0)</f>
        <v>#VALUE!</v>
      </c>
      <c r="C52" s="58"/>
    </row>
    <row r="53" spans="1:3" ht="15" x14ac:dyDescent="0.25">
      <c r="A53" s="10"/>
      <c r="B53" s="66"/>
      <c r="C53" s="58"/>
    </row>
    <row r="54" spans="1:3" ht="13.7" customHeight="1" x14ac:dyDescent="0.2">
      <c r="A54" s="29" t="s">
        <v>23</v>
      </c>
      <c r="B54" s="51" t="e">
        <f>(SUM(B32:B41)/3.6)/B16-(B51*2.56)/B16-B52/B16</f>
        <v>#VALUE!</v>
      </c>
      <c r="C54" s="58"/>
    </row>
    <row r="55" spans="1:3" ht="13.7" customHeight="1" x14ac:dyDescent="0.2">
      <c r="A55" s="24"/>
      <c r="B55" s="28"/>
      <c r="C55" s="67"/>
    </row>
    <row r="56" spans="1:3" ht="13.7" customHeight="1" x14ac:dyDescent="0.2">
      <c r="A56" s="19" t="s">
        <v>97</v>
      </c>
      <c r="B56" s="19"/>
      <c r="C56" s="25"/>
    </row>
    <row r="57" spans="1:3" ht="12" customHeight="1" x14ac:dyDescent="0.2">
      <c r="A57" s="17"/>
      <c r="B57" s="17"/>
      <c r="C57" s="68"/>
    </row>
    <row r="58" spans="1:3" ht="12" customHeight="1" x14ac:dyDescent="0.2">
      <c r="A58" s="10" t="s">
        <v>45</v>
      </c>
      <c r="B58" s="46" t="e">
        <f>(B44-B59)/2.56+B45/2</f>
        <v>#VALUE!</v>
      </c>
      <c r="C58" s="69"/>
    </row>
    <row r="59" spans="1:3" ht="12" customHeight="1" x14ac:dyDescent="0.2">
      <c r="A59" s="10" t="s">
        <v>61</v>
      </c>
      <c r="B59" s="54" t="s">
        <v>36</v>
      </c>
      <c r="C59" s="60" t="s">
        <v>62</v>
      </c>
    </row>
    <row r="60" spans="1:3" s="71" customFormat="1" x14ac:dyDescent="0.15">
      <c r="A60" s="33" t="s">
        <v>66</v>
      </c>
      <c r="B60" s="61" t="s">
        <v>100</v>
      </c>
      <c r="C60" s="70" t="s">
        <v>39</v>
      </c>
    </row>
    <row r="61" spans="1:3" s="71" customFormat="1" x14ac:dyDescent="0.15">
      <c r="A61" s="33" t="s">
        <v>67</v>
      </c>
      <c r="B61" s="79" t="s">
        <v>100</v>
      </c>
      <c r="C61" s="73" t="s">
        <v>40</v>
      </c>
    </row>
    <row r="62" spans="1:3" s="71" customFormat="1" x14ac:dyDescent="0.15">
      <c r="A62" s="33" t="s">
        <v>68</v>
      </c>
      <c r="B62" s="61" t="s">
        <v>100</v>
      </c>
      <c r="C62" s="70" t="s">
        <v>41</v>
      </c>
    </row>
    <row r="63" spans="1:3" s="71" customFormat="1" x14ac:dyDescent="0.15">
      <c r="A63" s="33" t="s">
        <v>69</v>
      </c>
      <c r="B63" s="79" t="s">
        <v>100</v>
      </c>
      <c r="C63" s="73" t="s">
        <v>42</v>
      </c>
    </row>
    <row r="64" spans="1:3" s="71" customFormat="1" x14ac:dyDescent="0.15">
      <c r="A64" s="33" t="s">
        <v>63</v>
      </c>
      <c r="B64" s="54" t="s">
        <v>36</v>
      </c>
      <c r="C64" s="70" t="s">
        <v>43</v>
      </c>
    </row>
    <row r="65" spans="1:3" s="71" customFormat="1" x14ac:dyDescent="0.15">
      <c r="A65" s="33" t="s">
        <v>64</v>
      </c>
      <c r="B65" s="54" t="s">
        <v>36</v>
      </c>
      <c r="C65" s="70" t="s">
        <v>65</v>
      </c>
    </row>
    <row r="66" spans="1:3" ht="12" customHeight="1" x14ac:dyDescent="0.2">
      <c r="A66" s="10" t="s">
        <v>1</v>
      </c>
      <c r="B66" s="44" t="e">
        <f>(B58+(B64+B65))/3.6</f>
        <v>#VALUE!</v>
      </c>
      <c r="C66" s="74"/>
    </row>
    <row r="67" spans="1:3" ht="12" customHeight="1" x14ac:dyDescent="0.2">
      <c r="A67" s="10" t="s">
        <v>24</v>
      </c>
      <c r="B67" s="45" t="e">
        <f>B66/B16</f>
        <v>#VALUE!</v>
      </c>
      <c r="C67" s="74"/>
    </row>
    <row r="68" spans="1:3" ht="12" customHeight="1" x14ac:dyDescent="0.2">
      <c r="A68" s="10"/>
      <c r="B68" s="27"/>
      <c r="C68" s="73"/>
    </row>
    <row r="69" spans="1:3" ht="12" customHeight="1" x14ac:dyDescent="0.2">
      <c r="A69" s="29" t="s">
        <v>103</v>
      </c>
      <c r="B69" s="47" t="e">
        <f>B67/(B54+B67)</f>
        <v>#VALUE!</v>
      </c>
      <c r="C69" s="22"/>
    </row>
    <row r="70" spans="1:3" ht="12" customHeight="1" x14ac:dyDescent="0.2">
      <c r="A70" s="29"/>
      <c r="B70" s="34"/>
      <c r="C70" s="22"/>
    </row>
    <row r="71" spans="1:3" ht="12" customHeight="1" x14ac:dyDescent="0.2">
      <c r="A71" s="10" t="s">
        <v>70</v>
      </c>
      <c r="B71" s="34"/>
      <c r="C71" s="22"/>
    </row>
    <row r="88" spans="1:3" ht="12.6" x14ac:dyDescent="0.2">
      <c r="C88" s="75"/>
    </row>
    <row r="89" spans="1:3" ht="12.6" x14ac:dyDescent="0.2">
      <c r="C89" s="75"/>
    </row>
    <row r="90" spans="1:3" ht="12.6" x14ac:dyDescent="0.2">
      <c r="C90" s="75"/>
    </row>
    <row r="91" spans="1:3" ht="12.6" x14ac:dyDescent="0.2">
      <c r="A91" s="38"/>
      <c r="B91" s="38"/>
      <c r="C91" s="76"/>
    </row>
    <row r="92" spans="1:3" ht="12.6" x14ac:dyDescent="0.2">
      <c r="C92" s="77" t="s">
        <v>101</v>
      </c>
    </row>
    <row r="93" spans="1:3" ht="12.6" x14ac:dyDescent="0.2">
      <c r="A93" s="35" t="e">
        <f>B28</f>
        <v>#VALUE!</v>
      </c>
      <c r="B93" s="35" t="e">
        <f>B54</f>
        <v>#VALUE!</v>
      </c>
    </row>
    <row r="94" spans="1:3" ht="12.6" x14ac:dyDescent="0.2">
      <c r="B94" s="35"/>
      <c r="C94" s="78" t="e">
        <f>B69</f>
        <v>#VALUE!</v>
      </c>
    </row>
    <row r="95" spans="1:3" ht="12.6" x14ac:dyDescent="0.2">
      <c r="C95" s="78"/>
    </row>
  </sheetData>
  <sheetProtection password="C1C3" sheet="1" objects="1" scenarios="1"/>
  <mergeCells count="1">
    <mergeCell ref="A2:C2"/>
  </mergeCells>
  <conditionalFormatting sqref="A57:B57">
    <cfRule type="cellIs" dxfId="59" priority="12" stopIfTrue="1" operator="equal">
      <formula>"&lt;OMSCHRIJVING OPBOUW CONSTRUCTIE&gt;"</formula>
    </cfRule>
  </conditionalFormatting>
  <conditionalFormatting sqref="C10">
    <cfRule type="cellIs" dxfId="58" priority="13" stopIfTrue="1" operator="equal">
      <formula>"&lt;OPDRACHTGEVER&gt;"</formula>
    </cfRule>
  </conditionalFormatting>
  <conditionalFormatting sqref="C8">
    <cfRule type="cellIs" dxfId="57" priority="14" stopIfTrue="1" operator="equal">
      <formula>"&lt;PROJECT&gt;"</formula>
    </cfRule>
  </conditionalFormatting>
  <conditionalFormatting sqref="C9">
    <cfRule type="cellIs" dxfId="56" priority="15" stopIfTrue="1" operator="equal">
      <formula>"&lt;PROJECTNUMMER&gt;"</formula>
    </cfRule>
  </conditionalFormatting>
  <conditionalFormatting sqref="C11 C14:C16 B32:B41">
    <cfRule type="cellIs" dxfId="55" priority="16" stopIfTrue="1" operator="equal">
      <formula>"&lt;DATUM&gt;"</formula>
    </cfRule>
  </conditionalFormatting>
  <conditionalFormatting sqref="B14:B15">
    <cfRule type="cellIs" dxfId="54" priority="11" stopIfTrue="1" operator="equal">
      <formula>"&lt;DATUM&gt;"</formula>
    </cfRule>
  </conditionalFormatting>
  <conditionalFormatting sqref="B42:B43">
    <cfRule type="cellIs" dxfId="53" priority="9" stopIfTrue="1" operator="equal">
      <formula>"&lt;DATUM&gt;"</formula>
    </cfRule>
  </conditionalFormatting>
  <conditionalFormatting sqref="B23 B25">
    <cfRule type="cellIs" dxfId="52" priority="10" stopIfTrue="1" operator="equal">
      <formula>"&lt;DATUM&gt;"</formula>
    </cfRule>
  </conditionalFormatting>
  <conditionalFormatting sqref="B24">
    <cfRule type="cellIs" dxfId="51" priority="7" stopIfTrue="1" operator="equal">
      <formula>"&lt;DATUM&gt;"</formula>
    </cfRule>
  </conditionalFormatting>
  <conditionalFormatting sqref="B8:B10">
    <cfRule type="cellIs" dxfId="50" priority="8" stopIfTrue="1" operator="equal">
      <formula>"&lt;DATUM&gt;"</formula>
    </cfRule>
  </conditionalFormatting>
  <conditionalFormatting sqref="B16">
    <cfRule type="cellIs" dxfId="49" priority="6" stopIfTrue="1" operator="equal">
      <formula>"&lt;DATUM&gt;"</formula>
    </cfRule>
  </conditionalFormatting>
  <conditionalFormatting sqref="B20:B22">
    <cfRule type="cellIs" dxfId="48" priority="5" stopIfTrue="1" operator="equal">
      <formula>"&lt;DATUM&gt;"</formula>
    </cfRule>
  </conditionalFormatting>
  <conditionalFormatting sqref="B44:B45">
    <cfRule type="cellIs" dxfId="47" priority="3" stopIfTrue="1" operator="equal">
      <formula>"&lt;DATUM&gt;"</formula>
    </cfRule>
  </conditionalFormatting>
  <conditionalFormatting sqref="B59:B65">
    <cfRule type="cellIs" dxfId="46" priority="2" stopIfTrue="1" operator="equal">
      <formula>"&lt;DATUM&gt;"</formula>
    </cfRule>
  </conditionalFormatting>
  <conditionalFormatting sqref="B11">
    <cfRule type="cellIs" dxfId="45" priority="1" stopIfTrue="1" operator="equal">
      <formula>"&lt;DATUM&gt;"</formula>
    </cfRule>
  </conditionalFormatting>
  <pageMargins left="0.7" right="0.7" top="0.75" bottom="0.75" header="0.3" footer="0.3"/>
  <pageSetup paperSize="9" scale="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5"/>
  <sheetViews>
    <sheetView view="pageBreakPreview" topLeftCell="A52" zoomScale="115" zoomScaleNormal="85" zoomScaleSheetLayoutView="115" workbookViewId="0">
      <selection activeCell="A70" sqref="A70"/>
    </sheetView>
  </sheetViews>
  <sheetFormatPr defaultRowHeight="12.75" x14ac:dyDescent="0.2"/>
  <cols>
    <col min="1" max="1" width="62.7109375" style="26" customWidth="1"/>
    <col min="2" max="2" width="14.42578125" style="26" bestFit="1" customWidth="1"/>
    <col min="3" max="3" width="165" style="65" bestFit="1" customWidth="1"/>
    <col min="4" max="254" width="9.140625" style="3"/>
    <col min="255" max="255" width="37.28515625" style="3" customWidth="1"/>
    <col min="256" max="258" width="30.7109375" style="3" customWidth="1"/>
    <col min="259" max="510" width="9.140625" style="3"/>
    <col min="511" max="511" width="37.28515625" style="3" customWidth="1"/>
    <col min="512" max="514" width="30.7109375" style="3" customWidth="1"/>
    <col min="515" max="766" width="9.140625" style="3"/>
    <col min="767" max="767" width="37.28515625" style="3" customWidth="1"/>
    <col min="768" max="770" width="30.7109375" style="3" customWidth="1"/>
    <col min="771" max="1022" width="9.140625" style="3"/>
    <col min="1023" max="1023" width="37.28515625" style="3" customWidth="1"/>
    <col min="1024" max="1026" width="30.7109375" style="3" customWidth="1"/>
    <col min="1027" max="1278" width="9.140625" style="3"/>
    <col min="1279" max="1279" width="37.28515625" style="3" customWidth="1"/>
    <col min="1280" max="1282" width="30.7109375" style="3" customWidth="1"/>
    <col min="1283" max="1534" width="9.140625" style="3"/>
    <col min="1535" max="1535" width="37.28515625" style="3" customWidth="1"/>
    <col min="1536" max="1538" width="30.7109375" style="3" customWidth="1"/>
    <col min="1539" max="1790" width="9.140625" style="3"/>
    <col min="1791" max="1791" width="37.28515625" style="3" customWidth="1"/>
    <col min="1792" max="1794" width="30.7109375" style="3" customWidth="1"/>
    <col min="1795" max="2046" width="9.140625" style="3"/>
    <col min="2047" max="2047" width="37.28515625" style="3" customWidth="1"/>
    <col min="2048" max="2050" width="30.7109375" style="3" customWidth="1"/>
    <col min="2051" max="2302" width="9.140625" style="3"/>
    <col min="2303" max="2303" width="37.28515625" style="3" customWidth="1"/>
    <col min="2304" max="2306" width="30.7109375" style="3" customWidth="1"/>
    <col min="2307" max="2558" width="9.140625" style="3"/>
    <col min="2559" max="2559" width="37.28515625" style="3" customWidth="1"/>
    <col min="2560" max="2562" width="30.7109375" style="3" customWidth="1"/>
    <col min="2563" max="2814" width="9.140625" style="3"/>
    <col min="2815" max="2815" width="37.28515625" style="3" customWidth="1"/>
    <col min="2816" max="2818" width="30.7109375" style="3" customWidth="1"/>
    <col min="2819" max="3070" width="9.140625" style="3"/>
    <col min="3071" max="3071" width="37.28515625" style="3" customWidth="1"/>
    <col min="3072" max="3074" width="30.7109375" style="3" customWidth="1"/>
    <col min="3075" max="3326" width="9.140625" style="3"/>
    <col min="3327" max="3327" width="37.28515625" style="3" customWidth="1"/>
    <col min="3328" max="3330" width="30.7109375" style="3" customWidth="1"/>
    <col min="3331" max="3582" width="9.140625" style="3"/>
    <col min="3583" max="3583" width="37.28515625" style="3" customWidth="1"/>
    <col min="3584" max="3586" width="30.7109375" style="3" customWidth="1"/>
    <col min="3587" max="3838" width="9.140625" style="3"/>
    <col min="3839" max="3839" width="37.28515625" style="3" customWidth="1"/>
    <col min="3840" max="3842" width="30.7109375" style="3" customWidth="1"/>
    <col min="3843" max="4094" width="9.140625" style="3"/>
    <col min="4095" max="4095" width="37.28515625" style="3" customWidth="1"/>
    <col min="4096" max="4098" width="30.7109375" style="3" customWidth="1"/>
    <col min="4099" max="4350" width="9.140625" style="3"/>
    <col min="4351" max="4351" width="37.28515625" style="3" customWidth="1"/>
    <col min="4352" max="4354" width="30.7109375" style="3" customWidth="1"/>
    <col min="4355" max="4606" width="9.140625" style="3"/>
    <col min="4607" max="4607" width="37.28515625" style="3" customWidth="1"/>
    <col min="4608" max="4610" width="30.7109375" style="3" customWidth="1"/>
    <col min="4611" max="4862" width="9.140625" style="3"/>
    <col min="4863" max="4863" width="37.28515625" style="3" customWidth="1"/>
    <col min="4864" max="4866" width="30.7109375" style="3" customWidth="1"/>
    <col min="4867" max="5118" width="9.140625" style="3"/>
    <col min="5119" max="5119" width="37.28515625" style="3" customWidth="1"/>
    <col min="5120" max="5122" width="30.7109375" style="3" customWidth="1"/>
    <col min="5123" max="5374" width="9.140625" style="3"/>
    <col min="5375" max="5375" width="37.28515625" style="3" customWidth="1"/>
    <col min="5376" max="5378" width="30.7109375" style="3" customWidth="1"/>
    <col min="5379" max="5630" width="9.140625" style="3"/>
    <col min="5631" max="5631" width="37.28515625" style="3" customWidth="1"/>
    <col min="5632" max="5634" width="30.7109375" style="3" customWidth="1"/>
    <col min="5635" max="5886" width="9.140625" style="3"/>
    <col min="5887" max="5887" width="37.28515625" style="3" customWidth="1"/>
    <col min="5888" max="5890" width="30.7109375" style="3" customWidth="1"/>
    <col min="5891" max="6142" width="9.140625" style="3"/>
    <col min="6143" max="6143" width="37.28515625" style="3" customWidth="1"/>
    <col min="6144" max="6146" width="30.7109375" style="3" customWidth="1"/>
    <col min="6147" max="6398" width="9.140625" style="3"/>
    <col min="6399" max="6399" width="37.28515625" style="3" customWidth="1"/>
    <col min="6400" max="6402" width="30.7109375" style="3" customWidth="1"/>
    <col min="6403" max="6654" width="9.140625" style="3"/>
    <col min="6655" max="6655" width="37.28515625" style="3" customWidth="1"/>
    <col min="6656" max="6658" width="30.7109375" style="3" customWidth="1"/>
    <col min="6659" max="6910" width="9.140625" style="3"/>
    <col min="6911" max="6911" width="37.28515625" style="3" customWidth="1"/>
    <col min="6912" max="6914" width="30.7109375" style="3" customWidth="1"/>
    <col min="6915" max="7166" width="9.140625" style="3"/>
    <col min="7167" max="7167" width="37.28515625" style="3" customWidth="1"/>
    <col min="7168" max="7170" width="30.7109375" style="3" customWidth="1"/>
    <col min="7171" max="7422" width="9.140625" style="3"/>
    <col min="7423" max="7423" width="37.28515625" style="3" customWidth="1"/>
    <col min="7424" max="7426" width="30.7109375" style="3" customWidth="1"/>
    <col min="7427" max="7678" width="9.140625" style="3"/>
    <col min="7679" max="7679" width="37.28515625" style="3" customWidth="1"/>
    <col min="7680" max="7682" width="30.7109375" style="3" customWidth="1"/>
    <col min="7683" max="7934" width="9.140625" style="3"/>
    <col min="7935" max="7935" width="37.28515625" style="3" customWidth="1"/>
    <col min="7936" max="7938" width="30.7109375" style="3" customWidth="1"/>
    <col min="7939" max="8190" width="9.140625" style="3"/>
    <col min="8191" max="8191" width="37.28515625" style="3" customWidth="1"/>
    <col min="8192" max="8194" width="30.7109375" style="3" customWidth="1"/>
    <col min="8195" max="8446" width="9.140625" style="3"/>
    <col min="8447" max="8447" width="37.28515625" style="3" customWidth="1"/>
    <col min="8448" max="8450" width="30.7109375" style="3" customWidth="1"/>
    <col min="8451" max="8702" width="9.140625" style="3"/>
    <col min="8703" max="8703" width="37.28515625" style="3" customWidth="1"/>
    <col min="8704" max="8706" width="30.7109375" style="3" customWidth="1"/>
    <col min="8707" max="8958" width="9.140625" style="3"/>
    <col min="8959" max="8959" width="37.28515625" style="3" customWidth="1"/>
    <col min="8960" max="8962" width="30.7109375" style="3" customWidth="1"/>
    <col min="8963" max="9214" width="9.140625" style="3"/>
    <col min="9215" max="9215" width="37.28515625" style="3" customWidth="1"/>
    <col min="9216" max="9218" width="30.7109375" style="3" customWidth="1"/>
    <col min="9219" max="9470" width="9.140625" style="3"/>
    <col min="9471" max="9471" width="37.28515625" style="3" customWidth="1"/>
    <col min="9472" max="9474" width="30.7109375" style="3" customWidth="1"/>
    <col min="9475" max="9726" width="9.140625" style="3"/>
    <col min="9727" max="9727" width="37.28515625" style="3" customWidth="1"/>
    <col min="9728" max="9730" width="30.7109375" style="3" customWidth="1"/>
    <col min="9731" max="9982" width="9.140625" style="3"/>
    <col min="9983" max="9983" width="37.28515625" style="3" customWidth="1"/>
    <col min="9984" max="9986" width="30.7109375" style="3" customWidth="1"/>
    <col min="9987" max="10238" width="9.140625" style="3"/>
    <col min="10239" max="10239" width="37.28515625" style="3" customWidth="1"/>
    <col min="10240" max="10242" width="30.7109375" style="3" customWidth="1"/>
    <col min="10243" max="10494" width="9.140625" style="3"/>
    <col min="10495" max="10495" width="37.28515625" style="3" customWidth="1"/>
    <col min="10496" max="10498" width="30.7109375" style="3" customWidth="1"/>
    <col min="10499" max="10750" width="9.140625" style="3"/>
    <col min="10751" max="10751" width="37.28515625" style="3" customWidth="1"/>
    <col min="10752" max="10754" width="30.7109375" style="3" customWidth="1"/>
    <col min="10755" max="11006" width="9.140625" style="3"/>
    <col min="11007" max="11007" width="37.28515625" style="3" customWidth="1"/>
    <col min="11008" max="11010" width="30.7109375" style="3" customWidth="1"/>
    <col min="11011" max="11262" width="9.140625" style="3"/>
    <col min="11263" max="11263" width="37.28515625" style="3" customWidth="1"/>
    <col min="11264" max="11266" width="30.7109375" style="3" customWidth="1"/>
    <col min="11267" max="11518" width="9.140625" style="3"/>
    <col min="11519" max="11519" width="37.28515625" style="3" customWidth="1"/>
    <col min="11520" max="11522" width="30.7109375" style="3" customWidth="1"/>
    <col min="11523" max="11774" width="9.140625" style="3"/>
    <col min="11775" max="11775" width="37.28515625" style="3" customWidth="1"/>
    <col min="11776" max="11778" width="30.7109375" style="3" customWidth="1"/>
    <col min="11779" max="12030" width="9.140625" style="3"/>
    <col min="12031" max="12031" width="37.28515625" style="3" customWidth="1"/>
    <col min="12032" max="12034" width="30.7109375" style="3" customWidth="1"/>
    <col min="12035" max="12286" width="9.140625" style="3"/>
    <col min="12287" max="12287" width="37.28515625" style="3" customWidth="1"/>
    <col min="12288" max="12290" width="30.7109375" style="3" customWidth="1"/>
    <col min="12291" max="12542" width="9.140625" style="3"/>
    <col min="12543" max="12543" width="37.28515625" style="3" customWidth="1"/>
    <col min="12544" max="12546" width="30.7109375" style="3" customWidth="1"/>
    <col min="12547" max="12798" width="9.140625" style="3"/>
    <col min="12799" max="12799" width="37.28515625" style="3" customWidth="1"/>
    <col min="12800" max="12802" width="30.7109375" style="3" customWidth="1"/>
    <col min="12803" max="13054" width="9.140625" style="3"/>
    <col min="13055" max="13055" width="37.28515625" style="3" customWidth="1"/>
    <col min="13056" max="13058" width="30.7109375" style="3" customWidth="1"/>
    <col min="13059" max="13310" width="9.140625" style="3"/>
    <col min="13311" max="13311" width="37.28515625" style="3" customWidth="1"/>
    <col min="13312" max="13314" width="30.7109375" style="3" customWidth="1"/>
    <col min="13315" max="13566" width="9.140625" style="3"/>
    <col min="13567" max="13567" width="37.28515625" style="3" customWidth="1"/>
    <col min="13568" max="13570" width="30.7109375" style="3" customWidth="1"/>
    <col min="13571" max="13822" width="9.140625" style="3"/>
    <col min="13823" max="13823" width="37.28515625" style="3" customWidth="1"/>
    <col min="13824" max="13826" width="30.7109375" style="3" customWidth="1"/>
    <col min="13827" max="14078" width="9.140625" style="3"/>
    <col min="14079" max="14079" width="37.28515625" style="3" customWidth="1"/>
    <col min="14080" max="14082" width="30.7109375" style="3" customWidth="1"/>
    <col min="14083" max="14334" width="9.140625" style="3"/>
    <col min="14335" max="14335" width="37.28515625" style="3" customWidth="1"/>
    <col min="14336" max="14338" width="30.7109375" style="3" customWidth="1"/>
    <col min="14339" max="14590" width="9.140625" style="3"/>
    <col min="14591" max="14591" width="37.28515625" style="3" customWidth="1"/>
    <col min="14592" max="14594" width="30.7109375" style="3" customWidth="1"/>
    <col min="14595" max="14846" width="9.140625" style="3"/>
    <col min="14847" max="14847" width="37.28515625" style="3" customWidth="1"/>
    <col min="14848" max="14850" width="30.7109375" style="3" customWidth="1"/>
    <col min="14851" max="15102" width="9.140625" style="3"/>
    <col min="15103" max="15103" width="37.28515625" style="3" customWidth="1"/>
    <col min="15104" max="15106" width="30.7109375" style="3" customWidth="1"/>
    <col min="15107" max="15358" width="9.140625" style="3"/>
    <col min="15359" max="15359" width="37.28515625" style="3" customWidth="1"/>
    <col min="15360" max="15362" width="30.7109375" style="3" customWidth="1"/>
    <col min="15363" max="15614" width="9.140625" style="3"/>
    <col min="15615" max="15615" width="37.28515625" style="3" customWidth="1"/>
    <col min="15616" max="15618" width="30.7109375" style="3" customWidth="1"/>
    <col min="15619" max="15870" width="9.140625" style="3"/>
    <col min="15871" max="15871" width="37.28515625" style="3" customWidth="1"/>
    <col min="15872" max="15874" width="30.7109375" style="3" customWidth="1"/>
    <col min="15875" max="16126" width="9.140625" style="3"/>
    <col min="16127" max="16127" width="37.28515625" style="3" customWidth="1"/>
    <col min="16128" max="16130" width="30.7109375" style="3" customWidth="1"/>
    <col min="16131" max="16384" width="9.140625" style="3"/>
  </cols>
  <sheetData>
    <row r="1" spans="1:3" ht="12" customHeight="1" x14ac:dyDescent="0.2">
      <c r="A1" s="1"/>
      <c r="B1" s="1"/>
      <c r="C1" s="52"/>
    </row>
    <row r="2" spans="1:3" ht="16.5" customHeight="1" x14ac:dyDescent="0.2">
      <c r="A2" s="81" t="s">
        <v>94</v>
      </c>
      <c r="B2" s="81"/>
      <c r="C2" s="81"/>
    </row>
    <row r="3" spans="1:3" ht="16.5" customHeight="1" x14ac:dyDescent="0.2">
      <c r="A3" s="4" t="s">
        <v>7</v>
      </c>
      <c r="B3" s="4"/>
      <c r="C3" s="5"/>
    </row>
    <row r="4" spans="1:3" ht="16.5" customHeight="1" x14ac:dyDescent="0.2">
      <c r="A4" s="37" t="s">
        <v>72</v>
      </c>
      <c r="B4" s="4"/>
      <c r="C4" s="5"/>
    </row>
    <row r="5" spans="1:3" ht="12" customHeight="1" x14ac:dyDescent="0.2">
      <c r="A5" s="5"/>
      <c r="B5" s="5"/>
      <c r="C5" s="5"/>
    </row>
    <row r="6" spans="1:3" ht="12" customHeight="1" x14ac:dyDescent="0.2">
      <c r="A6" s="6"/>
      <c r="B6" s="6"/>
      <c r="C6" s="7"/>
    </row>
    <row r="7" spans="1:3" s="9" customFormat="1" ht="15" customHeight="1" x14ac:dyDescent="0.25">
      <c r="A7" s="8" t="s">
        <v>2</v>
      </c>
      <c r="B7" s="8"/>
      <c r="C7" s="8"/>
    </row>
    <row r="8" spans="1:3" s="9" customFormat="1" ht="13.7" customHeight="1" x14ac:dyDescent="0.15">
      <c r="A8" s="10" t="s">
        <v>3</v>
      </c>
      <c r="B8" s="53" t="s">
        <v>36</v>
      </c>
      <c r="C8" s="11"/>
    </row>
    <row r="9" spans="1:3" s="9" customFormat="1" ht="13.7" customHeight="1" x14ac:dyDescent="0.15">
      <c r="A9" s="10" t="s">
        <v>4</v>
      </c>
      <c r="B9" s="54" t="s">
        <v>36</v>
      </c>
      <c r="C9" s="11"/>
    </row>
    <row r="10" spans="1:3" s="9" customFormat="1" ht="13.7" customHeight="1" x14ac:dyDescent="0.15">
      <c r="A10" s="10" t="s">
        <v>5</v>
      </c>
      <c r="B10" s="54" t="s">
        <v>36</v>
      </c>
      <c r="C10" s="11"/>
    </row>
    <row r="11" spans="1:3" s="9" customFormat="1" ht="13.7" customHeight="1" x14ac:dyDescent="0.15">
      <c r="A11" s="12" t="s">
        <v>6</v>
      </c>
      <c r="B11" s="55" t="s">
        <v>36</v>
      </c>
      <c r="C11" s="13"/>
    </row>
    <row r="12" spans="1:3" s="9" customFormat="1" ht="13.7" customHeight="1" x14ac:dyDescent="0.25">
      <c r="A12" s="2"/>
      <c r="B12" s="2"/>
      <c r="C12" s="14"/>
    </row>
    <row r="13" spans="1:3" s="9" customFormat="1" ht="15" customHeight="1" x14ac:dyDescent="0.25">
      <c r="A13" s="15" t="s">
        <v>46</v>
      </c>
      <c r="B13" s="16"/>
      <c r="C13" s="16"/>
    </row>
    <row r="14" spans="1:3" s="9" customFormat="1" ht="13.7" customHeight="1" x14ac:dyDescent="0.25">
      <c r="A14" s="10" t="s">
        <v>8</v>
      </c>
      <c r="B14" s="11"/>
      <c r="C14" s="11"/>
    </row>
    <row r="15" spans="1:3" s="9" customFormat="1" ht="13.7" customHeight="1" x14ac:dyDescent="0.25">
      <c r="A15" s="10" t="s">
        <v>10</v>
      </c>
      <c r="B15" s="11"/>
      <c r="C15" s="11"/>
    </row>
    <row r="16" spans="1:3" s="18" customFormat="1" ht="13.7" customHeight="1" x14ac:dyDescent="0.15">
      <c r="A16" s="36" t="s">
        <v>9</v>
      </c>
      <c r="B16" s="56" t="s">
        <v>36</v>
      </c>
      <c r="C16" s="57"/>
    </row>
    <row r="17" spans="1:3" s="18" customFormat="1" ht="13.7" customHeight="1" x14ac:dyDescent="0.25">
      <c r="A17" s="10"/>
      <c r="B17" s="17"/>
      <c r="C17" s="17"/>
    </row>
    <row r="18" spans="1:3" s="9" customFormat="1" ht="15" customHeight="1" x14ac:dyDescent="0.25">
      <c r="A18" s="19" t="s">
        <v>95</v>
      </c>
      <c r="B18" s="20"/>
      <c r="C18" s="20"/>
    </row>
    <row r="19" spans="1:3" ht="13.7" customHeight="1" x14ac:dyDescent="0.2">
      <c r="A19" s="21"/>
      <c r="B19" s="58"/>
      <c r="C19" s="59" t="s">
        <v>12</v>
      </c>
    </row>
    <row r="20" spans="1:3" ht="13.7" customHeight="1" x14ac:dyDescent="0.2">
      <c r="A20" s="10" t="s">
        <v>44</v>
      </c>
      <c r="B20" s="54" t="s">
        <v>36</v>
      </c>
      <c r="C20" s="58" t="s">
        <v>25</v>
      </c>
    </row>
    <row r="21" spans="1:3" ht="13.7" customHeight="1" x14ac:dyDescent="0.2">
      <c r="A21" s="10" t="s">
        <v>50</v>
      </c>
      <c r="B21" s="54" t="s">
        <v>36</v>
      </c>
      <c r="C21" s="60" t="s">
        <v>52</v>
      </c>
    </row>
    <row r="22" spans="1:3" ht="13.7" customHeight="1" x14ac:dyDescent="0.2">
      <c r="A22" s="10" t="s">
        <v>49</v>
      </c>
      <c r="B22" s="54" t="s">
        <v>36</v>
      </c>
      <c r="C22" s="58" t="s">
        <v>26</v>
      </c>
    </row>
    <row r="23" spans="1:3" ht="13.7" customHeight="1" x14ac:dyDescent="0.2">
      <c r="A23" s="10"/>
      <c r="B23" s="61"/>
      <c r="C23" s="58" t="s">
        <v>27</v>
      </c>
    </row>
    <row r="24" spans="1:3" ht="13.7" customHeight="1" x14ac:dyDescent="0.2">
      <c r="A24" s="10" t="s">
        <v>51</v>
      </c>
      <c r="B24" s="54" t="s">
        <v>36</v>
      </c>
      <c r="C24" s="60" t="s">
        <v>53</v>
      </c>
    </row>
    <row r="25" spans="1:3" s="62" customFormat="1" ht="13.7" customHeight="1" x14ac:dyDescent="0.2">
      <c r="A25" s="32" t="s">
        <v>47</v>
      </c>
      <c r="B25" s="54" t="s">
        <v>36</v>
      </c>
      <c r="C25" s="58" t="s">
        <v>48</v>
      </c>
    </row>
    <row r="26" spans="1:3" ht="13.7" customHeight="1" x14ac:dyDescent="0.2">
      <c r="A26" s="10"/>
      <c r="B26" s="10"/>
      <c r="C26" s="58"/>
    </row>
    <row r="27" spans="1:3" ht="13.7" customHeight="1" x14ac:dyDescent="0.2">
      <c r="A27" s="10" t="s">
        <v>11</v>
      </c>
      <c r="B27" s="46">
        <f>SUM(B20:B25)</f>
        <v>0</v>
      </c>
      <c r="C27" s="27"/>
    </row>
    <row r="28" spans="1:3" s="63" customFormat="1" ht="13.7" customHeight="1" x14ac:dyDescent="0.2">
      <c r="A28" s="29" t="s">
        <v>28</v>
      </c>
      <c r="B28" s="51" t="e">
        <f>(B27/3.6)/B16</f>
        <v>#VALUE!</v>
      </c>
      <c r="C28" s="30"/>
    </row>
    <row r="29" spans="1:3" ht="13.7" customHeight="1" x14ac:dyDescent="0.2">
      <c r="A29" s="21"/>
      <c r="B29" s="58"/>
      <c r="C29" s="58"/>
    </row>
    <row r="30" spans="1:3" s="9" customFormat="1" ht="15" customHeight="1" x14ac:dyDescent="0.25">
      <c r="A30" s="19" t="s">
        <v>96</v>
      </c>
      <c r="B30" s="20"/>
      <c r="C30" s="20"/>
    </row>
    <row r="31" spans="1:3" ht="13.7" customHeight="1" x14ac:dyDescent="0.2">
      <c r="A31" s="23"/>
      <c r="B31" s="23"/>
      <c r="C31" s="59" t="s">
        <v>12</v>
      </c>
    </row>
    <row r="32" spans="1:3" ht="13.7" customHeight="1" x14ac:dyDescent="0.2">
      <c r="A32" s="10" t="s">
        <v>13</v>
      </c>
      <c r="B32" s="54" t="s">
        <v>36</v>
      </c>
      <c r="C32" s="58" t="s">
        <v>29</v>
      </c>
    </row>
    <row r="33" spans="1:3" ht="13.7" customHeight="1" x14ac:dyDescent="0.2">
      <c r="A33" s="10" t="s">
        <v>14</v>
      </c>
      <c r="B33" s="54" t="s">
        <v>36</v>
      </c>
      <c r="C33" s="58" t="s">
        <v>30</v>
      </c>
    </row>
    <row r="34" spans="1:3" ht="13.7" customHeight="1" x14ac:dyDescent="0.2">
      <c r="A34" s="10" t="s">
        <v>15</v>
      </c>
      <c r="B34" s="54" t="s">
        <v>36</v>
      </c>
      <c r="C34" s="58" t="s">
        <v>31</v>
      </c>
    </row>
    <row r="35" spans="1:3" ht="13.7" customHeight="1" x14ac:dyDescent="0.2">
      <c r="A35" s="10" t="s">
        <v>16</v>
      </c>
      <c r="B35" s="54" t="s">
        <v>36</v>
      </c>
      <c r="C35" s="58" t="s">
        <v>32</v>
      </c>
    </row>
    <row r="36" spans="1:3" ht="13.7" customHeight="1" x14ac:dyDescent="0.2">
      <c r="A36" s="10" t="s">
        <v>17</v>
      </c>
      <c r="B36" s="54" t="s">
        <v>36</v>
      </c>
      <c r="C36" s="58" t="s">
        <v>34</v>
      </c>
    </row>
    <row r="37" spans="1:3" ht="13.7" customHeight="1" x14ac:dyDescent="0.2">
      <c r="A37" s="10" t="s">
        <v>33</v>
      </c>
      <c r="B37" s="54" t="s">
        <v>36</v>
      </c>
      <c r="C37" s="58" t="s">
        <v>35</v>
      </c>
    </row>
    <row r="38" spans="1:3" x14ac:dyDescent="0.2">
      <c r="A38" s="10" t="s">
        <v>18</v>
      </c>
      <c r="B38" s="54" t="s">
        <v>36</v>
      </c>
      <c r="C38" s="58" t="s">
        <v>93</v>
      </c>
    </row>
    <row r="39" spans="1:3" x14ac:dyDescent="0.2">
      <c r="A39" s="32" t="s">
        <v>38</v>
      </c>
      <c r="B39" s="54" t="s">
        <v>36</v>
      </c>
      <c r="C39" s="58" t="s">
        <v>54</v>
      </c>
    </row>
    <row r="40" spans="1:3" ht="13.7" customHeight="1" x14ac:dyDescent="0.2">
      <c r="A40" s="32" t="s">
        <v>19</v>
      </c>
      <c r="B40" s="54" t="s">
        <v>36</v>
      </c>
      <c r="C40" s="64" t="s">
        <v>55</v>
      </c>
    </row>
    <row r="41" spans="1:3" ht="13.7" customHeight="1" x14ac:dyDescent="0.2">
      <c r="A41" s="32" t="s">
        <v>37</v>
      </c>
      <c r="B41" s="54" t="s">
        <v>36</v>
      </c>
      <c r="C41" s="58" t="s">
        <v>56</v>
      </c>
    </row>
    <row r="42" spans="1:3" ht="13.7" customHeight="1" x14ac:dyDescent="0.2">
      <c r="A42" s="10"/>
      <c r="B42" s="61"/>
      <c r="C42" s="58"/>
    </row>
    <row r="43" spans="1:3" ht="13.7" customHeight="1" x14ac:dyDescent="0.2">
      <c r="A43" s="10" t="s">
        <v>0</v>
      </c>
      <c r="B43" s="61"/>
      <c r="C43" s="58"/>
    </row>
    <row r="44" spans="1:3" ht="13.7" customHeight="1" x14ac:dyDescent="0.2">
      <c r="A44" s="10" t="s">
        <v>20</v>
      </c>
      <c r="B44" s="54" t="s">
        <v>36</v>
      </c>
      <c r="C44" s="64" t="s">
        <v>98</v>
      </c>
    </row>
    <row r="45" spans="1:3" ht="13.7" customHeight="1" x14ac:dyDescent="0.2">
      <c r="A45" s="10" t="s">
        <v>21</v>
      </c>
      <c r="B45" s="54" t="s">
        <v>36</v>
      </c>
      <c r="C45" s="64" t="s">
        <v>99</v>
      </c>
    </row>
    <row r="46" spans="1:3" ht="13.7" customHeight="1" x14ac:dyDescent="0.2">
      <c r="A46" s="10" t="s">
        <v>58</v>
      </c>
      <c r="B46" s="44" t="e">
        <f>(B44/2.56+B45/2)/3.6</f>
        <v>#VALUE!</v>
      </c>
      <c r="C46" s="58"/>
    </row>
    <row r="47" spans="1:3" ht="13.7" customHeight="1" x14ac:dyDescent="0.2">
      <c r="A47" s="10"/>
      <c r="B47" s="48"/>
      <c r="C47" s="64"/>
    </row>
    <row r="48" spans="1:3" ht="13.7" customHeight="1" x14ac:dyDescent="0.2">
      <c r="A48" s="10" t="s">
        <v>22</v>
      </c>
      <c r="B48" s="46">
        <f>SUM(B32:B41)</f>
        <v>0</v>
      </c>
      <c r="C48" s="58"/>
    </row>
    <row r="49" spans="1:3" ht="13.7" customHeight="1" x14ac:dyDescent="0.2">
      <c r="A49" s="10" t="s">
        <v>57</v>
      </c>
      <c r="B49" s="44">
        <f>B48/3.6/2.56</f>
        <v>0</v>
      </c>
      <c r="C49" s="58"/>
    </row>
    <row r="50" spans="1:3" x14ac:dyDescent="0.2">
      <c r="B50" s="49"/>
    </row>
    <row r="51" spans="1:3" ht="13.7" customHeight="1" x14ac:dyDescent="0.2">
      <c r="A51" s="10" t="s">
        <v>59</v>
      </c>
      <c r="B51" s="44" t="e">
        <f>IF(B49&lt;B46,B49,B46)</f>
        <v>#VALUE!</v>
      </c>
      <c r="C51" s="58"/>
    </row>
    <row r="52" spans="1:3" ht="13.7" customHeight="1" x14ac:dyDescent="0.2">
      <c r="A52" s="10" t="s">
        <v>60</v>
      </c>
      <c r="B52" s="44" t="e">
        <f>IF(B46-B49&gt;0,B46-B49,0)</f>
        <v>#VALUE!</v>
      </c>
      <c r="C52" s="58"/>
    </row>
    <row r="53" spans="1:3" ht="15" x14ac:dyDescent="0.25">
      <c r="A53" s="10"/>
      <c r="B53" s="50"/>
      <c r="C53" s="58"/>
    </row>
    <row r="54" spans="1:3" ht="13.7" customHeight="1" x14ac:dyDescent="0.2">
      <c r="A54" s="29" t="s">
        <v>23</v>
      </c>
      <c r="B54" s="51" t="e">
        <f>(SUM(B32:B41)/3.6)/B16-(B51*2.56)/B16-B52/B16</f>
        <v>#VALUE!</v>
      </c>
      <c r="C54" s="58"/>
    </row>
    <row r="55" spans="1:3" ht="13.7" customHeight="1" x14ac:dyDescent="0.2">
      <c r="A55" s="24"/>
      <c r="B55" s="28"/>
      <c r="C55" s="67"/>
    </row>
    <row r="56" spans="1:3" ht="13.7" customHeight="1" x14ac:dyDescent="0.2">
      <c r="A56" s="19" t="s">
        <v>97</v>
      </c>
      <c r="B56" s="19"/>
      <c r="C56" s="25"/>
    </row>
    <row r="57" spans="1:3" ht="12" customHeight="1" x14ac:dyDescent="0.2">
      <c r="A57" s="17"/>
      <c r="B57" s="17"/>
      <c r="C57" s="68"/>
    </row>
    <row r="58" spans="1:3" ht="12" customHeight="1" x14ac:dyDescent="0.2">
      <c r="A58" s="10" t="s">
        <v>45</v>
      </c>
      <c r="B58" s="46" t="e">
        <f>(B44-B59)/2.56+B45/2</f>
        <v>#VALUE!</v>
      </c>
      <c r="C58" s="69"/>
    </row>
    <row r="59" spans="1:3" ht="12" customHeight="1" x14ac:dyDescent="0.2">
      <c r="A59" s="10" t="s">
        <v>61</v>
      </c>
      <c r="B59" s="54" t="s">
        <v>36</v>
      </c>
      <c r="C59" s="60" t="s">
        <v>62</v>
      </c>
    </row>
    <row r="60" spans="1:3" s="71" customFormat="1" x14ac:dyDescent="0.15">
      <c r="A60" s="33" t="s">
        <v>66</v>
      </c>
      <c r="B60" s="54" t="s">
        <v>36</v>
      </c>
      <c r="C60" s="70" t="s">
        <v>39</v>
      </c>
    </row>
    <row r="61" spans="1:3" s="71" customFormat="1" x14ac:dyDescent="0.15">
      <c r="A61" s="33" t="s">
        <v>67</v>
      </c>
      <c r="B61" s="72" t="s">
        <v>36</v>
      </c>
      <c r="C61" s="73" t="s">
        <v>40</v>
      </c>
    </row>
    <row r="62" spans="1:3" s="71" customFormat="1" x14ac:dyDescent="0.15">
      <c r="A62" s="33" t="s">
        <v>68</v>
      </c>
      <c r="B62" s="54" t="s">
        <v>36</v>
      </c>
      <c r="C62" s="70" t="s">
        <v>41</v>
      </c>
    </row>
    <row r="63" spans="1:3" s="71" customFormat="1" x14ac:dyDescent="0.15">
      <c r="A63" s="33" t="s">
        <v>69</v>
      </c>
      <c r="B63" s="72" t="s">
        <v>36</v>
      </c>
      <c r="C63" s="73" t="s">
        <v>42</v>
      </c>
    </row>
    <row r="64" spans="1:3" s="71" customFormat="1" x14ac:dyDescent="0.15">
      <c r="A64" s="33" t="s">
        <v>63</v>
      </c>
      <c r="B64" s="54" t="s">
        <v>36</v>
      </c>
      <c r="C64" s="70" t="s">
        <v>43</v>
      </c>
    </row>
    <row r="65" spans="1:3" s="71" customFormat="1" x14ac:dyDescent="0.15">
      <c r="A65" s="33" t="s">
        <v>64</v>
      </c>
      <c r="B65" s="54" t="s">
        <v>36</v>
      </c>
      <c r="C65" s="70" t="s">
        <v>65</v>
      </c>
    </row>
    <row r="66" spans="1:3" ht="12" customHeight="1" x14ac:dyDescent="0.2">
      <c r="A66" s="10" t="s">
        <v>1</v>
      </c>
      <c r="B66" s="44" t="e">
        <f>(B58+(B60*(1-(1/B61)))+(B62*(1-(1/B63)))+(B64+B65))/3.6</f>
        <v>#VALUE!</v>
      </c>
      <c r="C66" s="74"/>
    </row>
    <row r="67" spans="1:3" ht="12" customHeight="1" x14ac:dyDescent="0.2">
      <c r="A67" s="10" t="s">
        <v>24</v>
      </c>
      <c r="B67" s="45" t="e">
        <f>B66/B16</f>
        <v>#VALUE!</v>
      </c>
      <c r="C67" s="74"/>
    </row>
    <row r="68" spans="1:3" ht="12" customHeight="1" x14ac:dyDescent="0.2">
      <c r="A68" s="10"/>
      <c r="B68" s="46"/>
      <c r="C68" s="73"/>
    </row>
    <row r="69" spans="1:3" ht="12" customHeight="1" x14ac:dyDescent="0.2">
      <c r="A69" s="29" t="s">
        <v>103</v>
      </c>
      <c r="B69" s="47" t="e">
        <f>B67/(B54+B67)</f>
        <v>#VALUE!</v>
      </c>
      <c r="C69" s="22"/>
    </row>
    <row r="70" spans="1:3" ht="12" customHeight="1" x14ac:dyDescent="0.2">
      <c r="A70" s="29"/>
      <c r="B70" s="34"/>
      <c r="C70" s="22"/>
    </row>
    <row r="71" spans="1:3" ht="12" customHeight="1" x14ac:dyDescent="0.2">
      <c r="A71" s="10" t="s">
        <v>70</v>
      </c>
      <c r="B71" s="34"/>
      <c r="C71" s="22"/>
    </row>
    <row r="89" spans="1:3" ht="12.6" x14ac:dyDescent="0.2">
      <c r="C89" s="75"/>
    </row>
    <row r="90" spans="1:3" ht="12.6" x14ac:dyDescent="0.2">
      <c r="C90" s="75"/>
    </row>
    <row r="91" spans="1:3" ht="12.6" x14ac:dyDescent="0.2">
      <c r="A91" s="38"/>
      <c r="B91" s="38"/>
      <c r="C91" s="76"/>
    </row>
    <row r="92" spans="1:3" ht="12.6" x14ac:dyDescent="0.2">
      <c r="C92" s="77" t="s">
        <v>101</v>
      </c>
    </row>
    <row r="93" spans="1:3" x14ac:dyDescent="0.2">
      <c r="A93" s="35" t="e">
        <f>B28</f>
        <v>#VALUE!</v>
      </c>
      <c r="B93" s="35" t="e">
        <f>B54</f>
        <v>#VALUE!</v>
      </c>
    </row>
    <row r="94" spans="1:3" x14ac:dyDescent="0.2">
      <c r="B94" s="35"/>
      <c r="C94" s="78" t="e">
        <f>B69</f>
        <v>#VALUE!</v>
      </c>
    </row>
    <row r="95" spans="1:3" x14ac:dyDescent="0.2">
      <c r="C95" s="78"/>
    </row>
  </sheetData>
  <sheetProtection password="C1C3" sheet="1" objects="1" scenarios="1"/>
  <mergeCells count="1">
    <mergeCell ref="A2:C2"/>
  </mergeCells>
  <conditionalFormatting sqref="A57:B57">
    <cfRule type="cellIs" dxfId="44" priority="27" stopIfTrue="1" operator="equal">
      <formula>"&lt;OMSCHRIJVING OPBOUW CONSTRUCTIE&gt;"</formula>
    </cfRule>
  </conditionalFormatting>
  <conditionalFormatting sqref="C10">
    <cfRule type="cellIs" dxfId="43" priority="28" stopIfTrue="1" operator="equal">
      <formula>"&lt;OPDRACHTGEVER&gt;"</formula>
    </cfRule>
  </conditionalFormatting>
  <conditionalFormatting sqref="C8">
    <cfRule type="cellIs" dxfId="42" priority="29" stopIfTrue="1" operator="equal">
      <formula>"&lt;PROJECT&gt;"</formula>
    </cfRule>
  </conditionalFormatting>
  <conditionalFormatting sqref="C9">
    <cfRule type="cellIs" dxfId="41" priority="30" stopIfTrue="1" operator="equal">
      <formula>"&lt;PROJECTNUMMER&gt;"</formula>
    </cfRule>
  </conditionalFormatting>
  <conditionalFormatting sqref="C11 C14:C16 B32:B41">
    <cfRule type="cellIs" dxfId="40" priority="31" stopIfTrue="1" operator="equal">
      <formula>"&lt;DATUM&gt;"</formula>
    </cfRule>
  </conditionalFormatting>
  <conditionalFormatting sqref="B14:B15">
    <cfRule type="cellIs" dxfId="39" priority="26" stopIfTrue="1" operator="equal">
      <formula>"&lt;DATUM&gt;"</formula>
    </cfRule>
  </conditionalFormatting>
  <conditionalFormatting sqref="B42:B43">
    <cfRule type="cellIs" dxfId="38" priority="24" stopIfTrue="1" operator="equal">
      <formula>"&lt;DATUM&gt;"</formula>
    </cfRule>
  </conditionalFormatting>
  <conditionalFormatting sqref="B23 B25">
    <cfRule type="cellIs" dxfId="37" priority="25" stopIfTrue="1" operator="equal">
      <formula>"&lt;DATUM&gt;"</formula>
    </cfRule>
  </conditionalFormatting>
  <conditionalFormatting sqref="B24">
    <cfRule type="cellIs" dxfId="36" priority="21" stopIfTrue="1" operator="equal">
      <formula>"&lt;DATUM&gt;"</formula>
    </cfRule>
  </conditionalFormatting>
  <conditionalFormatting sqref="B8:B10">
    <cfRule type="cellIs" dxfId="35" priority="22" stopIfTrue="1" operator="equal">
      <formula>"&lt;DATUM&gt;"</formula>
    </cfRule>
  </conditionalFormatting>
  <conditionalFormatting sqref="B20:B22">
    <cfRule type="cellIs" dxfId="34" priority="7" stopIfTrue="1" operator="equal">
      <formula>"&lt;DATUM&gt;"</formula>
    </cfRule>
  </conditionalFormatting>
  <conditionalFormatting sqref="B44:B45">
    <cfRule type="cellIs" dxfId="33" priority="5" stopIfTrue="1" operator="equal">
      <formula>"&lt;DATUM&gt;"</formula>
    </cfRule>
  </conditionalFormatting>
  <conditionalFormatting sqref="B59:B65">
    <cfRule type="cellIs" dxfId="32" priority="3" stopIfTrue="1" operator="equal">
      <formula>"&lt;DATUM&gt;"</formula>
    </cfRule>
  </conditionalFormatting>
  <conditionalFormatting sqref="B16">
    <cfRule type="cellIs" dxfId="31" priority="2" stopIfTrue="1" operator="equal">
      <formula>"&lt;DATUM&gt;"</formula>
    </cfRule>
  </conditionalFormatting>
  <conditionalFormatting sqref="B11">
    <cfRule type="cellIs" dxfId="30" priority="1" stopIfTrue="1" operator="equal">
      <formula>"&lt;DATUM&gt;"</formula>
    </cfRule>
  </conditionalFormatting>
  <pageMargins left="0.7" right="0.7" top="0.75" bottom="0.75" header="0.3" footer="0.3"/>
  <pageSetup paperSize="9" scale="4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2"/>
  <sheetViews>
    <sheetView view="pageBreakPreview" topLeftCell="A28" zoomScaleNormal="85" zoomScaleSheetLayoutView="100" workbookViewId="0">
      <selection activeCell="A67" sqref="A67"/>
    </sheetView>
  </sheetViews>
  <sheetFormatPr defaultRowHeight="12.75" x14ac:dyDescent="0.2"/>
  <cols>
    <col min="1" max="1" width="62.7109375" style="26" customWidth="1"/>
    <col min="2" max="2" width="14.42578125" style="26" bestFit="1" customWidth="1"/>
    <col min="3" max="3" width="165" style="65" bestFit="1" customWidth="1"/>
    <col min="4" max="254" width="9.140625" style="3"/>
    <col min="255" max="255" width="37.28515625" style="3" customWidth="1"/>
    <col min="256" max="258" width="30.7109375" style="3" customWidth="1"/>
    <col min="259" max="510" width="9.140625" style="3"/>
    <col min="511" max="511" width="37.28515625" style="3" customWidth="1"/>
    <col min="512" max="514" width="30.7109375" style="3" customWidth="1"/>
    <col min="515" max="766" width="9.140625" style="3"/>
    <col min="767" max="767" width="37.28515625" style="3" customWidth="1"/>
    <col min="768" max="770" width="30.7109375" style="3" customWidth="1"/>
    <col min="771" max="1022" width="9.140625" style="3"/>
    <col min="1023" max="1023" width="37.28515625" style="3" customWidth="1"/>
    <col min="1024" max="1026" width="30.7109375" style="3" customWidth="1"/>
    <col min="1027" max="1278" width="9.140625" style="3"/>
    <col min="1279" max="1279" width="37.28515625" style="3" customWidth="1"/>
    <col min="1280" max="1282" width="30.7109375" style="3" customWidth="1"/>
    <col min="1283" max="1534" width="9.140625" style="3"/>
    <col min="1535" max="1535" width="37.28515625" style="3" customWidth="1"/>
    <col min="1536" max="1538" width="30.7109375" style="3" customWidth="1"/>
    <col min="1539" max="1790" width="9.140625" style="3"/>
    <col min="1791" max="1791" width="37.28515625" style="3" customWidth="1"/>
    <col min="1792" max="1794" width="30.7109375" style="3" customWidth="1"/>
    <col min="1795" max="2046" width="9.140625" style="3"/>
    <col min="2047" max="2047" width="37.28515625" style="3" customWidth="1"/>
    <col min="2048" max="2050" width="30.7109375" style="3" customWidth="1"/>
    <col min="2051" max="2302" width="9.140625" style="3"/>
    <col min="2303" max="2303" width="37.28515625" style="3" customWidth="1"/>
    <col min="2304" max="2306" width="30.7109375" style="3" customWidth="1"/>
    <col min="2307" max="2558" width="9.140625" style="3"/>
    <col min="2559" max="2559" width="37.28515625" style="3" customWidth="1"/>
    <col min="2560" max="2562" width="30.7109375" style="3" customWidth="1"/>
    <col min="2563" max="2814" width="9.140625" style="3"/>
    <col min="2815" max="2815" width="37.28515625" style="3" customWidth="1"/>
    <col min="2816" max="2818" width="30.7109375" style="3" customWidth="1"/>
    <col min="2819" max="3070" width="9.140625" style="3"/>
    <col min="3071" max="3071" width="37.28515625" style="3" customWidth="1"/>
    <col min="3072" max="3074" width="30.7109375" style="3" customWidth="1"/>
    <col min="3075" max="3326" width="9.140625" style="3"/>
    <col min="3327" max="3327" width="37.28515625" style="3" customWidth="1"/>
    <col min="3328" max="3330" width="30.7109375" style="3" customWidth="1"/>
    <col min="3331" max="3582" width="9.140625" style="3"/>
    <col min="3583" max="3583" width="37.28515625" style="3" customWidth="1"/>
    <col min="3584" max="3586" width="30.7109375" style="3" customWidth="1"/>
    <col min="3587" max="3838" width="9.140625" style="3"/>
    <col min="3839" max="3839" width="37.28515625" style="3" customWidth="1"/>
    <col min="3840" max="3842" width="30.7109375" style="3" customWidth="1"/>
    <col min="3843" max="4094" width="9.140625" style="3"/>
    <col min="4095" max="4095" width="37.28515625" style="3" customWidth="1"/>
    <col min="4096" max="4098" width="30.7109375" style="3" customWidth="1"/>
    <col min="4099" max="4350" width="9.140625" style="3"/>
    <col min="4351" max="4351" width="37.28515625" style="3" customWidth="1"/>
    <col min="4352" max="4354" width="30.7109375" style="3" customWidth="1"/>
    <col min="4355" max="4606" width="9.140625" style="3"/>
    <col min="4607" max="4607" width="37.28515625" style="3" customWidth="1"/>
    <col min="4608" max="4610" width="30.7109375" style="3" customWidth="1"/>
    <col min="4611" max="4862" width="9.140625" style="3"/>
    <col min="4863" max="4863" width="37.28515625" style="3" customWidth="1"/>
    <col min="4864" max="4866" width="30.7109375" style="3" customWidth="1"/>
    <col min="4867" max="5118" width="9.140625" style="3"/>
    <col min="5119" max="5119" width="37.28515625" style="3" customWidth="1"/>
    <col min="5120" max="5122" width="30.7109375" style="3" customWidth="1"/>
    <col min="5123" max="5374" width="9.140625" style="3"/>
    <col min="5375" max="5375" width="37.28515625" style="3" customWidth="1"/>
    <col min="5376" max="5378" width="30.7109375" style="3" customWidth="1"/>
    <col min="5379" max="5630" width="9.140625" style="3"/>
    <col min="5631" max="5631" width="37.28515625" style="3" customWidth="1"/>
    <col min="5632" max="5634" width="30.7109375" style="3" customWidth="1"/>
    <col min="5635" max="5886" width="9.140625" style="3"/>
    <col min="5887" max="5887" width="37.28515625" style="3" customWidth="1"/>
    <col min="5888" max="5890" width="30.7109375" style="3" customWidth="1"/>
    <col min="5891" max="6142" width="9.140625" style="3"/>
    <col min="6143" max="6143" width="37.28515625" style="3" customWidth="1"/>
    <col min="6144" max="6146" width="30.7109375" style="3" customWidth="1"/>
    <col min="6147" max="6398" width="9.140625" style="3"/>
    <col min="6399" max="6399" width="37.28515625" style="3" customWidth="1"/>
    <col min="6400" max="6402" width="30.7109375" style="3" customWidth="1"/>
    <col min="6403" max="6654" width="9.140625" style="3"/>
    <col min="6655" max="6655" width="37.28515625" style="3" customWidth="1"/>
    <col min="6656" max="6658" width="30.7109375" style="3" customWidth="1"/>
    <col min="6659" max="6910" width="9.140625" style="3"/>
    <col min="6911" max="6911" width="37.28515625" style="3" customWidth="1"/>
    <col min="6912" max="6914" width="30.7109375" style="3" customWidth="1"/>
    <col min="6915" max="7166" width="9.140625" style="3"/>
    <col min="7167" max="7167" width="37.28515625" style="3" customWidth="1"/>
    <col min="7168" max="7170" width="30.7109375" style="3" customWidth="1"/>
    <col min="7171" max="7422" width="9.140625" style="3"/>
    <col min="7423" max="7423" width="37.28515625" style="3" customWidth="1"/>
    <col min="7424" max="7426" width="30.7109375" style="3" customWidth="1"/>
    <col min="7427" max="7678" width="9.140625" style="3"/>
    <col min="7679" max="7679" width="37.28515625" style="3" customWidth="1"/>
    <col min="7680" max="7682" width="30.7109375" style="3" customWidth="1"/>
    <col min="7683" max="7934" width="9.140625" style="3"/>
    <col min="7935" max="7935" width="37.28515625" style="3" customWidth="1"/>
    <col min="7936" max="7938" width="30.7109375" style="3" customWidth="1"/>
    <col min="7939" max="8190" width="9.140625" style="3"/>
    <col min="8191" max="8191" width="37.28515625" style="3" customWidth="1"/>
    <col min="8192" max="8194" width="30.7109375" style="3" customWidth="1"/>
    <col min="8195" max="8446" width="9.140625" style="3"/>
    <col min="8447" max="8447" width="37.28515625" style="3" customWidth="1"/>
    <col min="8448" max="8450" width="30.7109375" style="3" customWidth="1"/>
    <col min="8451" max="8702" width="9.140625" style="3"/>
    <col min="8703" max="8703" width="37.28515625" style="3" customWidth="1"/>
    <col min="8704" max="8706" width="30.7109375" style="3" customWidth="1"/>
    <col min="8707" max="8958" width="9.140625" style="3"/>
    <col min="8959" max="8959" width="37.28515625" style="3" customWidth="1"/>
    <col min="8960" max="8962" width="30.7109375" style="3" customWidth="1"/>
    <col min="8963" max="9214" width="9.140625" style="3"/>
    <col min="9215" max="9215" width="37.28515625" style="3" customWidth="1"/>
    <col min="9216" max="9218" width="30.7109375" style="3" customWidth="1"/>
    <col min="9219" max="9470" width="9.140625" style="3"/>
    <col min="9471" max="9471" width="37.28515625" style="3" customWidth="1"/>
    <col min="9472" max="9474" width="30.7109375" style="3" customWidth="1"/>
    <col min="9475" max="9726" width="9.140625" style="3"/>
    <col min="9727" max="9727" width="37.28515625" style="3" customWidth="1"/>
    <col min="9728" max="9730" width="30.7109375" style="3" customWidth="1"/>
    <col min="9731" max="9982" width="9.140625" style="3"/>
    <col min="9983" max="9983" width="37.28515625" style="3" customWidth="1"/>
    <col min="9984" max="9986" width="30.7109375" style="3" customWidth="1"/>
    <col min="9987" max="10238" width="9.140625" style="3"/>
    <col min="10239" max="10239" width="37.28515625" style="3" customWidth="1"/>
    <col min="10240" max="10242" width="30.7109375" style="3" customWidth="1"/>
    <col min="10243" max="10494" width="9.140625" style="3"/>
    <col min="10495" max="10495" width="37.28515625" style="3" customWidth="1"/>
    <col min="10496" max="10498" width="30.7109375" style="3" customWidth="1"/>
    <col min="10499" max="10750" width="9.140625" style="3"/>
    <col min="10751" max="10751" width="37.28515625" style="3" customWidth="1"/>
    <col min="10752" max="10754" width="30.7109375" style="3" customWidth="1"/>
    <col min="10755" max="11006" width="9.140625" style="3"/>
    <col min="11007" max="11007" width="37.28515625" style="3" customWidth="1"/>
    <col min="11008" max="11010" width="30.7109375" style="3" customWidth="1"/>
    <col min="11011" max="11262" width="9.140625" style="3"/>
    <col min="11263" max="11263" width="37.28515625" style="3" customWidth="1"/>
    <col min="11264" max="11266" width="30.7109375" style="3" customWidth="1"/>
    <col min="11267" max="11518" width="9.140625" style="3"/>
    <col min="11519" max="11519" width="37.28515625" style="3" customWidth="1"/>
    <col min="11520" max="11522" width="30.7109375" style="3" customWidth="1"/>
    <col min="11523" max="11774" width="9.140625" style="3"/>
    <col min="11775" max="11775" width="37.28515625" style="3" customWidth="1"/>
    <col min="11776" max="11778" width="30.7109375" style="3" customWidth="1"/>
    <col min="11779" max="12030" width="9.140625" style="3"/>
    <col min="12031" max="12031" width="37.28515625" style="3" customWidth="1"/>
    <col min="12032" max="12034" width="30.7109375" style="3" customWidth="1"/>
    <col min="12035" max="12286" width="9.140625" style="3"/>
    <col min="12287" max="12287" width="37.28515625" style="3" customWidth="1"/>
    <col min="12288" max="12290" width="30.7109375" style="3" customWidth="1"/>
    <col min="12291" max="12542" width="9.140625" style="3"/>
    <col min="12543" max="12543" width="37.28515625" style="3" customWidth="1"/>
    <col min="12544" max="12546" width="30.7109375" style="3" customWidth="1"/>
    <col min="12547" max="12798" width="9.140625" style="3"/>
    <col min="12799" max="12799" width="37.28515625" style="3" customWidth="1"/>
    <col min="12800" max="12802" width="30.7109375" style="3" customWidth="1"/>
    <col min="12803" max="13054" width="9.140625" style="3"/>
    <col min="13055" max="13055" width="37.28515625" style="3" customWidth="1"/>
    <col min="13056" max="13058" width="30.7109375" style="3" customWidth="1"/>
    <col min="13059" max="13310" width="9.140625" style="3"/>
    <col min="13311" max="13311" width="37.28515625" style="3" customWidth="1"/>
    <col min="13312" max="13314" width="30.7109375" style="3" customWidth="1"/>
    <col min="13315" max="13566" width="9.140625" style="3"/>
    <col min="13567" max="13567" width="37.28515625" style="3" customWidth="1"/>
    <col min="13568" max="13570" width="30.7109375" style="3" customWidth="1"/>
    <col min="13571" max="13822" width="9.140625" style="3"/>
    <col min="13823" max="13823" width="37.28515625" style="3" customWidth="1"/>
    <col min="13824" max="13826" width="30.7109375" style="3" customWidth="1"/>
    <col min="13827" max="14078" width="9.140625" style="3"/>
    <col min="14079" max="14079" width="37.28515625" style="3" customWidth="1"/>
    <col min="14080" max="14082" width="30.7109375" style="3" customWidth="1"/>
    <col min="14083" max="14334" width="9.140625" style="3"/>
    <col min="14335" max="14335" width="37.28515625" style="3" customWidth="1"/>
    <col min="14336" max="14338" width="30.7109375" style="3" customWidth="1"/>
    <col min="14339" max="14590" width="9.140625" style="3"/>
    <col min="14591" max="14591" width="37.28515625" style="3" customWidth="1"/>
    <col min="14592" max="14594" width="30.7109375" style="3" customWidth="1"/>
    <col min="14595" max="14846" width="9.140625" style="3"/>
    <col min="14847" max="14847" width="37.28515625" style="3" customWidth="1"/>
    <col min="14848" max="14850" width="30.7109375" style="3" customWidth="1"/>
    <col min="14851" max="15102" width="9.140625" style="3"/>
    <col min="15103" max="15103" width="37.28515625" style="3" customWidth="1"/>
    <col min="15104" max="15106" width="30.7109375" style="3" customWidth="1"/>
    <col min="15107" max="15358" width="9.140625" style="3"/>
    <col min="15359" max="15359" width="37.28515625" style="3" customWidth="1"/>
    <col min="15360" max="15362" width="30.7109375" style="3" customWidth="1"/>
    <col min="15363" max="15614" width="9.140625" style="3"/>
    <col min="15615" max="15615" width="37.28515625" style="3" customWidth="1"/>
    <col min="15616" max="15618" width="30.7109375" style="3" customWidth="1"/>
    <col min="15619" max="15870" width="9.140625" style="3"/>
    <col min="15871" max="15871" width="37.28515625" style="3" customWidth="1"/>
    <col min="15872" max="15874" width="30.7109375" style="3" customWidth="1"/>
    <col min="15875" max="16126" width="9.140625" style="3"/>
    <col min="16127" max="16127" width="37.28515625" style="3" customWidth="1"/>
    <col min="16128" max="16130" width="30.7109375" style="3" customWidth="1"/>
    <col min="16131" max="16384" width="9.140625" style="3"/>
  </cols>
  <sheetData>
    <row r="1" spans="1:3" ht="12" customHeight="1" x14ac:dyDescent="0.2">
      <c r="A1" s="1"/>
      <c r="B1" s="1"/>
      <c r="C1" s="52"/>
    </row>
    <row r="2" spans="1:3" ht="16.5" customHeight="1" x14ac:dyDescent="0.2">
      <c r="A2" s="81" t="s">
        <v>94</v>
      </c>
      <c r="B2" s="81"/>
      <c r="C2" s="81"/>
    </row>
    <row r="3" spans="1:3" ht="16.5" customHeight="1" x14ac:dyDescent="0.2">
      <c r="A3" s="4" t="s">
        <v>7</v>
      </c>
      <c r="B3" s="4"/>
      <c r="C3" s="5"/>
    </row>
    <row r="4" spans="1:3" ht="16.5" customHeight="1" x14ac:dyDescent="0.2">
      <c r="A4" s="37" t="s">
        <v>74</v>
      </c>
      <c r="B4" s="4"/>
      <c r="C4" s="5"/>
    </row>
    <row r="5" spans="1:3" ht="12" customHeight="1" x14ac:dyDescent="0.2">
      <c r="A5" s="5"/>
      <c r="B5" s="5"/>
      <c r="C5" s="5"/>
    </row>
    <row r="6" spans="1:3" ht="12" customHeight="1" x14ac:dyDescent="0.2">
      <c r="A6" s="6"/>
      <c r="B6" s="6"/>
      <c r="C6" s="7"/>
    </row>
    <row r="7" spans="1:3" s="9" customFormat="1" ht="15" customHeight="1" x14ac:dyDescent="0.25">
      <c r="A7" s="8" t="s">
        <v>2</v>
      </c>
      <c r="B7" s="8"/>
      <c r="C7" s="8"/>
    </row>
    <row r="8" spans="1:3" s="9" customFormat="1" ht="13.7" customHeight="1" x14ac:dyDescent="0.15">
      <c r="A8" s="10" t="s">
        <v>3</v>
      </c>
      <c r="B8" s="53" t="s">
        <v>36</v>
      </c>
      <c r="C8" s="11"/>
    </row>
    <row r="9" spans="1:3" s="9" customFormat="1" ht="13.7" customHeight="1" x14ac:dyDescent="0.15">
      <c r="A9" s="10" t="s">
        <v>4</v>
      </c>
      <c r="B9" s="54" t="s">
        <v>36</v>
      </c>
      <c r="C9" s="11"/>
    </row>
    <row r="10" spans="1:3" s="9" customFormat="1" ht="13.7" customHeight="1" x14ac:dyDescent="0.15">
      <c r="A10" s="10" t="s">
        <v>5</v>
      </c>
      <c r="B10" s="54" t="s">
        <v>36</v>
      </c>
      <c r="C10" s="11"/>
    </row>
    <row r="11" spans="1:3" s="9" customFormat="1" ht="13.7" customHeight="1" x14ac:dyDescent="0.15">
      <c r="A11" s="12" t="s">
        <v>6</v>
      </c>
      <c r="B11" s="55" t="s">
        <v>36</v>
      </c>
      <c r="C11" s="13"/>
    </row>
    <row r="12" spans="1:3" s="9" customFormat="1" ht="13.7" customHeight="1" x14ac:dyDescent="0.25">
      <c r="A12" s="2"/>
      <c r="B12" s="2"/>
      <c r="C12" s="14"/>
    </row>
    <row r="13" spans="1:3" s="9" customFormat="1" ht="15" customHeight="1" x14ac:dyDescent="0.25">
      <c r="A13" s="15" t="s">
        <v>46</v>
      </c>
      <c r="B13" s="16"/>
      <c r="C13" s="16"/>
    </row>
    <row r="14" spans="1:3" s="9" customFormat="1" ht="13.7" customHeight="1" x14ac:dyDescent="0.25">
      <c r="A14" s="10" t="s">
        <v>8</v>
      </c>
      <c r="B14" s="11"/>
      <c r="C14" s="11"/>
    </row>
    <row r="15" spans="1:3" s="9" customFormat="1" ht="13.7" customHeight="1" x14ac:dyDescent="0.25">
      <c r="A15" s="10" t="s">
        <v>10</v>
      </c>
      <c r="B15" s="11"/>
      <c r="C15" s="11"/>
    </row>
    <row r="16" spans="1:3" s="18" customFormat="1" ht="13.7" customHeight="1" x14ac:dyDescent="0.15">
      <c r="A16" s="36" t="s">
        <v>9</v>
      </c>
      <c r="B16" s="56" t="s">
        <v>36</v>
      </c>
      <c r="C16" s="57"/>
    </row>
    <row r="17" spans="1:3" s="18" customFormat="1" ht="13.7" customHeight="1" x14ac:dyDescent="0.25">
      <c r="A17" s="10"/>
      <c r="B17" s="17"/>
      <c r="C17" s="17"/>
    </row>
    <row r="18" spans="1:3" s="9" customFormat="1" ht="15" customHeight="1" x14ac:dyDescent="0.25">
      <c r="A18" s="19" t="s">
        <v>95</v>
      </c>
      <c r="B18" s="20"/>
      <c r="C18" s="20"/>
    </row>
    <row r="19" spans="1:3" ht="13.7" customHeight="1" x14ac:dyDescent="0.2">
      <c r="A19" s="21"/>
      <c r="B19" s="58"/>
      <c r="C19" s="59" t="s">
        <v>12</v>
      </c>
    </row>
    <row r="20" spans="1:3" ht="13.7" customHeight="1" x14ac:dyDescent="0.2">
      <c r="A20" s="10" t="s">
        <v>44</v>
      </c>
      <c r="B20" s="54" t="s">
        <v>36</v>
      </c>
      <c r="C20" s="58" t="s">
        <v>25</v>
      </c>
    </row>
    <row r="21" spans="1:3" ht="13.7" customHeight="1" x14ac:dyDescent="0.2">
      <c r="A21" s="10" t="s">
        <v>50</v>
      </c>
      <c r="B21" s="54" t="s">
        <v>36</v>
      </c>
      <c r="C21" s="60" t="s">
        <v>52</v>
      </c>
    </row>
    <row r="22" spans="1:3" ht="13.7" customHeight="1" x14ac:dyDescent="0.2">
      <c r="A22" s="10" t="s">
        <v>49</v>
      </c>
      <c r="B22" s="54" t="s">
        <v>36</v>
      </c>
      <c r="C22" s="58" t="s">
        <v>26</v>
      </c>
    </row>
    <row r="23" spans="1:3" ht="13.7" customHeight="1" x14ac:dyDescent="0.2">
      <c r="A23" s="10"/>
      <c r="B23" s="61"/>
      <c r="C23" s="58" t="s">
        <v>27</v>
      </c>
    </row>
    <row r="24" spans="1:3" ht="13.7" customHeight="1" x14ac:dyDescent="0.2">
      <c r="A24" s="10" t="s">
        <v>51</v>
      </c>
      <c r="B24" s="54" t="s">
        <v>36</v>
      </c>
      <c r="C24" s="60" t="s">
        <v>53</v>
      </c>
    </row>
    <row r="25" spans="1:3" ht="13.7" customHeight="1" x14ac:dyDescent="0.2">
      <c r="A25" s="10"/>
      <c r="B25" s="10"/>
      <c r="C25" s="58"/>
    </row>
    <row r="26" spans="1:3" ht="13.7" customHeight="1" x14ac:dyDescent="0.2">
      <c r="A26" s="10" t="s">
        <v>11</v>
      </c>
      <c r="B26" s="46">
        <f>SUM(B20:B24)</f>
        <v>0</v>
      </c>
      <c r="C26" s="27"/>
    </row>
    <row r="27" spans="1:3" s="63" customFormat="1" ht="13.7" customHeight="1" x14ac:dyDescent="0.2">
      <c r="A27" s="29" t="s">
        <v>28</v>
      </c>
      <c r="B27" s="51" t="e">
        <f>(B26/3.6)/B16</f>
        <v>#VALUE!</v>
      </c>
      <c r="C27" s="30"/>
    </row>
    <row r="28" spans="1:3" ht="13.7" customHeight="1" x14ac:dyDescent="0.2">
      <c r="A28" s="21"/>
      <c r="B28" s="58"/>
      <c r="C28" s="58"/>
    </row>
    <row r="29" spans="1:3" s="9" customFormat="1" ht="15" customHeight="1" x14ac:dyDescent="0.25">
      <c r="A29" s="19" t="s">
        <v>96</v>
      </c>
      <c r="B29" s="20"/>
      <c r="C29" s="20"/>
    </row>
    <row r="30" spans="1:3" ht="13.7" customHeight="1" x14ac:dyDescent="0.2">
      <c r="A30" s="23"/>
      <c r="B30" s="23"/>
      <c r="C30" s="59" t="s">
        <v>12</v>
      </c>
    </row>
    <row r="31" spans="1:3" ht="13.7" customHeight="1" x14ac:dyDescent="0.2">
      <c r="A31" s="10" t="s">
        <v>13</v>
      </c>
      <c r="B31" s="54" t="s">
        <v>36</v>
      </c>
      <c r="C31" s="58" t="s">
        <v>29</v>
      </c>
    </row>
    <row r="32" spans="1:3" ht="13.7" customHeight="1" x14ac:dyDescent="0.2">
      <c r="A32" s="10" t="s">
        <v>14</v>
      </c>
      <c r="B32" s="54" t="s">
        <v>36</v>
      </c>
      <c r="C32" s="58" t="s">
        <v>30</v>
      </c>
    </row>
    <row r="33" spans="1:3" ht="13.7" customHeight="1" x14ac:dyDescent="0.2">
      <c r="A33" s="10" t="s">
        <v>15</v>
      </c>
      <c r="B33" s="54" t="s">
        <v>36</v>
      </c>
      <c r="C33" s="58" t="s">
        <v>31</v>
      </c>
    </row>
    <row r="34" spans="1:3" ht="13.7" customHeight="1" x14ac:dyDescent="0.2">
      <c r="A34" s="10" t="s">
        <v>16</v>
      </c>
      <c r="B34" s="54" t="s">
        <v>36</v>
      </c>
      <c r="C34" s="58" t="s">
        <v>32</v>
      </c>
    </row>
    <row r="35" spans="1:3" ht="13.7" customHeight="1" x14ac:dyDescent="0.2">
      <c r="A35" s="10" t="s">
        <v>17</v>
      </c>
      <c r="B35" s="54" t="s">
        <v>36</v>
      </c>
      <c r="C35" s="58" t="s">
        <v>34</v>
      </c>
    </row>
    <row r="36" spans="1:3" ht="13.7" customHeight="1" x14ac:dyDescent="0.2">
      <c r="A36" s="10" t="s">
        <v>33</v>
      </c>
      <c r="B36" s="54" t="s">
        <v>36</v>
      </c>
      <c r="C36" s="58" t="s">
        <v>35</v>
      </c>
    </row>
    <row r="37" spans="1:3" x14ac:dyDescent="0.2">
      <c r="A37" s="10" t="s">
        <v>18</v>
      </c>
      <c r="B37" s="54" t="s">
        <v>36</v>
      </c>
      <c r="C37" s="58" t="s">
        <v>93</v>
      </c>
    </row>
    <row r="38" spans="1:3" x14ac:dyDescent="0.2">
      <c r="A38" s="32" t="s">
        <v>19</v>
      </c>
      <c r="B38" s="54" t="s">
        <v>36</v>
      </c>
      <c r="C38" s="64" t="s">
        <v>55</v>
      </c>
    </row>
    <row r="39" spans="1:3" ht="13.7" customHeight="1" x14ac:dyDescent="0.2">
      <c r="A39" s="10"/>
      <c r="B39" s="61"/>
      <c r="C39" s="58"/>
    </row>
    <row r="40" spans="1:3" ht="13.7" customHeight="1" x14ac:dyDescent="0.2">
      <c r="A40" s="10" t="s">
        <v>0</v>
      </c>
      <c r="B40" s="61"/>
      <c r="C40" s="58"/>
    </row>
    <row r="41" spans="1:3" ht="13.7" customHeight="1" x14ac:dyDescent="0.2">
      <c r="A41" s="10" t="s">
        <v>20</v>
      </c>
      <c r="B41" s="54" t="s">
        <v>36</v>
      </c>
      <c r="C41" s="64" t="s">
        <v>98</v>
      </c>
    </row>
    <row r="42" spans="1:3" ht="13.7" customHeight="1" x14ac:dyDescent="0.2">
      <c r="A42" s="10" t="s">
        <v>21</v>
      </c>
      <c r="B42" s="54" t="s">
        <v>36</v>
      </c>
      <c r="C42" s="64" t="s">
        <v>99</v>
      </c>
    </row>
    <row r="43" spans="1:3" ht="13.7" customHeight="1" x14ac:dyDescent="0.2">
      <c r="A43" s="10" t="s">
        <v>58</v>
      </c>
      <c r="B43" s="44" t="e">
        <f>(B41/2.56+B42/2)/3.6</f>
        <v>#VALUE!</v>
      </c>
      <c r="C43" s="58"/>
    </row>
    <row r="44" spans="1:3" ht="13.7" customHeight="1" x14ac:dyDescent="0.2">
      <c r="A44" s="10"/>
      <c r="B44" s="10"/>
      <c r="C44" s="64"/>
    </row>
    <row r="45" spans="1:3" ht="13.7" customHeight="1" x14ac:dyDescent="0.2">
      <c r="A45" s="10" t="s">
        <v>22</v>
      </c>
      <c r="B45" s="46" t="e">
        <f>SUM(B31:B38)-B31-B33</f>
        <v>#VALUE!</v>
      </c>
      <c r="C45" s="58"/>
    </row>
    <row r="46" spans="1:3" ht="13.7" customHeight="1" x14ac:dyDescent="0.2">
      <c r="A46" s="10" t="s">
        <v>57</v>
      </c>
      <c r="B46" s="44" t="e">
        <f>B45/3.6/2.56</f>
        <v>#VALUE!</v>
      </c>
      <c r="C46" s="58"/>
    </row>
    <row r="48" spans="1:3" ht="13.7" customHeight="1" x14ac:dyDescent="0.2">
      <c r="A48" s="10" t="s">
        <v>59</v>
      </c>
      <c r="B48" s="44" t="e">
        <f>IF(B46&lt;B43,B46,B43)</f>
        <v>#VALUE!</v>
      </c>
      <c r="C48" s="58"/>
    </row>
    <row r="49" spans="1:3" ht="13.7" customHeight="1" x14ac:dyDescent="0.2">
      <c r="A49" s="10" t="s">
        <v>60</v>
      </c>
      <c r="B49" s="44" t="e">
        <f>IF(B43-B46&gt;0,B43-B46,0)</f>
        <v>#VALUE!</v>
      </c>
      <c r="C49" s="58"/>
    </row>
    <row r="50" spans="1:3" ht="15" x14ac:dyDescent="0.25">
      <c r="A50" s="10"/>
      <c r="B50" s="66"/>
      <c r="C50" s="58"/>
    </row>
    <row r="51" spans="1:3" ht="13.7" customHeight="1" x14ac:dyDescent="0.2">
      <c r="A51" s="29" t="s">
        <v>23</v>
      </c>
      <c r="B51" s="51" t="e">
        <f>(SUM(B31:B38)/3.6)/B16-(B48*2.56)/B16-B49/B16</f>
        <v>#VALUE!</v>
      </c>
      <c r="C51" s="58"/>
    </row>
    <row r="52" spans="1:3" ht="13.7" customHeight="1" x14ac:dyDescent="0.2">
      <c r="A52" s="24"/>
      <c r="B52" s="28"/>
      <c r="C52" s="67"/>
    </row>
    <row r="53" spans="1:3" ht="13.7" customHeight="1" x14ac:dyDescent="0.2">
      <c r="A53" s="19" t="s">
        <v>97</v>
      </c>
      <c r="B53" s="19"/>
      <c r="C53" s="25"/>
    </row>
    <row r="54" spans="1:3" ht="12" customHeight="1" x14ac:dyDescent="0.2">
      <c r="A54" s="17"/>
      <c r="B54" s="17"/>
      <c r="C54" s="68"/>
    </row>
    <row r="55" spans="1:3" ht="12" customHeight="1" x14ac:dyDescent="0.2">
      <c r="A55" s="10" t="s">
        <v>45</v>
      </c>
      <c r="B55" s="46" t="e">
        <f>(B41-B56)/2.56+B42/2</f>
        <v>#VALUE!</v>
      </c>
      <c r="C55" s="69"/>
    </row>
    <row r="56" spans="1:3" ht="12" customHeight="1" x14ac:dyDescent="0.2">
      <c r="A56" s="10" t="s">
        <v>61</v>
      </c>
      <c r="B56" s="54" t="s">
        <v>36</v>
      </c>
      <c r="C56" s="60" t="s">
        <v>62</v>
      </c>
    </row>
    <row r="57" spans="1:3" s="71" customFormat="1" x14ac:dyDescent="0.15">
      <c r="A57" s="33" t="s">
        <v>66</v>
      </c>
      <c r="B57" s="61" t="s">
        <v>100</v>
      </c>
      <c r="C57" s="70" t="s">
        <v>39</v>
      </c>
    </row>
    <row r="58" spans="1:3" s="71" customFormat="1" x14ac:dyDescent="0.15">
      <c r="A58" s="33" t="s">
        <v>67</v>
      </c>
      <c r="B58" s="79" t="s">
        <v>100</v>
      </c>
      <c r="C58" s="73" t="s">
        <v>40</v>
      </c>
    </row>
    <row r="59" spans="1:3" s="71" customFormat="1" x14ac:dyDescent="0.15">
      <c r="A59" s="33" t="s">
        <v>68</v>
      </c>
      <c r="B59" s="61" t="s">
        <v>100</v>
      </c>
      <c r="C59" s="70" t="s">
        <v>41</v>
      </c>
    </row>
    <row r="60" spans="1:3" s="71" customFormat="1" x14ac:dyDescent="0.15">
      <c r="A60" s="33" t="s">
        <v>69</v>
      </c>
      <c r="B60" s="79" t="s">
        <v>100</v>
      </c>
      <c r="C60" s="73" t="s">
        <v>42</v>
      </c>
    </row>
    <row r="61" spans="1:3" s="71" customFormat="1" x14ac:dyDescent="0.15">
      <c r="A61" s="33" t="s">
        <v>63</v>
      </c>
      <c r="B61" s="54" t="s">
        <v>36</v>
      </c>
      <c r="C61" s="70" t="s">
        <v>43</v>
      </c>
    </row>
    <row r="62" spans="1:3" s="71" customFormat="1" x14ac:dyDescent="0.15">
      <c r="A62" s="33" t="s">
        <v>64</v>
      </c>
      <c r="B62" s="54" t="s">
        <v>36</v>
      </c>
      <c r="C62" s="70" t="s">
        <v>65</v>
      </c>
    </row>
    <row r="63" spans="1:3" ht="12" customHeight="1" x14ac:dyDescent="0.2">
      <c r="A63" s="10" t="s">
        <v>1</v>
      </c>
      <c r="B63" s="44" t="e">
        <f>(B55+(B61+B62))/3.6</f>
        <v>#VALUE!</v>
      </c>
      <c r="C63" s="74"/>
    </row>
    <row r="64" spans="1:3" ht="12" customHeight="1" x14ac:dyDescent="0.2">
      <c r="A64" s="10" t="s">
        <v>24</v>
      </c>
      <c r="B64" s="45" t="e">
        <f>B63/B16</f>
        <v>#VALUE!</v>
      </c>
      <c r="C64" s="74"/>
    </row>
    <row r="65" spans="1:3" ht="12" customHeight="1" x14ac:dyDescent="0.2">
      <c r="A65" s="10"/>
      <c r="B65" s="27"/>
      <c r="C65" s="73"/>
    </row>
    <row r="66" spans="1:3" ht="12" customHeight="1" x14ac:dyDescent="0.2">
      <c r="A66" s="29" t="s">
        <v>103</v>
      </c>
      <c r="B66" s="47" t="e">
        <f>B64/(B51+B64)</f>
        <v>#VALUE!</v>
      </c>
      <c r="C66" s="22"/>
    </row>
    <row r="67" spans="1:3" ht="12" customHeight="1" x14ac:dyDescent="0.2">
      <c r="A67" s="29"/>
      <c r="B67" s="34"/>
      <c r="C67" s="22"/>
    </row>
    <row r="68" spans="1:3" ht="12" customHeight="1" x14ac:dyDescent="0.2">
      <c r="A68" s="10" t="s">
        <v>70</v>
      </c>
      <c r="B68" s="34"/>
      <c r="C68" s="22"/>
    </row>
    <row r="84" spans="1:3" x14ac:dyDescent="0.2">
      <c r="C84" s="75"/>
    </row>
    <row r="85" spans="1:3" x14ac:dyDescent="0.2">
      <c r="C85" s="75"/>
    </row>
    <row r="86" spans="1:3" x14ac:dyDescent="0.2">
      <c r="C86" s="75"/>
    </row>
    <row r="87" spans="1:3" x14ac:dyDescent="0.2">
      <c r="C87" s="75"/>
    </row>
    <row r="88" spans="1:3" x14ac:dyDescent="0.2">
      <c r="A88" s="38"/>
      <c r="B88" s="38"/>
      <c r="C88" s="76"/>
    </row>
    <row r="89" spans="1:3" x14ac:dyDescent="0.2">
      <c r="C89" s="77" t="s">
        <v>101</v>
      </c>
    </row>
    <row r="90" spans="1:3" x14ac:dyDescent="0.2">
      <c r="A90" s="35" t="e">
        <f>B27</f>
        <v>#VALUE!</v>
      </c>
      <c r="B90" s="35" t="e">
        <f>B51</f>
        <v>#VALUE!</v>
      </c>
    </row>
    <row r="91" spans="1:3" x14ac:dyDescent="0.2">
      <c r="B91" s="35"/>
      <c r="C91" s="78" t="e">
        <f>B66</f>
        <v>#VALUE!</v>
      </c>
    </row>
    <row r="92" spans="1:3" x14ac:dyDescent="0.2">
      <c r="C92" s="78"/>
    </row>
  </sheetData>
  <sheetProtection password="C1C3" sheet="1" objects="1" scenarios="1"/>
  <mergeCells count="1">
    <mergeCell ref="A2:C2"/>
  </mergeCells>
  <conditionalFormatting sqref="A54:B54">
    <cfRule type="cellIs" dxfId="29" priority="27" stopIfTrue="1" operator="equal">
      <formula>"&lt;OMSCHRIJVING OPBOUW CONSTRUCTIE&gt;"</formula>
    </cfRule>
  </conditionalFormatting>
  <conditionalFormatting sqref="C10">
    <cfRule type="cellIs" dxfId="28" priority="28" stopIfTrue="1" operator="equal">
      <formula>"&lt;OPDRACHTGEVER&gt;"</formula>
    </cfRule>
  </conditionalFormatting>
  <conditionalFormatting sqref="C8">
    <cfRule type="cellIs" dxfId="27" priority="29" stopIfTrue="1" operator="equal">
      <formula>"&lt;PROJECT&gt;"</formula>
    </cfRule>
  </conditionalFormatting>
  <conditionalFormatting sqref="C9">
    <cfRule type="cellIs" dxfId="26" priority="30" stopIfTrue="1" operator="equal">
      <formula>"&lt;PROJECTNUMMER&gt;"</formula>
    </cfRule>
  </conditionalFormatting>
  <conditionalFormatting sqref="C11 C14:C16 B31:B38">
    <cfRule type="cellIs" dxfId="25" priority="31" stopIfTrue="1" operator="equal">
      <formula>"&lt;DATUM&gt;"</formula>
    </cfRule>
  </conditionalFormatting>
  <conditionalFormatting sqref="B14:B15">
    <cfRule type="cellIs" dxfId="24" priority="26" stopIfTrue="1" operator="equal">
      <formula>"&lt;DATUM&gt;"</formula>
    </cfRule>
  </conditionalFormatting>
  <conditionalFormatting sqref="B39:B40">
    <cfRule type="cellIs" dxfId="23" priority="24" stopIfTrue="1" operator="equal">
      <formula>"&lt;DATUM&gt;"</formula>
    </cfRule>
  </conditionalFormatting>
  <conditionalFormatting sqref="B23">
    <cfRule type="cellIs" dxfId="22" priority="25" stopIfTrue="1" operator="equal">
      <formula>"&lt;DATUM&gt;"</formula>
    </cfRule>
  </conditionalFormatting>
  <conditionalFormatting sqref="B24">
    <cfRule type="cellIs" dxfId="21" priority="21" stopIfTrue="1" operator="equal">
      <formula>"&lt;DATUM&gt;"</formula>
    </cfRule>
  </conditionalFormatting>
  <conditionalFormatting sqref="B8:B10">
    <cfRule type="cellIs" dxfId="20" priority="22" stopIfTrue="1" operator="equal">
      <formula>"&lt;DATUM&gt;"</formula>
    </cfRule>
  </conditionalFormatting>
  <conditionalFormatting sqref="B20:B22">
    <cfRule type="cellIs" dxfId="19" priority="7" stopIfTrue="1" operator="equal">
      <formula>"&lt;DATUM&gt;"</formula>
    </cfRule>
  </conditionalFormatting>
  <conditionalFormatting sqref="B41:B42">
    <cfRule type="cellIs" dxfId="18" priority="5" stopIfTrue="1" operator="equal">
      <formula>"&lt;DATUM&gt;"</formula>
    </cfRule>
  </conditionalFormatting>
  <conditionalFormatting sqref="B56:B62">
    <cfRule type="cellIs" dxfId="17" priority="3" stopIfTrue="1" operator="equal">
      <formula>"&lt;DATUM&gt;"</formula>
    </cfRule>
  </conditionalFormatting>
  <conditionalFormatting sqref="B16">
    <cfRule type="cellIs" dxfId="16" priority="2" stopIfTrue="1" operator="equal">
      <formula>"&lt;DATUM&gt;"</formula>
    </cfRule>
  </conditionalFormatting>
  <conditionalFormatting sqref="B11">
    <cfRule type="cellIs" dxfId="15" priority="1" stopIfTrue="1" operator="equal">
      <formula>"&lt;DATUM&gt;"</formula>
    </cfRule>
  </conditionalFormatting>
  <pageMargins left="0.7" right="0.7" top="0.75" bottom="0.75" header="0.3" footer="0.3"/>
  <pageSetup paperSize="9" scale="4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2"/>
  <sheetViews>
    <sheetView view="pageBreakPreview" topLeftCell="A50" zoomScaleNormal="85" zoomScaleSheetLayoutView="100" workbookViewId="0">
      <selection activeCell="A67" sqref="A67"/>
    </sheetView>
  </sheetViews>
  <sheetFormatPr defaultRowHeight="12.75" x14ac:dyDescent="0.2"/>
  <cols>
    <col min="1" max="1" width="62.7109375" style="26" customWidth="1"/>
    <col min="2" max="2" width="14.42578125" style="26" bestFit="1" customWidth="1"/>
    <col min="3" max="3" width="165" style="65" bestFit="1" customWidth="1"/>
    <col min="4" max="254" width="9.140625" style="3"/>
    <col min="255" max="255" width="37.28515625" style="3" customWidth="1"/>
    <col min="256" max="258" width="30.7109375" style="3" customWidth="1"/>
    <col min="259" max="510" width="9.140625" style="3"/>
    <col min="511" max="511" width="37.28515625" style="3" customWidth="1"/>
    <col min="512" max="514" width="30.7109375" style="3" customWidth="1"/>
    <col min="515" max="766" width="9.140625" style="3"/>
    <col min="767" max="767" width="37.28515625" style="3" customWidth="1"/>
    <col min="768" max="770" width="30.7109375" style="3" customWidth="1"/>
    <col min="771" max="1022" width="9.140625" style="3"/>
    <col min="1023" max="1023" width="37.28515625" style="3" customWidth="1"/>
    <col min="1024" max="1026" width="30.7109375" style="3" customWidth="1"/>
    <col min="1027" max="1278" width="9.140625" style="3"/>
    <col min="1279" max="1279" width="37.28515625" style="3" customWidth="1"/>
    <col min="1280" max="1282" width="30.7109375" style="3" customWidth="1"/>
    <col min="1283" max="1534" width="9.140625" style="3"/>
    <col min="1535" max="1535" width="37.28515625" style="3" customWidth="1"/>
    <col min="1536" max="1538" width="30.7109375" style="3" customWidth="1"/>
    <col min="1539" max="1790" width="9.140625" style="3"/>
    <col min="1791" max="1791" width="37.28515625" style="3" customWidth="1"/>
    <col min="1792" max="1794" width="30.7109375" style="3" customWidth="1"/>
    <col min="1795" max="2046" width="9.140625" style="3"/>
    <col min="2047" max="2047" width="37.28515625" style="3" customWidth="1"/>
    <col min="2048" max="2050" width="30.7109375" style="3" customWidth="1"/>
    <col min="2051" max="2302" width="9.140625" style="3"/>
    <col min="2303" max="2303" width="37.28515625" style="3" customWidth="1"/>
    <col min="2304" max="2306" width="30.7109375" style="3" customWidth="1"/>
    <col min="2307" max="2558" width="9.140625" style="3"/>
    <col min="2559" max="2559" width="37.28515625" style="3" customWidth="1"/>
    <col min="2560" max="2562" width="30.7109375" style="3" customWidth="1"/>
    <col min="2563" max="2814" width="9.140625" style="3"/>
    <col min="2815" max="2815" width="37.28515625" style="3" customWidth="1"/>
    <col min="2816" max="2818" width="30.7109375" style="3" customWidth="1"/>
    <col min="2819" max="3070" width="9.140625" style="3"/>
    <col min="3071" max="3071" width="37.28515625" style="3" customWidth="1"/>
    <col min="3072" max="3074" width="30.7109375" style="3" customWidth="1"/>
    <col min="3075" max="3326" width="9.140625" style="3"/>
    <col min="3327" max="3327" width="37.28515625" style="3" customWidth="1"/>
    <col min="3328" max="3330" width="30.7109375" style="3" customWidth="1"/>
    <col min="3331" max="3582" width="9.140625" style="3"/>
    <col min="3583" max="3583" width="37.28515625" style="3" customWidth="1"/>
    <col min="3584" max="3586" width="30.7109375" style="3" customWidth="1"/>
    <col min="3587" max="3838" width="9.140625" style="3"/>
    <col min="3839" max="3839" width="37.28515625" style="3" customWidth="1"/>
    <col min="3840" max="3842" width="30.7109375" style="3" customWidth="1"/>
    <col min="3843" max="4094" width="9.140625" style="3"/>
    <col min="4095" max="4095" width="37.28515625" style="3" customWidth="1"/>
    <col min="4096" max="4098" width="30.7109375" style="3" customWidth="1"/>
    <col min="4099" max="4350" width="9.140625" style="3"/>
    <col min="4351" max="4351" width="37.28515625" style="3" customWidth="1"/>
    <col min="4352" max="4354" width="30.7109375" style="3" customWidth="1"/>
    <col min="4355" max="4606" width="9.140625" style="3"/>
    <col min="4607" max="4607" width="37.28515625" style="3" customWidth="1"/>
    <col min="4608" max="4610" width="30.7109375" style="3" customWidth="1"/>
    <col min="4611" max="4862" width="9.140625" style="3"/>
    <col min="4863" max="4863" width="37.28515625" style="3" customWidth="1"/>
    <col min="4864" max="4866" width="30.7109375" style="3" customWidth="1"/>
    <col min="4867" max="5118" width="9.140625" style="3"/>
    <col min="5119" max="5119" width="37.28515625" style="3" customWidth="1"/>
    <col min="5120" max="5122" width="30.7109375" style="3" customWidth="1"/>
    <col min="5123" max="5374" width="9.140625" style="3"/>
    <col min="5375" max="5375" width="37.28515625" style="3" customWidth="1"/>
    <col min="5376" max="5378" width="30.7109375" style="3" customWidth="1"/>
    <col min="5379" max="5630" width="9.140625" style="3"/>
    <col min="5631" max="5631" width="37.28515625" style="3" customWidth="1"/>
    <col min="5632" max="5634" width="30.7109375" style="3" customWidth="1"/>
    <col min="5635" max="5886" width="9.140625" style="3"/>
    <col min="5887" max="5887" width="37.28515625" style="3" customWidth="1"/>
    <col min="5888" max="5890" width="30.7109375" style="3" customWidth="1"/>
    <col min="5891" max="6142" width="9.140625" style="3"/>
    <col min="6143" max="6143" width="37.28515625" style="3" customWidth="1"/>
    <col min="6144" max="6146" width="30.7109375" style="3" customWidth="1"/>
    <col min="6147" max="6398" width="9.140625" style="3"/>
    <col min="6399" max="6399" width="37.28515625" style="3" customWidth="1"/>
    <col min="6400" max="6402" width="30.7109375" style="3" customWidth="1"/>
    <col min="6403" max="6654" width="9.140625" style="3"/>
    <col min="6655" max="6655" width="37.28515625" style="3" customWidth="1"/>
    <col min="6656" max="6658" width="30.7109375" style="3" customWidth="1"/>
    <col min="6659" max="6910" width="9.140625" style="3"/>
    <col min="6911" max="6911" width="37.28515625" style="3" customWidth="1"/>
    <col min="6912" max="6914" width="30.7109375" style="3" customWidth="1"/>
    <col min="6915" max="7166" width="9.140625" style="3"/>
    <col min="7167" max="7167" width="37.28515625" style="3" customWidth="1"/>
    <col min="7168" max="7170" width="30.7109375" style="3" customWidth="1"/>
    <col min="7171" max="7422" width="9.140625" style="3"/>
    <col min="7423" max="7423" width="37.28515625" style="3" customWidth="1"/>
    <col min="7424" max="7426" width="30.7109375" style="3" customWidth="1"/>
    <col min="7427" max="7678" width="9.140625" style="3"/>
    <col min="7679" max="7679" width="37.28515625" style="3" customWidth="1"/>
    <col min="7680" max="7682" width="30.7109375" style="3" customWidth="1"/>
    <col min="7683" max="7934" width="9.140625" style="3"/>
    <col min="7935" max="7935" width="37.28515625" style="3" customWidth="1"/>
    <col min="7936" max="7938" width="30.7109375" style="3" customWidth="1"/>
    <col min="7939" max="8190" width="9.140625" style="3"/>
    <col min="8191" max="8191" width="37.28515625" style="3" customWidth="1"/>
    <col min="8192" max="8194" width="30.7109375" style="3" customWidth="1"/>
    <col min="8195" max="8446" width="9.140625" style="3"/>
    <col min="8447" max="8447" width="37.28515625" style="3" customWidth="1"/>
    <col min="8448" max="8450" width="30.7109375" style="3" customWidth="1"/>
    <col min="8451" max="8702" width="9.140625" style="3"/>
    <col min="8703" max="8703" width="37.28515625" style="3" customWidth="1"/>
    <col min="8704" max="8706" width="30.7109375" style="3" customWidth="1"/>
    <col min="8707" max="8958" width="9.140625" style="3"/>
    <col min="8959" max="8959" width="37.28515625" style="3" customWidth="1"/>
    <col min="8960" max="8962" width="30.7109375" style="3" customWidth="1"/>
    <col min="8963" max="9214" width="9.140625" style="3"/>
    <col min="9215" max="9215" width="37.28515625" style="3" customWidth="1"/>
    <col min="9216" max="9218" width="30.7109375" style="3" customWidth="1"/>
    <col min="9219" max="9470" width="9.140625" style="3"/>
    <col min="9471" max="9471" width="37.28515625" style="3" customWidth="1"/>
    <col min="9472" max="9474" width="30.7109375" style="3" customWidth="1"/>
    <col min="9475" max="9726" width="9.140625" style="3"/>
    <col min="9727" max="9727" width="37.28515625" style="3" customWidth="1"/>
    <col min="9728" max="9730" width="30.7109375" style="3" customWidth="1"/>
    <col min="9731" max="9982" width="9.140625" style="3"/>
    <col min="9983" max="9983" width="37.28515625" style="3" customWidth="1"/>
    <col min="9984" max="9986" width="30.7109375" style="3" customWidth="1"/>
    <col min="9987" max="10238" width="9.140625" style="3"/>
    <col min="10239" max="10239" width="37.28515625" style="3" customWidth="1"/>
    <col min="10240" max="10242" width="30.7109375" style="3" customWidth="1"/>
    <col min="10243" max="10494" width="9.140625" style="3"/>
    <col min="10495" max="10495" width="37.28515625" style="3" customWidth="1"/>
    <col min="10496" max="10498" width="30.7109375" style="3" customWidth="1"/>
    <col min="10499" max="10750" width="9.140625" style="3"/>
    <col min="10751" max="10751" width="37.28515625" style="3" customWidth="1"/>
    <col min="10752" max="10754" width="30.7109375" style="3" customWidth="1"/>
    <col min="10755" max="11006" width="9.140625" style="3"/>
    <col min="11007" max="11007" width="37.28515625" style="3" customWidth="1"/>
    <col min="11008" max="11010" width="30.7109375" style="3" customWidth="1"/>
    <col min="11011" max="11262" width="9.140625" style="3"/>
    <col min="11263" max="11263" width="37.28515625" style="3" customWidth="1"/>
    <col min="11264" max="11266" width="30.7109375" style="3" customWidth="1"/>
    <col min="11267" max="11518" width="9.140625" style="3"/>
    <col min="11519" max="11519" width="37.28515625" style="3" customWidth="1"/>
    <col min="11520" max="11522" width="30.7109375" style="3" customWidth="1"/>
    <col min="11523" max="11774" width="9.140625" style="3"/>
    <col min="11775" max="11775" width="37.28515625" style="3" customWidth="1"/>
    <col min="11776" max="11778" width="30.7109375" style="3" customWidth="1"/>
    <col min="11779" max="12030" width="9.140625" style="3"/>
    <col min="12031" max="12031" width="37.28515625" style="3" customWidth="1"/>
    <col min="12032" max="12034" width="30.7109375" style="3" customWidth="1"/>
    <col min="12035" max="12286" width="9.140625" style="3"/>
    <col min="12287" max="12287" width="37.28515625" style="3" customWidth="1"/>
    <col min="12288" max="12290" width="30.7109375" style="3" customWidth="1"/>
    <col min="12291" max="12542" width="9.140625" style="3"/>
    <col min="12543" max="12543" width="37.28515625" style="3" customWidth="1"/>
    <col min="12544" max="12546" width="30.7109375" style="3" customWidth="1"/>
    <col min="12547" max="12798" width="9.140625" style="3"/>
    <col min="12799" max="12799" width="37.28515625" style="3" customWidth="1"/>
    <col min="12800" max="12802" width="30.7109375" style="3" customWidth="1"/>
    <col min="12803" max="13054" width="9.140625" style="3"/>
    <col min="13055" max="13055" width="37.28515625" style="3" customWidth="1"/>
    <col min="13056" max="13058" width="30.7109375" style="3" customWidth="1"/>
    <col min="13059" max="13310" width="9.140625" style="3"/>
    <col min="13311" max="13311" width="37.28515625" style="3" customWidth="1"/>
    <col min="13312" max="13314" width="30.7109375" style="3" customWidth="1"/>
    <col min="13315" max="13566" width="9.140625" style="3"/>
    <col min="13567" max="13567" width="37.28515625" style="3" customWidth="1"/>
    <col min="13568" max="13570" width="30.7109375" style="3" customWidth="1"/>
    <col min="13571" max="13822" width="9.140625" style="3"/>
    <col min="13823" max="13823" width="37.28515625" style="3" customWidth="1"/>
    <col min="13824" max="13826" width="30.7109375" style="3" customWidth="1"/>
    <col min="13827" max="14078" width="9.140625" style="3"/>
    <col min="14079" max="14079" width="37.28515625" style="3" customWidth="1"/>
    <col min="14080" max="14082" width="30.7109375" style="3" customWidth="1"/>
    <col min="14083" max="14334" width="9.140625" style="3"/>
    <col min="14335" max="14335" width="37.28515625" style="3" customWidth="1"/>
    <col min="14336" max="14338" width="30.7109375" style="3" customWidth="1"/>
    <col min="14339" max="14590" width="9.140625" style="3"/>
    <col min="14591" max="14591" width="37.28515625" style="3" customWidth="1"/>
    <col min="14592" max="14594" width="30.7109375" style="3" customWidth="1"/>
    <col min="14595" max="14846" width="9.140625" style="3"/>
    <col min="14847" max="14847" width="37.28515625" style="3" customWidth="1"/>
    <col min="14848" max="14850" width="30.7109375" style="3" customWidth="1"/>
    <col min="14851" max="15102" width="9.140625" style="3"/>
    <col min="15103" max="15103" width="37.28515625" style="3" customWidth="1"/>
    <col min="15104" max="15106" width="30.7109375" style="3" customWidth="1"/>
    <col min="15107" max="15358" width="9.140625" style="3"/>
    <col min="15359" max="15359" width="37.28515625" style="3" customWidth="1"/>
    <col min="15360" max="15362" width="30.7109375" style="3" customWidth="1"/>
    <col min="15363" max="15614" width="9.140625" style="3"/>
    <col min="15615" max="15615" width="37.28515625" style="3" customWidth="1"/>
    <col min="15616" max="15618" width="30.7109375" style="3" customWidth="1"/>
    <col min="15619" max="15870" width="9.140625" style="3"/>
    <col min="15871" max="15871" width="37.28515625" style="3" customWidth="1"/>
    <col min="15872" max="15874" width="30.7109375" style="3" customWidth="1"/>
    <col min="15875" max="16126" width="9.140625" style="3"/>
    <col min="16127" max="16127" width="37.28515625" style="3" customWidth="1"/>
    <col min="16128" max="16130" width="30.7109375" style="3" customWidth="1"/>
    <col min="16131" max="16384" width="9.140625" style="3"/>
  </cols>
  <sheetData>
    <row r="1" spans="1:3" ht="12" customHeight="1" x14ac:dyDescent="0.2">
      <c r="A1" s="1"/>
      <c r="B1" s="1"/>
      <c r="C1" s="52"/>
    </row>
    <row r="2" spans="1:3" ht="16.5" customHeight="1" x14ac:dyDescent="0.2">
      <c r="A2" s="81" t="s">
        <v>94</v>
      </c>
      <c r="B2" s="81"/>
      <c r="C2" s="81"/>
    </row>
    <row r="3" spans="1:3" ht="16.5" customHeight="1" x14ac:dyDescent="0.2">
      <c r="A3" s="4" t="s">
        <v>7</v>
      </c>
      <c r="B3" s="4"/>
      <c r="C3" s="5"/>
    </row>
    <row r="4" spans="1:3" ht="16.5" customHeight="1" x14ac:dyDescent="0.2">
      <c r="A4" s="37" t="s">
        <v>71</v>
      </c>
      <c r="B4" s="4"/>
      <c r="C4" s="5"/>
    </row>
    <row r="5" spans="1:3" ht="12" customHeight="1" x14ac:dyDescent="0.2">
      <c r="A5" s="5"/>
      <c r="B5" s="5"/>
      <c r="C5" s="5"/>
    </row>
    <row r="6" spans="1:3" ht="12" customHeight="1" x14ac:dyDescent="0.2">
      <c r="A6" s="6"/>
      <c r="B6" s="6"/>
      <c r="C6" s="7"/>
    </row>
    <row r="7" spans="1:3" s="9" customFormat="1" ht="15" customHeight="1" x14ac:dyDescent="0.25">
      <c r="A7" s="8" t="s">
        <v>2</v>
      </c>
      <c r="B7" s="8"/>
      <c r="C7" s="8"/>
    </row>
    <row r="8" spans="1:3" s="9" customFormat="1" ht="13.7" customHeight="1" x14ac:dyDescent="0.15">
      <c r="A8" s="10" t="s">
        <v>3</v>
      </c>
      <c r="B8" s="53" t="s">
        <v>36</v>
      </c>
      <c r="C8" s="11"/>
    </row>
    <row r="9" spans="1:3" s="9" customFormat="1" ht="13.7" customHeight="1" x14ac:dyDescent="0.15">
      <c r="A9" s="10" t="s">
        <v>4</v>
      </c>
      <c r="B9" s="54" t="s">
        <v>36</v>
      </c>
      <c r="C9" s="11"/>
    </row>
    <row r="10" spans="1:3" s="9" customFormat="1" ht="13.7" customHeight="1" x14ac:dyDescent="0.15">
      <c r="A10" s="10" t="s">
        <v>5</v>
      </c>
      <c r="B10" s="54" t="s">
        <v>36</v>
      </c>
      <c r="C10" s="11"/>
    </row>
    <row r="11" spans="1:3" s="9" customFormat="1" ht="13.7" customHeight="1" x14ac:dyDescent="0.15">
      <c r="A11" s="12" t="s">
        <v>6</v>
      </c>
      <c r="B11" s="55" t="s">
        <v>36</v>
      </c>
      <c r="C11" s="13"/>
    </row>
    <row r="12" spans="1:3" s="9" customFormat="1" ht="13.7" customHeight="1" x14ac:dyDescent="0.25">
      <c r="A12" s="2"/>
      <c r="B12" s="2"/>
      <c r="C12" s="14"/>
    </row>
    <row r="13" spans="1:3" s="9" customFormat="1" ht="15" customHeight="1" x14ac:dyDescent="0.25">
      <c r="A13" s="15" t="s">
        <v>46</v>
      </c>
      <c r="B13" s="16"/>
      <c r="C13" s="16"/>
    </row>
    <row r="14" spans="1:3" s="9" customFormat="1" ht="13.7" customHeight="1" x14ac:dyDescent="0.25">
      <c r="A14" s="10" t="s">
        <v>8</v>
      </c>
      <c r="B14" s="11"/>
      <c r="C14" s="11"/>
    </row>
    <row r="15" spans="1:3" s="9" customFormat="1" ht="13.7" customHeight="1" x14ac:dyDescent="0.25">
      <c r="A15" s="10" t="s">
        <v>10</v>
      </c>
      <c r="B15" s="11"/>
      <c r="C15" s="11"/>
    </row>
    <row r="16" spans="1:3" s="18" customFormat="1" ht="13.7" customHeight="1" x14ac:dyDescent="0.15">
      <c r="A16" s="36" t="s">
        <v>9</v>
      </c>
      <c r="B16" s="56" t="s">
        <v>36</v>
      </c>
      <c r="C16" s="57"/>
    </row>
    <row r="17" spans="1:3" s="18" customFormat="1" ht="13.7" customHeight="1" x14ac:dyDescent="0.25">
      <c r="A17" s="10"/>
      <c r="B17" s="17"/>
      <c r="C17" s="17"/>
    </row>
    <row r="18" spans="1:3" s="9" customFormat="1" ht="15" customHeight="1" x14ac:dyDescent="0.25">
      <c r="A18" s="19" t="s">
        <v>95</v>
      </c>
      <c r="B18" s="20"/>
      <c r="C18" s="20"/>
    </row>
    <row r="19" spans="1:3" ht="13.7" customHeight="1" x14ac:dyDescent="0.2">
      <c r="A19" s="21"/>
      <c r="B19" s="58"/>
      <c r="C19" s="59" t="s">
        <v>12</v>
      </c>
    </row>
    <row r="20" spans="1:3" ht="13.7" customHeight="1" x14ac:dyDescent="0.2">
      <c r="A20" s="10" t="s">
        <v>44</v>
      </c>
      <c r="B20" s="54" t="s">
        <v>36</v>
      </c>
      <c r="C20" s="58" t="s">
        <v>25</v>
      </c>
    </row>
    <row r="21" spans="1:3" ht="13.7" customHeight="1" x14ac:dyDescent="0.2">
      <c r="A21" s="10" t="s">
        <v>50</v>
      </c>
      <c r="B21" s="54" t="s">
        <v>36</v>
      </c>
      <c r="C21" s="60" t="s">
        <v>52</v>
      </c>
    </row>
    <row r="22" spans="1:3" ht="13.7" customHeight="1" x14ac:dyDescent="0.2">
      <c r="A22" s="10" t="s">
        <v>49</v>
      </c>
      <c r="B22" s="54" t="s">
        <v>36</v>
      </c>
      <c r="C22" s="58" t="s">
        <v>26</v>
      </c>
    </row>
    <row r="23" spans="1:3" ht="13.7" customHeight="1" x14ac:dyDescent="0.2">
      <c r="A23" s="10"/>
      <c r="B23" s="61"/>
      <c r="C23" s="58" t="s">
        <v>27</v>
      </c>
    </row>
    <row r="24" spans="1:3" ht="13.7" customHeight="1" x14ac:dyDescent="0.2">
      <c r="A24" s="10" t="s">
        <v>51</v>
      </c>
      <c r="B24" s="54" t="s">
        <v>36</v>
      </c>
      <c r="C24" s="60" t="s">
        <v>53</v>
      </c>
    </row>
    <row r="25" spans="1:3" ht="13.7" customHeight="1" x14ac:dyDescent="0.2">
      <c r="A25" s="10"/>
      <c r="B25" s="10"/>
      <c r="C25" s="58"/>
    </row>
    <row r="26" spans="1:3" ht="13.7" customHeight="1" x14ac:dyDescent="0.2">
      <c r="A26" s="10" t="s">
        <v>11</v>
      </c>
      <c r="B26" s="46">
        <f>SUM(B20:B24)</f>
        <v>0</v>
      </c>
      <c r="C26" s="27"/>
    </row>
    <row r="27" spans="1:3" s="63" customFormat="1" ht="13.7" customHeight="1" x14ac:dyDescent="0.2">
      <c r="A27" s="29" t="s">
        <v>28</v>
      </c>
      <c r="B27" s="51" t="e">
        <f>(B26/3.6)/B16</f>
        <v>#VALUE!</v>
      </c>
      <c r="C27" s="30"/>
    </row>
    <row r="28" spans="1:3" ht="13.7" customHeight="1" x14ac:dyDescent="0.2">
      <c r="A28" s="21"/>
      <c r="B28" s="58"/>
      <c r="C28" s="58"/>
    </row>
    <row r="29" spans="1:3" s="9" customFormat="1" ht="15" customHeight="1" x14ac:dyDescent="0.25">
      <c r="A29" s="19" t="s">
        <v>96</v>
      </c>
      <c r="B29" s="20"/>
      <c r="C29" s="20"/>
    </row>
    <row r="30" spans="1:3" ht="13.7" customHeight="1" x14ac:dyDescent="0.2">
      <c r="A30" s="23"/>
      <c r="B30" s="23"/>
      <c r="C30" s="59" t="s">
        <v>12</v>
      </c>
    </row>
    <row r="31" spans="1:3" ht="13.7" customHeight="1" x14ac:dyDescent="0.2">
      <c r="A31" s="10" t="s">
        <v>13</v>
      </c>
      <c r="B31" s="54" t="s">
        <v>36</v>
      </c>
      <c r="C31" s="58" t="s">
        <v>29</v>
      </c>
    </row>
    <row r="32" spans="1:3" ht="13.7" customHeight="1" x14ac:dyDescent="0.2">
      <c r="A32" s="10" t="s">
        <v>14</v>
      </c>
      <c r="B32" s="54" t="s">
        <v>36</v>
      </c>
      <c r="C32" s="58" t="s">
        <v>30</v>
      </c>
    </row>
    <row r="33" spans="1:3" ht="13.7" customHeight="1" x14ac:dyDescent="0.2">
      <c r="A33" s="10" t="s">
        <v>15</v>
      </c>
      <c r="B33" s="54" t="s">
        <v>36</v>
      </c>
      <c r="C33" s="58" t="s">
        <v>31</v>
      </c>
    </row>
    <row r="34" spans="1:3" ht="13.7" customHeight="1" x14ac:dyDescent="0.2">
      <c r="A34" s="10" t="s">
        <v>16</v>
      </c>
      <c r="B34" s="54" t="s">
        <v>36</v>
      </c>
      <c r="C34" s="58" t="s">
        <v>32</v>
      </c>
    </row>
    <row r="35" spans="1:3" ht="13.7" customHeight="1" x14ac:dyDescent="0.2">
      <c r="A35" s="10" t="s">
        <v>17</v>
      </c>
      <c r="B35" s="54" t="s">
        <v>36</v>
      </c>
      <c r="C35" s="58" t="s">
        <v>34</v>
      </c>
    </row>
    <row r="36" spans="1:3" ht="13.7" customHeight="1" x14ac:dyDescent="0.2">
      <c r="A36" s="10" t="s">
        <v>33</v>
      </c>
      <c r="B36" s="54" t="s">
        <v>36</v>
      </c>
      <c r="C36" s="58" t="s">
        <v>35</v>
      </c>
    </row>
    <row r="37" spans="1:3" x14ac:dyDescent="0.2">
      <c r="A37" s="10" t="s">
        <v>18</v>
      </c>
      <c r="B37" s="54" t="s">
        <v>36</v>
      </c>
      <c r="C37" s="58" t="s">
        <v>93</v>
      </c>
    </row>
    <row r="38" spans="1:3" x14ac:dyDescent="0.2">
      <c r="A38" s="32" t="s">
        <v>19</v>
      </c>
      <c r="B38" s="54" t="s">
        <v>36</v>
      </c>
      <c r="C38" s="64" t="s">
        <v>55</v>
      </c>
    </row>
    <row r="39" spans="1:3" ht="13.7" customHeight="1" x14ac:dyDescent="0.2">
      <c r="A39" s="10"/>
      <c r="B39" s="61"/>
      <c r="C39" s="58"/>
    </row>
    <row r="40" spans="1:3" ht="13.7" customHeight="1" x14ac:dyDescent="0.2">
      <c r="A40" s="10" t="s">
        <v>0</v>
      </c>
      <c r="B40" s="61"/>
      <c r="C40" s="58"/>
    </row>
    <row r="41" spans="1:3" ht="13.7" customHeight="1" x14ac:dyDescent="0.2">
      <c r="A41" s="10" t="s">
        <v>20</v>
      </c>
      <c r="B41" s="54" t="s">
        <v>36</v>
      </c>
      <c r="C41" s="64" t="s">
        <v>98</v>
      </c>
    </row>
    <row r="42" spans="1:3" ht="13.7" customHeight="1" x14ac:dyDescent="0.2">
      <c r="A42" s="10" t="s">
        <v>21</v>
      </c>
      <c r="B42" s="54" t="s">
        <v>36</v>
      </c>
      <c r="C42" s="64" t="s">
        <v>99</v>
      </c>
    </row>
    <row r="43" spans="1:3" ht="13.7" customHeight="1" x14ac:dyDescent="0.2">
      <c r="A43" s="10" t="s">
        <v>58</v>
      </c>
      <c r="B43" s="44" t="e">
        <f>(B41/2.56+B42/2)/3.6</f>
        <v>#VALUE!</v>
      </c>
      <c r="C43" s="58"/>
    </row>
    <row r="44" spans="1:3" ht="13.7" customHeight="1" x14ac:dyDescent="0.2">
      <c r="A44" s="10"/>
      <c r="B44" s="10"/>
      <c r="C44" s="64"/>
    </row>
    <row r="45" spans="1:3" ht="13.7" customHeight="1" x14ac:dyDescent="0.2">
      <c r="A45" s="10" t="s">
        <v>22</v>
      </c>
      <c r="B45" s="46">
        <f>SUM(B31:B38)</f>
        <v>0</v>
      </c>
      <c r="C45" s="58"/>
    </row>
    <row r="46" spans="1:3" ht="13.7" customHeight="1" x14ac:dyDescent="0.2">
      <c r="A46" s="10" t="s">
        <v>57</v>
      </c>
      <c r="B46" s="44">
        <f>B45/3.6/2.56</f>
        <v>0</v>
      </c>
      <c r="C46" s="58"/>
    </row>
    <row r="48" spans="1:3" ht="13.7" customHeight="1" x14ac:dyDescent="0.2">
      <c r="A48" s="10" t="s">
        <v>59</v>
      </c>
      <c r="B48" s="44" t="e">
        <f>IF(B46&lt;B43,B46,B43)</f>
        <v>#VALUE!</v>
      </c>
      <c r="C48" s="58"/>
    </row>
    <row r="49" spans="1:3" ht="13.7" customHeight="1" x14ac:dyDescent="0.2">
      <c r="A49" s="10" t="s">
        <v>60</v>
      </c>
      <c r="B49" s="44" t="e">
        <f>IF(B43-B46&gt;0,B43-B46,0)</f>
        <v>#VALUE!</v>
      </c>
      <c r="C49" s="58"/>
    </row>
    <row r="50" spans="1:3" ht="15" x14ac:dyDescent="0.25">
      <c r="A50" s="10"/>
      <c r="B50" s="66"/>
      <c r="C50" s="58"/>
    </row>
    <row r="51" spans="1:3" ht="13.7" customHeight="1" x14ac:dyDescent="0.2">
      <c r="A51" s="29" t="s">
        <v>23</v>
      </c>
      <c r="B51" s="51" t="e">
        <f>(SUM(B31:B38)/3.6)/B16-(B48*2.56)/B16-B49/B16</f>
        <v>#VALUE!</v>
      </c>
      <c r="C51" s="58"/>
    </row>
    <row r="52" spans="1:3" ht="13.7" customHeight="1" x14ac:dyDescent="0.2">
      <c r="A52" s="24"/>
      <c r="B52" s="28"/>
      <c r="C52" s="67"/>
    </row>
    <row r="53" spans="1:3" ht="13.7" customHeight="1" x14ac:dyDescent="0.2">
      <c r="A53" s="19" t="s">
        <v>97</v>
      </c>
      <c r="B53" s="19"/>
      <c r="C53" s="25"/>
    </row>
    <row r="54" spans="1:3" ht="12" customHeight="1" x14ac:dyDescent="0.2">
      <c r="A54" s="17"/>
      <c r="B54" s="17"/>
      <c r="C54" s="68"/>
    </row>
    <row r="55" spans="1:3" ht="12" customHeight="1" x14ac:dyDescent="0.2">
      <c r="A55" s="10" t="s">
        <v>45</v>
      </c>
      <c r="B55" s="46" t="e">
        <f>(B41-B56)/2.56+B42/2</f>
        <v>#VALUE!</v>
      </c>
      <c r="C55" s="69"/>
    </row>
    <row r="56" spans="1:3" ht="12" customHeight="1" x14ac:dyDescent="0.2">
      <c r="A56" s="10" t="s">
        <v>61</v>
      </c>
      <c r="B56" s="54" t="s">
        <v>36</v>
      </c>
      <c r="C56" s="60" t="s">
        <v>62</v>
      </c>
    </row>
    <row r="57" spans="1:3" s="71" customFormat="1" x14ac:dyDescent="0.15">
      <c r="A57" s="33" t="s">
        <v>66</v>
      </c>
      <c r="B57" s="54" t="s">
        <v>36</v>
      </c>
      <c r="C57" s="70" t="s">
        <v>39</v>
      </c>
    </row>
    <row r="58" spans="1:3" s="71" customFormat="1" x14ac:dyDescent="0.15">
      <c r="A58" s="33" t="s">
        <v>67</v>
      </c>
      <c r="B58" s="72" t="s">
        <v>36</v>
      </c>
      <c r="C58" s="73" t="s">
        <v>40</v>
      </c>
    </row>
    <row r="59" spans="1:3" s="71" customFormat="1" x14ac:dyDescent="0.15">
      <c r="A59" s="33" t="s">
        <v>68</v>
      </c>
      <c r="B59" s="54" t="s">
        <v>36</v>
      </c>
      <c r="C59" s="70" t="s">
        <v>41</v>
      </c>
    </row>
    <row r="60" spans="1:3" s="71" customFormat="1" x14ac:dyDescent="0.15">
      <c r="A60" s="33" t="s">
        <v>69</v>
      </c>
      <c r="B60" s="72" t="s">
        <v>36</v>
      </c>
      <c r="C60" s="73" t="s">
        <v>42</v>
      </c>
    </row>
    <row r="61" spans="1:3" s="71" customFormat="1" x14ac:dyDescent="0.15">
      <c r="A61" s="33" t="s">
        <v>63</v>
      </c>
      <c r="B61" s="54" t="s">
        <v>36</v>
      </c>
      <c r="C61" s="70" t="s">
        <v>43</v>
      </c>
    </row>
    <row r="62" spans="1:3" s="71" customFormat="1" x14ac:dyDescent="0.15">
      <c r="A62" s="33" t="s">
        <v>64</v>
      </c>
      <c r="B62" s="54" t="s">
        <v>36</v>
      </c>
      <c r="C62" s="70" t="s">
        <v>65</v>
      </c>
    </row>
    <row r="63" spans="1:3" ht="12" customHeight="1" x14ac:dyDescent="0.2">
      <c r="A63" s="10" t="s">
        <v>1</v>
      </c>
      <c r="B63" s="44" t="e">
        <f>(B55+(B57*(1-(1/B58)))+(B59*(1-(1/B60)))+(B61+B62))/3.6</f>
        <v>#VALUE!</v>
      </c>
      <c r="C63" s="74"/>
    </row>
    <row r="64" spans="1:3" ht="12" customHeight="1" x14ac:dyDescent="0.2">
      <c r="A64" s="10" t="s">
        <v>24</v>
      </c>
      <c r="B64" s="45" t="e">
        <f>B63/B16</f>
        <v>#VALUE!</v>
      </c>
      <c r="C64" s="74"/>
    </row>
    <row r="65" spans="1:3" ht="12" customHeight="1" x14ac:dyDescent="0.2">
      <c r="A65" s="10"/>
      <c r="B65" s="27"/>
      <c r="C65" s="73"/>
    </row>
    <row r="66" spans="1:3" ht="12" customHeight="1" x14ac:dyDescent="0.2">
      <c r="A66" s="29" t="s">
        <v>103</v>
      </c>
      <c r="B66" s="47" t="e">
        <f>B64/(B51+B64)</f>
        <v>#VALUE!</v>
      </c>
      <c r="C66" s="22"/>
    </row>
    <row r="67" spans="1:3" ht="12" customHeight="1" x14ac:dyDescent="0.2">
      <c r="A67" s="29"/>
      <c r="B67" s="34"/>
      <c r="C67" s="22"/>
    </row>
    <row r="68" spans="1:3" ht="12" customHeight="1" x14ac:dyDescent="0.2">
      <c r="A68" s="10" t="s">
        <v>70</v>
      </c>
      <c r="B68" s="34"/>
      <c r="C68" s="22"/>
    </row>
    <row r="86" spans="1:3" ht="12.6" x14ac:dyDescent="0.2">
      <c r="C86" s="75"/>
    </row>
    <row r="87" spans="1:3" ht="12.6" x14ac:dyDescent="0.2">
      <c r="C87" s="75"/>
    </row>
    <row r="88" spans="1:3" ht="12.6" x14ac:dyDescent="0.2">
      <c r="A88" s="38"/>
      <c r="B88" s="38"/>
      <c r="C88" s="76"/>
    </row>
    <row r="89" spans="1:3" ht="12.6" x14ac:dyDescent="0.2">
      <c r="C89" s="77" t="s">
        <v>101</v>
      </c>
    </row>
    <row r="90" spans="1:3" ht="12.6" x14ac:dyDescent="0.2">
      <c r="A90" s="35" t="e">
        <f>B27</f>
        <v>#VALUE!</v>
      </c>
      <c r="B90" s="35" t="e">
        <f>B51</f>
        <v>#VALUE!</v>
      </c>
    </row>
    <row r="91" spans="1:3" ht="12.6" x14ac:dyDescent="0.2">
      <c r="B91" s="35"/>
      <c r="C91" s="78" t="e">
        <f>B66</f>
        <v>#VALUE!</v>
      </c>
    </row>
    <row r="92" spans="1:3" ht="12.6" x14ac:dyDescent="0.2">
      <c r="C92" s="78"/>
    </row>
  </sheetData>
  <sheetProtection password="C1C3" sheet="1" objects="1" scenarios="1"/>
  <mergeCells count="1">
    <mergeCell ref="A2:C2"/>
  </mergeCells>
  <conditionalFormatting sqref="A54:B54">
    <cfRule type="cellIs" dxfId="14" priority="40" stopIfTrue="1" operator="equal">
      <formula>"&lt;OMSCHRIJVING OPBOUW CONSTRUCTIE&gt;"</formula>
    </cfRule>
  </conditionalFormatting>
  <conditionalFormatting sqref="C10">
    <cfRule type="cellIs" dxfId="13" priority="41" stopIfTrue="1" operator="equal">
      <formula>"&lt;OPDRACHTGEVER&gt;"</formula>
    </cfRule>
  </conditionalFormatting>
  <conditionalFormatting sqref="C8">
    <cfRule type="cellIs" dxfId="12" priority="42" stopIfTrue="1" operator="equal">
      <formula>"&lt;PROJECT&gt;"</formula>
    </cfRule>
  </conditionalFormatting>
  <conditionalFormatting sqref="C9">
    <cfRule type="cellIs" dxfId="11" priority="43" stopIfTrue="1" operator="equal">
      <formula>"&lt;PROJECTNUMMER&gt;"</formula>
    </cfRule>
  </conditionalFormatting>
  <conditionalFormatting sqref="C11 C14:C16 B31:B38">
    <cfRule type="cellIs" dxfId="10" priority="44" stopIfTrue="1" operator="equal">
      <formula>"&lt;DATUM&gt;"</formula>
    </cfRule>
  </conditionalFormatting>
  <conditionalFormatting sqref="B14:B15">
    <cfRule type="cellIs" dxfId="9" priority="39" stopIfTrue="1" operator="equal">
      <formula>"&lt;DATUM&gt;"</formula>
    </cfRule>
  </conditionalFormatting>
  <conditionalFormatting sqref="B39:B40">
    <cfRule type="cellIs" dxfId="8" priority="37" stopIfTrue="1" operator="equal">
      <formula>"&lt;DATUM&gt;"</formula>
    </cfRule>
  </conditionalFormatting>
  <conditionalFormatting sqref="B23">
    <cfRule type="cellIs" dxfId="7" priority="38" stopIfTrue="1" operator="equal">
      <formula>"&lt;DATUM&gt;"</formula>
    </cfRule>
  </conditionalFormatting>
  <conditionalFormatting sqref="B24">
    <cfRule type="cellIs" dxfId="6" priority="21" stopIfTrue="1" operator="equal">
      <formula>"&lt;DATUM&gt;"</formula>
    </cfRule>
  </conditionalFormatting>
  <conditionalFormatting sqref="B8:B10">
    <cfRule type="cellIs" dxfId="5" priority="22" stopIfTrue="1" operator="equal">
      <formula>"&lt;DATUM&gt;"</formula>
    </cfRule>
  </conditionalFormatting>
  <conditionalFormatting sqref="B20:B22">
    <cfRule type="cellIs" dxfId="4" priority="7" stopIfTrue="1" operator="equal">
      <formula>"&lt;DATUM&gt;"</formula>
    </cfRule>
  </conditionalFormatting>
  <conditionalFormatting sqref="B41:B42">
    <cfRule type="cellIs" dxfId="3" priority="5" stopIfTrue="1" operator="equal">
      <formula>"&lt;DATUM&gt;"</formula>
    </cfRule>
  </conditionalFormatting>
  <conditionalFormatting sqref="B56:B62">
    <cfRule type="cellIs" dxfId="2" priority="3" stopIfTrue="1" operator="equal">
      <formula>"&lt;DATUM&gt;"</formula>
    </cfRule>
  </conditionalFormatting>
  <conditionalFormatting sqref="B16">
    <cfRule type="cellIs" dxfId="1" priority="2" stopIfTrue="1" operator="equal">
      <formula>"&lt;DATUM&gt;"</formula>
    </cfRule>
  </conditionalFormatting>
  <conditionalFormatting sqref="B11">
    <cfRule type="cellIs" dxfId="0" priority="1" stopIfTrue="1" operator="equal">
      <formula>"&lt;DATUM&gt;"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toelichting</vt:lpstr>
      <vt:lpstr>U-bouw gas</vt:lpstr>
      <vt:lpstr>U-bouw all-el.</vt:lpstr>
      <vt:lpstr>W-bouw gas</vt:lpstr>
      <vt:lpstr>W-bouw all-el.</vt:lpstr>
      <vt:lpstr>toelichting!Afdrukbereik</vt:lpstr>
      <vt:lpstr>'U-bouw all-el.'!Afdrukbereik</vt:lpstr>
      <vt:lpstr>'U-bouw gas'!Afdrukbereik</vt:lpstr>
      <vt:lpstr>'W-bouw all-el.'!Afdrukbereik</vt:lpstr>
      <vt:lpstr>'W-bouw gas'!Afdrukbereik</vt:lpstr>
    </vt:vector>
  </TitlesOfParts>
  <Company>Ministerie van EZ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Hooijschuur, ir. J.W.M. (Jacqueline)</dc:creator>
  <cp:lastModifiedBy>Duijzer-Kok, J. (Joyce)</cp:lastModifiedBy>
  <cp:lastPrinted>2015-09-15T14:41:30Z</cp:lastPrinted>
  <dcterms:created xsi:type="dcterms:W3CDTF">2014-06-04T11:00:21Z</dcterms:created>
  <dcterms:modified xsi:type="dcterms:W3CDTF">2015-10-08T12:43:25Z</dcterms:modified>
</cp:coreProperties>
</file>